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arusak.UADFD01\Documents\OPRAVY A ÚDRŽBA 2020\Oprava trati v úseku Zadní Třebáň-Liteň-Lochovice\"/>
    </mc:Choice>
  </mc:AlternateContent>
  <bookViews>
    <workbookView xWindow="0" yWindow="0" windowWidth="0" windowHeight="0"/>
  </bookViews>
  <sheets>
    <sheet name="Rekapitulace stavby" sheetId="1" r:id="rId1"/>
    <sheet name="SO 01 - Oprava trati Z. T..." sheetId="2" r:id="rId2"/>
    <sheet name="SO 02 - Oprava trati Lite..." sheetId="3" r:id="rId3"/>
    <sheet name="SO 03 - Oprava trati Host..." sheetId="4" r:id="rId4"/>
    <sheet name="SO 04 - Oprava trati Neum..." sheetId="5" r:id="rId5"/>
    <sheet name="01 - Výměna pražců km 22,..." sheetId="6" r:id="rId6"/>
    <sheet name="02 - Výměna výhybky č.3 N..." sheetId="7" r:id="rId7"/>
    <sheet name="03 - Nástupiště Neumětely" sheetId="8" r:id="rId8"/>
    <sheet name="04 - Nástupiště Radouš" sheetId="9" r:id="rId9"/>
    <sheet name="01 - P595 Neumětely" sheetId="10" r:id="rId10"/>
    <sheet name="02 - P593 Radouš" sheetId="11" r:id="rId11"/>
    <sheet name="03 - P592 Radouš-Hostomice" sheetId="12" r:id="rId12"/>
    <sheet name="04 - P591 Hostomice" sheetId="13" r:id="rId13"/>
    <sheet name="05 - P578 Nesvačily" sheetId="14" r:id="rId14"/>
    <sheet name="06 - P 576 km 6,317" sheetId="15" r:id="rId15"/>
    <sheet name="07 - P 571 Zadní Třebáň" sheetId="16" r:id="rId16"/>
    <sheet name="01 - Údržba průjezdného p..." sheetId="17" r:id="rId17"/>
    <sheet name="02 - Údržba průjezdného p..." sheetId="18" r:id="rId18"/>
    <sheet name="03 - Údržba průjezdného p..." sheetId="19" r:id="rId19"/>
    <sheet name="04 - Údržba průjezdného p..." sheetId="20" r:id="rId20"/>
    <sheet name="SO 08 - VRN" sheetId="21" r:id="rId21"/>
  </sheets>
  <definedNames>
    <definedName name="_xlnm.Print_Area" localSheetId="0">'Rekapitulace stavby'!$D$4:$AO$76,'Rekapitulace stavby'!$C$82:$AQ$118</definedName>
    <definedName name="_xlnm.Print_Titles" localSheetId="0">'Rekapitulace stavby'!$92:$92</definedName>
    <definedName name="_xlnm._FilterDatabase" localSheetId="1" hidden="1">'SO 01 - Oprava trati Z. T...'!$C$119:$K$220</definedName>
    <definedName name="_xlnm.Print_Area" localSheetId="1">'SO 01 - Oprava trati Z. T...'!$C$4:$J$76,'SO 01 - Oprava trati Z. T...'!$C$82:$J$101,'SO 01 - Oprava trati Z. T...'!$C$107:$J$220</definedName>
    <definedName name="_xlnm.Print_Titles" localSheetId="1">'SO 01 - Oprava trati Z. T...'!$119:$119</definedName>
    <definedName name="_xlnm._FilterDatabase" localSheetId="2" hidden="1">'SO 02 - Oprava trati Lite...'!$C$119:$K$227</definedName>
    <definedName name="_xlnm.Print_Area" localSheetId="2">'SO 02 - Oprava trati Lite...'!$C$4:$J$76,'SO 02 - Oprava trati Lite...'!$C$82:$J$101,'SO 02 - Oprava trati Lite...'!$C$107:$J$227</definedName>
    <definedName name="_xlnm.Print_Titles" localSheetId="2">'SO 02 - Oprava trati Lite...'!$119:$119</definedName>
    <definedName name="_xlnm._FilterDatabase" localSheetId="3" hidden="1">'SO 03 - Oprava trati Host...'!$C$119:$K$198</definedName>
    <definedName name="_xlnm.Print_Area" localSheetId="3">'SO 03 - Oprava trati Host...'!$C$4:$J$76,'SO 03 - Oprava trati Host...'!$C$82:$J$101,'SO 03 - Oprava trati Host...'!$C$107:$J$198</definedName>
    <definedName name="_xlnm.Print_Titles" localSheetId="3">'SO 03 - Oprava trati Host...'!$119:$119</definedName>
    <definedName name="_xlnm._FilterDatabase" localSheetId="4" hidden="1">'SO 04 - Oprava trati Neum...'!$C$119:$K$218</definedName>
    <definedName name="_xlnm.Print_Area" localSheetId="4">'SO 04 - Oprava trati Neum...'!$C$4:$J$76,'SO 04 - Oprava trati Neum...'!$C$82:$J$101,'SO 04 - Oprava trati Neum...'!$C$107:$J$218</definedName>
    <definedName name="_xlnm.Print_Titles" localSheetId="4">'SO 04 - Oprava trati Neum...'!$119:$119</definedName>
    <definedName name="_xlnm._FilterDatabase" localSheetId="5" hidden="1">'01 - Výměna pražců km 22,...'!$C$123:$K$233</definedName>
    <definedName name="_xlnm.Print_Area" localSheetId="5">'01 - Výměna pražců km 22,...'!$C$4:$J$76,'01 - Výměna pražců km 22,...'!$C$82:$J$103,'01 - Výměna pražců km 22,...'!$C$109:$J$233</definedName>
    <definedName name="_xlnm.Print_Titles" localSheetId="5">'01 - Výměna pražců km 22,...'!$123:$123</definedName>
    <definedName name="_xlnm._FilterDatabase" localSheetId="6" hidden="1">'02 - Výměna výhybky č.3 N...'!$C$123:$K$240</definedName>
    <definedName name="_xlnm.Print_Area" localSheetId="6">'02 - Výměna výhybky č.3 N...'!$C$4:$J$76,'02 - Výměna výhybky č.3 N...'!$C$82:$J$103,'02 - Výměna výhybky č.3 N...'!$C$109:$J$240</definedName>
    <definedName name="_xlnm.Print_Titles" localSheetId="6">'02 - Výměna výhybky č.3 N...'!$123:$123</definedName>
    <definedName name="_xlnm._FilterDatabase" localSheetId="7" hidden="1">'03 - Nástupiště Neumětely'!$C$122:$K$159</definedName>
    <definedName name="_xlnm.Print_Area" localSheetId="7">'03 - Nástupiště Neumětely'!$C$4:$J$76,'03 - Nástupiště Neumětely'!$C$82:$J$102,'03 - Nástupiště Neumětely'!$C$108:$J$159</definedName>
    <definedName name="_xlnm.Print_Titles" localSheetId="7">'03 - Nástupiště Neumětely'!$122:$122</definedName>
    <definedName name="_xlnm._FilterDatabase" localSheetId="8" hidden="1">'04 - Nástupiště Radouš'!$C$122:$K$159</definedName>
    <definedName name="_xlnm.Print_Area" localSheetId="8">'04 - Nástupiště Radouš'!$C$4:$J$76,'04 - Nástupiště Radouš'!$C$82:$J$102,'04 - Nástupiště Radouš'!$C$108:$J$159</definedName>
    <definedName name="_xlnm.Print_Titles" localSheetId="8">'04 - Nástupiště Radouš'!$122:$122</definedName>
    <definedName name="_xlnm._FilterDatabase" localSheetId="9" hidden="1">'01 - P595 Neumětely'!$C$123:$K$225</definedName>
    <definedName name="_xlnm.Print_Area" localSheetId="9">'01 - P595 Neumětely'!$C$4:$J$76,'01 - P595 Neumětely'!$C$82:$J$103,'01 - P595 Neumětely'!$C$109:$J$225</definedName>
    <definedName name="_xlnm.Print_Titles" localSheetId="9">'01 - P595 Neumětely'!$123:$123</definedName>
    <definedName name="_xlnm._FilterDatabase" localSheetId="10" hidden="1">'02 - P593 Radouš'!$C$123:$K$226</definedName>
    <definedName name="_xlnm.Print_Area" localSheetId="10">'02 - P593 Radouš'!$C$4:$J$76,'02 - P593 Radouš'!$C$82:$J$103,'02 - P593 Radouš'!$C$109:$J$226</definedName>
    <definedName name="_xlnm.Print_Titles" localSheetId="10">'02 - P593 Radouš'!$123:$123</definedName>
    <definedName name="_xlnm._FilterDatabase" localSheetId="11" hidden="1">'03 - P592 Radouš-Hostomice'!$C$123:$K$224</definedName>
    <definedName name="_xlnm.Print_Area" localSheetId="11">'03 - P592 Radouš-Hostomice'!$C$4:$J$76,'03 - P592 Radouš-Hostomice'!$C$82:$J$103,'03 - P592 Radouš-Hostomice'!$C$109:$J$224</definedName>
    <definedName name="_xlnm.Print_Titles" localSheetId="11">'03 - P592 Radouš-Hostomice'!$123:$123</definedName>
    <definedName name="_xlnm._FilterDatabase" localSheetId="12" hidden="1">'04 - P591 Hostomice'!$C$123:$K$222</definedName>
    <definedName name="_xlnm.Print_Area" localSheetId="12">'04 - P591 Hostomice'!$C$4:$J$76,'04 - P591 Hostomice'!$C$82:$J$103,'04 - P591 Hostomice'!$C$109:$J$222</definedName>
    <definedName name="_xlnm.Print_Titles" localSheetId="12">'04 - P591 Hostomice'!$123:$123</definedName>
    <definedName name="_xlnm._FilterDatabase" localSheetId="13" hidden="1">'05 - P578 Nesvačily'!$C$123:$K$230</definedName>
    <definedName name="_xlnm.Print_Area" localSheetId="13">'05 - P578 Nesvačily'!$C$4:$J$76,'05 - P578 Nesvačily'!$C$82:$J$103,'05 - P578 Nesvačily'!$C$109:$J$230</definedName>
    <definedName name="_xlnm.Print_Titles" localSheetId="13">'05 - P578 Nesvačily'!$123:$123</definedName>
    <definedName name="_xlnm._FilterDatabase" localSheetId="14" hidden="1">'06 - P 576 km 6,317'!$C$123:$K$235</definedName>
    <definedName name="_xlnm.Print_Area" localSheetId="14">'06 - P 576 km 6,317'!$C$4:$J$76,'06 - P 576 km 6,317'!$C$82:$J$103,'06 - P 576 km 6,317'!$C$109:$J$235</definedName>
    <definedName name="_xlnm.Print_Titles" localSheetId="14">'06 - P 576 km 6,317'!$123:$123</definedName>
    <definedName name="_xlnm._FilterDatabase" localSheetId="15" hidden="1">'07 - P 571 Zadní Třebáň'!$C$123:$K$219</definedName>
    <definedName name="_xlnm.Print_Area" localSheetId="15">'07 - P 571 Zadní Třebáň'!$C$4:$J$76,'07 - P 571 Zadní Třebáň'!$C$82:$J$103,'07 - P 571 Zadní Třebáň'!$C$109:$J$219</definedName>
    <definedName name="_xlnm.Print_Titles" localSheetId="15">'07 - P 571 Zadní Třebáň'!$123:$123</definedName>
    <definedName name="_xlnm._FilterDatabase" localSheetId="16" hidden="1">'01 - Údržba průjezdného p...'!$C$121:$K$154</definedName>
    <definedName name="_xlnm.Print_Area" localSheetId="16">'01 - Údržba průjezdného p...'!$C$4:$J$76,'01 - Údržba průjezdného p...'!$C$82:$J$101,'01 - Údržba průjezdného p...'!$C$107:$J$154</definedName>
    <definedName name="_xlnm.Print_Titles" localSheetId="16">'01 - Údržba průjezdného p...'!$121:$121</definedName>
    <definedName name="_xlnm._FilterDatabase" localSheetId="17" hidden="1">'02 - Údržba průjezdného p...'!$C$121:$K$160</definedName>
    <definedName name="_xlnm.Print_Area" localSheetId="17">'02 - Údržba průjezdného p...'!$C$4:$J$76,'02 - Údržba průjezdného p...'!$C$82:$J$101,'02 - Údržba průjezdného p...'!$C$107:$J$160</definedName>
    <definedName name="_xlnm.Print_Titles" localSheetId="17">'02 - Údržba průjezdného p...'!$121:$121</definedName>
    <definedName name="_xlnm._FilterDatabase" localSheetId="18" hidden="1">'03 - Údržba průjezdného p...'!$C$121:$K$157</definedName>
    <definedName name="_xlnm.Print_Area" localSheetId="18">'03 - Údržba průjezdného p...'!$C$4:$J$76,'03 - Údržba průjezdného p...'!$C$82:$J$101,'03 - Údržba průjezdného p...'!$C$107:$J$157</definedName>
    <definedName name="_xlnm.Print_Titles" localSheetId="18">'03 - Údržba průjezdného p...'!$121:$121</definedName>
    <definedName name="_xlnm._FilterDatabase" localSheetId="19" hidden="1">'04 - Údržba průjezdného p...'!$C$121:$K$157</definedName>
    <definedName name="_xlnm.Print_Area" localSheetId="19">'04 - Údržba průjezdného p...'!$C$4:$J$76,'04 - Údržba průjezdného p...'!$C$82:$J$101,'04 - Údržba průjezdného p...'!$C$107:$J$157</definedName>
    <definedName name="_xlnm.Print_Titles" localSheetId="19">'04 - Údržba průjezdného p...'!$121:$121</definedName>
    <definedName name="_xlnm._FilterDatabase" localSheetId="20" hidden="1">'SO 08 - VRN'!$C$116:$K$140</definedName>
    <definedName name="_xlnm.Print_Area" localSheetId="20">'SO 08 - VRN'!$C$4:$J$76,'SO 08 - VRN'!$C$82:$J$98,'SO 08 - VRN'!$C$104:$J$140</definedName>
    <definedName name="_xlnm.Print_Titles" localSheetId="20">'SO 08 - VRN'!$116:$116</definedName>
  </definedNames>
  <calcPr/>
</workbook>
</file>

<file path=xl/calcChain.xml><?xml version="1.0" encoding="utf-8"?>
<calcChain xmlns="http://schemas.openxmlformats.org/spreadsheetml/2006/main">
  <c i="21" l="1" r="P118"/>
  <c r="P117"/>
  <c i="1" r="AU117"/>
  <c i="21" r="J37"/>
  <c r="J36"/>
  <c i="1" r="AY117"/>
  <c i="21" r="J35"/>
  <c i="1" r="AX117"/>
  <c i="21" r="BI138"/>
  <c r="BH138"/>
  <c r="BG138"/>
  <c r="BF138"/>
  <c r="T138"/>
  <c r="R138"/>
  <c r="P138"/>
  <c r="BI135"/>
  <c r="BH135"/>
  <c r="BG135"/>
  <c r="BF135"/>
  <c r="T135"/>
  <c r="R135"/>
  <c r="P135"/>
  <c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F111"/>
  <c r="E109"/>
  <c r="F89"/>
  <c r="E87"/>
  <c r="J24"/>
  <c r="E24"/>
  <c r="J114"/>
  <c r="J23"/>
  <c r="J21"/>
  <c r="E21"/>
  <c r="J113"/>
  <c r="J20"/>
  <c r="J18"/>
  <c r="E18"/>
  <c r="F92"/>
  <c r="J17"/>
  <c r="J15"/>
  <c r="E15"/>
  <c r="F91"/>
  <c r="J14"/>
  <c r="J12"/>
  <c r="J111"/>
  <c r="E7"/>
  <c r="E85"/>
  <c i="20" r="J39"/>
  <c r="J38"/>
  <c i="1" r="AY116"/>
  <c i="20" r="J37"/>
  <c i="1" r="AX116"/>
  <c i="20"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F116"/>
  <c r="E114"/>
  <c r="F91"/>
  <c r="E89"/>
  <c r="J26"/>
  <c r="E26"/>
  <c r="J94"/>
  <c r="J25"/>
  <c r="J23"/>
  <c r="E23"/>
  <c r="J93"/>
  <c r="J22"/>
  <c r="J20"/>
  <c r="E20"/>
  <c r="F119"/>
  <c r="J19"/>
  <c r="J17"/>
  <c r="E17"/>
  <c r="F118"/>
  <c r="J16"/>
  <c r="J14"/>
  <c r="J116"/>
  <c r="E7"/>
  <c r="E85"/>
  <c i="19" r="J39"/>
  <c r="J38"/>
  <c i="1" r="AY115"/>
  <c i="19" r="J37"/>
  <c i="1" r="AX115"/>
  <c i="19"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F116"/>
  <c r="E114"/>
  <c r="F91"/>
  <c r="E89"/>
  <c r="J26"/>
  <c r="E26"/>
  <c r="J119"/>
  <c r="J25"/>
  <c r="J23"/>
  <c r="E23"/>
  <c r="J93"/>
  <c r="J22"/>
  <c r="J20"/>
  <c r="E20"/>
  <c r="F119"/>
  <c r="J19"/>
  <c r="J17"/>
  <c r="E17"/>
  <c r="F118"/>
  <c r="J16"/>
  <c r="J14"/>
  <c r="J91"/>
  <c r="E7"/>
  <c r="E85"/>
  <c i="18" r="J39"/>
  <c r="J38"/>
  <c i="1" r="AY114"/>
  <c i="18" r="J37"/>
  <c i="1" r="AX114"/>
  <c i="18"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F116"/>
  <c r="E114"/>
  <c r="F91"/>
  <c r="E89"/>
  <c r="J26"/>
  <c r="E26"/>
  <c r="J119"/>
  <c r="J25"/>
  <c r="J23"/>
  <c r="E23"/>
  <c r="J93"/>
  <c r="J22"/>
  <c r="J20"/>
  <c r="E20"/>
  <c r="F119"/>
  <c r="J19"/>
  <c r="J17"/>
  <c r="E17"/>
  <c r="F118"/>
  <c r="J16"/>
  <c r="J14"/>
  <c r="J116"/>
  <c r="E7"/>
  <c r="E85"/>
  <c i="17" r="J39"/>
  <c r="J38"/>
  <c i="1" r="AY113"/>
  <c i="17" r="J37"/>
  <c i="1" r="AX113"/>
  <c i="17"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F116"/>
  <c r="E114"/>
  <c r="F91"/>
  <c r="E89"/>
  <c r="J26"/>
  <c r="E26"/>
  <c r="J119"/>
  <c r="J25"/>
  <c r="J23"/>
  <c r="E23"/>
  <c r="J118"/>
  <c r="J22"/>
  <c r="J20"/>
  <c r="E20"/>
  <c r="F94"/>
  <c r="J19"/>
  <c r="J17"/>
  <c r="E17"/>
  <c r="F93"/>
  <c r="J16"/>
  <c r="J14"/>
  <c r="J116"/>
  <c r="E7"/>
  <c r="E85"/>
  <c i="16" r="J39"/>
  <c r="J38"/>
  <c i="1" r="AY111"/>
  <c i="16" r="J37"/>
  <c i="1" r="AX111"/>
  <c i="16" r="BI218"/>
  <c r="BH218"/>
  <c r="BG218"/>
  <c r="BF218"/>
  <c r="T218"/>
  <c r="R218"/>
  <c r="P218"/>
  <c r="BI215"/>
  <c r="BH215"/>
  <c r="BG215"/>
  <c r="BF215"/>
  <c r="T215"/>
  <c r="R215"/>
  <c r="P215"/>
  <c r="BI211"/>
  <c r="BH211"/>
  <c r="BG211"/>
  <c r="BF211"/>
  <c r="T211"/>
  <c r="R211"/>
  <c r="P211"/>
  <c r="BI208"/>
  <c r="BH208"/>
  <c r="BG208"/>
  <c r="BF208"/>
  <c r="T208"/>
  <c r="R208"/>
  <c r="P208"/>
  <c r="BI205"/>
  <c r="BH205"/>
  <c r="BG205"/>
  <c r="BF205"/>
  <c r="T205"/>
  <c r="R205"/>
  <c r="P205"/>
  <c r="BI202"/>
  <c r="BH202"/>
  <c r="BG202"/>
  <c r="BF202"/>
  <c r="T202"/>
  <c r="R202"/>
  <c r="P202"/>
  <c r="BI198"/>
  <c r="BH198"/>
  <c r="BG198"/>
  <c r="BF198"/>
  <c r="T198"/>
  <c r="R198"/>
  <c r="P198"/>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0"/>
  <c r="BH150"/>
  <c r="BG150"/>
  <c r="BF150"/>
  <c r="T150"/>
  <c r="R150"/>
  <c r="P150"/>
  <c r="BI147"/>
  <c r="BH147"/>
  <c r="BG147"/>
  <c r="BF147"/>
  <c r="T147"/>
  <c r="R147"/>
  <c r="P147"/>
  <c r="BI143"/>
  <c r="BH143"/>
  <c r="BG143"/>
  <c r="BF143"/>
  <c r="T143"/>
  <c r="R143"/>
  <c r="P143"/>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F118"/>
  <c r="E116"/>
  <c r="F91"/>
  <c r="E89"/>
  <c r="J26"/>
  <c r="E26"/>
  <c r="J94"/>
  <c r="J25"/>
  <c r="J23"/>
  <c r="E23"/>
  <c r="J120"/>
  <c r="J22"/>
  <c r="J20"/>
  <c r="E20"/>
  <c r="F121"/>
  <c r="J19"/>
  <c r="J17"/>
  <c r="E17"/>
  <c r="F93"/>
  <c r="J16"/>
  <c r="J14"/>
  <c r="J118"/>
  <c r="E7"/>
  <c r="E85"/>
  <c i="15" r="J39"/>
  <c r="J38"/>
  <c i="1" r="AY110"/>
  <c i="15" r="J37"/>
  <c i="1" r="AX110"/>
  <c i="15" r="BI233"/>
  <c r="BH233"/>
  <c r="BG233"/>
  <c r="BF233"/>
  <c r="T233"/>
  <c r="R233"/>
  <c r="P233"/>
  <c r="BI230"/>
  <c r="BH230"/>
  <c r="BG230"/>
  <c r="BF230"/>
  <c r="T230"/>
  <c r="R230"/>
  <c r="P230"/>
  <c r="BI226"/>
  <c r="BH226"/>
  <c r="BG226"/>
  <c r="BF226"/>
  <c r="T226"/>
  <c r="R226"/>
  <c r="P226"/>
  <c r="BI222"/>
  <c r="BH222"/>
  <c r="BG222"/>
  <c r="BF222"/>
  <c r="T222"/>
  <c r="R222"/>
  <c r="P222"/>
  <c r="BI219"/>
  <c r="BH219"/>
  <c r="BG219"/>
  <c r="BF219"/>
  <c r="T219"/>
  <c r="R219"/>
  <c r="P219"/>
  <c r="BI216"/>
  <c r="BH216"/>
  <c r="BG216"/>
  <c r="BF216"/>
  <c r="T216"/>
  <c r="R216"/>
  <c r="P216"/>
  <c r="BI213"/>
  <c r="BH213"/>
  <c r="BG213"/>
  <c r="BF213"/>
  <c r="T213"/>
  <c r="R213"/>
  <c r="P213"/>
  <c r="BI207"/>
  <c r="BH207"/>
  <c r="BG207"/>
  <c r="BF207"/>
  <c r="T207"/>
  <c r="R207"/>
  <c r="P207"/>
  <c r="BI203"/>
  <c r="BH203"/>
  <c r="BG203"/>
  <c r="BF203"/>
  <c r="T203"/>
  <c r="R203"/>
  <c r="P203"/>
  <c r="BI199"/>
  <c r="BH199"/>
  <c r="BG199"/>
  <c r="BF199"/>
  <c r="T199"/>
  <c r="R199"/>
  <c r="P199"/>
  <c r="BI196"/>
  <c r="BH196"/>
  <c r="BG196"/>
  <c r="BF196"/>
  <c r="T196"/>
  <c r="R196"/>
  <c r="P196"/>
  <c r="BI192"/>
  <c r="BH192"/>
  <c r="BG192"/>
  <c r="BF192"/>
  <c r="T192"/>
  <c r="R192"/>
  <c r="P192"/>
  <c r="BI189"/>
  <c r="BH189"/>
  <c r="BG189"/>
  <c r="BF189"/>
  <c r="T189"/>
  <c r="R189"/>
  <c r="P189"/>
  <c r="BI186"/>
  <c r="BH186"/>
  <c r="BG186"/>
  <c r="BF186"/>
  <c r="T186"/>
  <c r="R186"/>
  <c r="P186"/>
  <c r="BI183"/>
  <c r="BH183"/>
  <c r="BG183"/>
  <c r="BF183"/>
  <c r="T183"/>
  <c r="R183"/>
  <c r="P183"/>
  <c r="BI179"/>
  <c r="BH179"/>
  <c r="BG179"/>
  <c r="BF179"/>
  <c r="T179"/>
  <c r="R179"/>
  <c r="P179"/>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7"/>
  <c r="BH147"/>
  <c r="BG147"/>
  <c r="BF147"/>
  <c r="T147"/>
  <c r="R147"/>
  <c r="P147"/>
  <c r="BI143"/>
  <c r="BH143"/>
  <c r="BG143"/>
  <c r="BF143"/>
  <c r="T143"/>
  <c r="R143"/>
  <c r="P143"/>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F118"/>
  <c r="E116"/>
  <c r="F91"/>
  <c r="E89"/>
  <c r="J26"/>
  <c r="E26"/>
  <c r="J121"/>
  <c r="J25"/>
  <c r="J23"/>
  <c r="E23"/>
  <c r="J120"/>
  <c r="J22"/>
  <c r="J20"/>
  <c r="E20"/>
  <c r="F121"/>
  <c r="J19"/>
  <c r="J17"/>
  <c r="E17"/>
  <c r="F120"/>
  <c r="J16"/>
  <c r="J14"/>
  <c r="J91"/>
  <c r="E7"/>
  <c r="E112"/>
  <c i="14" r="J39"/>
  <c r="J38"/>
  <c i="1" r="AY109"/>
  <c i="14" r="J37"/>
  <c i="1" r="AX109"/>
  <c i="14" r="BI228"/>
  <c r="BH228"/>
  <c r="BG228"/>
  <c r="BF228"/>
  <c r="T228"/>
  <c r="R228"/>
  <c r="P228"/>
  <c r="BI225"/>
  <c r="BH225"/>
  <c r="BG225"/>
  <c r="BF225"/>
  <c r="T225"/>
  <c r="R225"/>
  <c r="P225"/>
  <c r="BI221"/>
  <c r="BH221"/>
  <c r="BG221"/>
  <c r="BF221"/>
  <c r="T221"/>
  <c r="R221"/>
  <c r="P221"/>
  <c r="BI218"/>
  <c r="BH218"/>
  <c r="BG218"/>
  <c r="BF218"/>
  <c r="T218"/>
  <c r="R218"/>
  <c r="P218"/>
  <c r="BI215"/>
  <c r="BH215"/>
  <c r="BG215"/>
  <c r="BF215"/>
  <c r="T215"/>
  <c r="R215"/>
  <c r="P215"/>
  <c r="BI208"/>
  <c r="BH208"/>
  <c r="BG208"/>
  <c r="BF208"/>
  <c r="T208"/>
  <c r="R208"/>
  <c r="P208"/>
  <c r="BI205"/>
  <c r="BH205"/>
  <c r="BG205"/>
  <c r="BF205"/>
  <c r="T205"/>
  <c r="R205"/>
  <c r="P205"/>
  <c r="BI201"/>
  <c r="BH201"/>
  <c r="BG201"/>
  <c r="BF201"/>
  <c r="T201"/>
  <c r="R201"/>
  <c r="P201"/>
  <c r="BI198"/>
  <c r="BH198"/>
  <c r="BG198"/>
  <c r="BF198"/>
  <c r="T198"/>
  <c r="R198"/>
  <c r="P198"/>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7"/>
  <c r="BH147"/>
  <c r="BG147"/>
  <c r="BF147"/>
  <c r="T147"/>
  <c r="R147"/>
  <c r="P147"/>
  <c r="BI143"/>
  <c r="BH143"/>
  <c r="BG143"/>
  <c r="BF143"/>
  <c r="T143"/>
  <c r="R143"/>
  <c r="P143"/>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F118"/>
  <c r="E116"/>
  <c r="F91"/>
  <c r="E89"/>
  <c r="J26"/>
  <c r="E26"/>
  <c r="J121"/>
  <c r="J25"/>
  <c r="J23"/>
  <c r="E23"/>
  <c r="J93"/>
  <c r="J22"/>
  <c r="J20"/>
  <c r="E20"/>
  <c r="F121"/>
  <c r="J19"/>
  <c r="J17"/>
  <c r="E17"/>
  <c r="F120"/>
  <c r="J16"/>
  <c r="J14"/>
  <c r="J91"/>
  <c r="E7"/>
  <c r="E112"/>
  <c i="13" r="J39"/>
  <c r="J38"/>
  <c i="1" r="AY108"/>
  <c i="13" r="J37"/>
  <c i="1" r="AX108"/>
  <c i="13" r="BI220"/>
  <c r="BH220"/>
  <c r="BG220"/>
  <c r="BF220"/>
  <c r="T220"/>
  <c r="R220"/>
  <c r="P220"/>
  <c r="BI217"/>
  <c r="BH217"/>
  <c r="BG217"/>
  <c r="BF217"/>
  <c r="T217"/>
  <c r="R217"/>
  <c r="P217"/>
  <c r="BI213"/>
  <c r="BH213"/>
  <c r="BG213"/>
  <c r="BF213"/>
  <c r="T213"/>
  <c r="R213"/>
  <c r="P213"/>
  <c r="BI210"/>
  <c r="BH210"/>
  <c r="BG210"/>
  <c r="BF210"/>
  <c r="T210"/>
  <c r="R210"/>
  <c r="P210"/>
  <c r="BI207"/>
  <c r="BH207"/>
  <c r="BG207"/>
  <c r="BF207"/>
  <c r="T207"/>
  <c r="R207"/>
  <c r="P207"/>
  <c r="BI200"/>
  <c r="BH200"/>
  <c r="BG200"/>
  <c r="BF200"/>
  <c r="T200"/>
  <c r="R200"/>
  <c r="P200"/>
  <c r="BI197"/>
  <c r="BH197"/>
  <c r="BG197"/>
  <c r="BF197"/>
  <c r="T197"/>
  <c r="R197"/>
  <c r="P197"/>
  <c r="BI194"/>
  <c r="BH194"/>
  <c r="BG194"/>
  <c r="BF194"/>
  <c r="T194"/>
  <c r="R194"/>
  <c r="P194"/>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0"/>
  <c r="BH150"/>
  <c r="BG150"/>
  <c r="BF150"/>
  <c r="T150"/>
  <c r="R150"/>
  <c r="P150"/>
  <c r="BI147"/>
  <c r="BH147"/>
  <c r="BG147"/>
  <c r="BF147"/>
  <c r="T147"/>
  <c r="R147"/>
  <c r="P147"/>
  <c r="BI143"/>
  <c r="BH143"/>
  <c r="BG143"/>
  <c r="BF143"/>
  <c r="T143"/>
  <c r="R143"/>
  <c r="P143"/>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F118"/>
  <c r="E116"/>
  <c r="F91"/>
  <c r="E89"/>
  <c r="J26"/>
  <c r="E26"/>
  <c r="J121"/>
  <c r="J25"/>
  <c r="J23"/>
  <c r="E23"/>
  <c r="J120"/>
  <c r="J22"/>
  <c r="J20"/>
  <c r="E20"/>
  <c r="F94"/>
  <c r="J19"/>
  <c r="J17"/>
  <c r="E17"/>
  <c r="F93"/>
  <c r="J16"/>
  <c r="J14"/>
  <c r="J118"/>
  <c r="E7"/>
  <c r="E112"/>
  <c i="12" r="J39"/>
  <c r="J38"/>
  <c i="1" r="AY107"/>
  <c i="12" r="J37"/>
  <c i="1" r="AX107"/>
  <c i="12" r="BI222"/>
  <c r="BH222"/>
  <c r="BG222"/>
  <c r="BF222"/>
  <c r="T222"/>
  <c r="R222"/>
  <c r="P222"/>
  <c r="BI219"/>
  <c r="BH219"/>
  <c r="BG219"/>
  <c r="BF219"/>
  <c r="T219"/>
  <c r="R219"/>
  <c r="P219"/>
  <c r="BI215"/>
  <c r="BH215"/>
  <c r="BG215"/>
  <c r="BF215"/>
  <c r="T215"/>
  <c r="R215"/>
  <c r="P215"/>
  <c r="BI212"/>
  <c r="BH212"/>
  <c r="BG212"/>
  <c r="BF212"/>
  <c r="T212"/>
  <c r="R212"/>
  <c r="P212"/>
  <c r="BI209"/>
  <c r="BH209"/>
  <c r="BG209"/>
  <c r="BF209"/>
  <c r="T209"/>
  <c r="R209"/>
  <c r="P209"/>
  <c r="BI203"/>
  <c r="BH203"/>
  <c r="BG203"/>
  <c r="BF203"/>
  <c r="T203"/>
  <c r="R203"/>
  <c r="P203"/>
  <c r="BI200"/>
  <c r="BH200"/>
  <c r="BG200"/>
  <c r="BF200"/>
  <c r="T200"/>
  <c r="R200"/>
  <c r="P200"/>
  <c r="BI197"/>
  <c r="BH197"/>
  <c r="BG197"/>
  <c r="BF197"/>
  <c r="T197"/>
  <c r="R197"/>
  <c r="P197"/>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7"/>
  <c r="BH147"/>
  <c r="BG147"/>
  <c r="BF147"/>
  <c r="T147"/>
  <c r="R147"/>
  <c r="P147"/>
  <c r="BI143"/>
  <c r="BH143"/>
  <c r="BG143"/>
  <c r="BF143"/>
  <c r="T143"/>
  <c r="R143"/>
  <c r="P143"/>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F118"/>
  <c r="E116"/>
  <c r="F91"/>
  <c r="E89"/>
  <c r="J26"/>
  <c r="E26"/>
  <c r="J94"/>
  <c r="J25"/>
  <c r="J23"/>
  <c r="E23"/>
  <c r="J120"/>
  <c r="J22"/>
  <c r="J20"/>
  <c r="E20"/>
  <c r="F94"/>
  <c r="J19"/>
  <c r="J17"/>
  <c r="E17"/>
  <c r="F120"/>
  <c r="J16"/>
  <c r="J14"/>
  <c r="J118"/>
  <c r="E7"/>
  <c r="E112"/>
  <c i="11" r="J39"/>
  <c r="J38"/>
  <c i="1" r="AY106"/>
  <c i="11" r="J37"/>
  <c i="1" r="AX106"/>
  <c i="11" r="BI224"/>
  <c r="BH224"/>
  <c r="BG224"/>
  <c r="BF224"/>
  <c r="T224"/>
  <c r="R224"/>
  <c r="P224"/>
  <c r="BI221"/>
  <c r="BH221"/>
  <c r="BG221"/>
  <c r="BF221"/>
  <c r="T221"/>
  <c r="R221"/>
  <c r="P221"/>
  <c r="BI217"/>
  <c r="BH217"/>
  <c r="BG217"/>
  <c r="BF217"/>
  <c r="T217"/>
  <c r="R217"/>
  <c r="P217"/>
  <c r="BI214"/>
  <c r="BH214"/>
  <c r="BG214"/>
  <c r="BF214"/>
  <c r="T214"/>
  <c r="R214"/>
  <c r="P214"/>
  <c r="BI211"/>
  <c r="BH211"/>
  <c r="BG211"/>
  <c r="BF211"/>
  <c r="T211"/>
  <c r="R211"/>
  <c r="P211"/>
  <c r="BI205"/>
  <c r="BH205"/>
  <c r="BG205"/>
  <c r="BF205"/>
  <c r="T205"/>
  <c r="R205"/>
  <c r="P205"/>
  <c r="BI202"/>
  <c r="BH202"/>
  <c r="BG202"/>
  <c r="BF202"/>
  <c r="T202"/>
  <c r="R202"/>
  <c r="P202"/>
  <c r="BI198"/>
  <c r="BH198"/>
  <c r="BG198"/>
  <c r="BF198"/>
  <c r="T198"/>
  <c r="R198"/>
  <c r="P198"/>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7"/>
  <c r="BH147"/>
  <c r="BG147"/>
  <c r="BF147"/>
  <c r="T147"/>
  <c r="R147"/>
  <c r="P147"/>
  <c r="BI143"/>
  <c r="BH143"/>
  <c r="BG143"/>
  <c r="BF143"/>
  <c r="T143"/>
  <c r="R143"/>
  <c r="P143"/>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F118"/>
  <c r="E116"/>
  <c r="F91"/>
  <c r="E89"/>
  <c r="J26"/>
  <c r="E26"/>
  <c r="J121"/>
  <c r="J25"/>
  <c r="J23"/>
  <c r="E23"/>
  <c r="J93"/>
  <c r="J22"/>
  <c r="J20"/>
  <c r="E20"/>
  <c r="F121"/>
  <c r="J19"/>
  <c r="J17"/>
  <c r="E17"/>
  <c r="F120"/>
  <c r="J16"/>
  <c r="J14"/>
  <c r="J118"/>
  <c r="E7"/>
  <c r="E112"/>
  <c i="10" r="J39"/>
  <c r="J38"/>
  <c i="1" r="AY105"/>
  <c i="10" r="J37"/>
  <c i="1" r="AX105"/>
  <c i="10" r="BI223"/>
  <c r="BH223"/>
  <c r="BG223"/>
  <c r="BF223"/>
  <c r="T223"/>
  <c r="R223"/>
  <c r="P223"/>
  <c r="BI220"/>
  <c r="BH220"/>
  <c r="BG220"/>
  <c r="BF220"/>
  <c r="T220"/>
  <c r="R220"/>
  <c r="P220"/>
  <c r="BI216"/>
  <c r="BH216"/>
  <c r="BG216"/>
  <c r="BF216"/>
  <c r="T216"/>
  <c r="R216"/>
  <c r="P216"/>
  <c r="BI213"/>
  <c r="BH213"/>
  <c r="BG213"/>
  <c r="BF213"/>
  <c r="T213"/>
  <c r="R213"/>
  <c r="P213"/>
  <c r="BI210"/>
  <c r="BH210"/>
  <c r="BG210"/>
  <c r="BF210"/>
  <c r="T210"/>
  <c r="R210"/>
  <c r="P210"/>
  <c r="BI203"/>
  <c r="BH203"/>
  <c r="BG203"/>
  <c r="BF203"/>
  <c r="T203"/>
  <c r="R203"/>
  <c r="P203"/>
  <c r="BI200"/>
  <c r="BH200"/>
  <c r="BG200"/>
  <c r="BF200"/>
  <c r="T200"/>
  <c r="R200"/>
  <c r="P200"/>
  <c r="BI197"/>
  <c r="BH197"/>
  <c r="BG197"/>
  <c r="BF197"/>
  <c r="T197"/>
  <c r="R197"/>
  <c r="P197"/>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7"/>
  <c r="BH147"/>
  <c r="BG147"/>
  <c r="BF147"/>
  <c r="T147"/>
  <c r="R147"/>
  <c r="P147"/>
  <c r="BI143"/>
  <c r="BH143"/>
  <c r="BG143"/>
  <c r="BF143"/>
  <c r="T143"/>
  <c r="R143"/>
  <c r="P143"/>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F118"/>
  <c r="E116"/>
  <c r="F91"/>
  <c r="E89"/>
  <c r="J26"/>
  <c r="E26"/>
  <c r="J121"/>
  <c r="J25"/>
  <c r="J23"/>
  <c r="E23"/>
  <c r="J93"/>
  <c r="J22"/>
  <c r="J20"/>
  <c r="E20"/>
  <c r="F121"/>
  <c r="J19"/>
  <c r="J17"/>
  <c r="E17"/>
  <c r="F120"/>
  <c r="J16"/>
  <c r="J14"/>
  <c r="J91"/>
  <c r="E7"/>
  <c r="E112"/>
  <c i="9" r="J39"/>
  <c r="J38"/>
  <c i="1" r="AY103"/>
  <c i="9" r="J37"/>
  <c i="1" r="AX103"/>
  <c i="9" r="BI155"/>
  <c r="BH155"/>
  <c r="BG155"/>
  <c r="BF155"/>
  <c r="T155"/>
  <c r="T154"/>
  <c r="R155"/>
  <c r="R154"/>
  <c r="P155"/>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6"/>
  <c r="BH126"/>
  <c r="BG126"/>
  <c r="BF126"/>
  <c r="T126"/>
  <c r="R126"/>
  <c r="P126"/>
  <c r="F117"/>
  <c r="E115"/>
  <c r="F91"/>
  <c r="E89"/>
  <c r="J26"/>
  <c r="E26"/>
  <c r="J120"/>
  <c r="J25"/>
  <c r="J23"/>
  <c r="E23"/>
  <c r="J119"/>
  <c r="J22"/>
  <c r="J20"/>
  <c r="E20"/>
  <c r="F120"/>
  <c r="J19"/>
  <c r="J17"/>
  <c r="E17"/>
  <c r="F119"/>
  <c r="J16"/>
  <c r="J14"/>
  <c r="J117"/>
  <c r="E7"/>
  <c r="E111"/>
  <c i="8" r="J39"/>
  <c r="J38"/>
  <c i="1" r="AY102"/>
  <c i="8" r="J37"/>
  <c i="1" r="AX102"/>
  <c i="8" r="BI155"/>
  <c r="BH155"/>
  <c r="BG155"/>
  <c r="BF155"/>
  <c r="T155"/>
  <c r="T154"/>
  <c r="R155"/>
  <c r="R154"/>
  <c r="P155"/>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6"/>
  <c r="BH126"/>
  <c r="BG126"/>
  <c r="BF126"/>
  <c r="T126"/>
  <c r="R126"/>
  <c r="P126"/>
  <c r="F117"/>
  <c r="E115"/>
  <c r="F91"/>
  <c r="E89"/>
  <c r="J26"/>
  <c r="E26"/>
  <c r="J94"/>
  <c r="J25"/>
  <c r="J23"/>
  <c r="E23"/>
  <c r="J119"/>
  <c r="J22"/>
  <c r="J20"/>
  <c r="E20"/>
  <c r="F120"/>
  <c r="J19"/>
  <c r="J17"/>
  <c r="E17"/>
  <c r="F93"/>
  <c r="J16"/>
  <c r="J14"/>
  <c r="J117"/>
  <c r="E7"/>
  <c r="E111"/>
  <c i="7" r="J39"/>
  <c r="J38"/>
  <c i="1" r="AY101"/>
  <c i="7" r="J37"/>
  <c i="1" r="AX101"/>
  <c i="7" r="BI238"/>
  <c r="BH238"/>
  <c r="BG238"/>
  <c r="BF238"/>
  <c r="T238"/>
  <c r="T237"/>
  <c r="R238"/>
  <c r="R237"/>
  <c r="P238"/>
  <c r="P237"/>
  <c r="BI234"/>
  <c r="BH234"/>
  <c r="BG234"/>
  <c r="BF234"/>
  <c r="T234"/>
  <c r="R234"/>
  <c r="P234"/>
  <c r="BI231"/>
  <c r="BH231"/>
  <c r="BG231"/>
  <c r="BF231"/>
  <c r="T231"/>
  <c r="R231"/>
  <c r="P231"/>
  <c r="BI227"/>
  <c r="BH227"/>
  <c r="BG227"/>
  <c r="BF227"/>
  <c r="T227"/>
  <c r="R227"/>
  <c r="P227"/>
  <c r="BI224"/>
  <c r="BH224"/>
  <c r="BG224"/>
  <c r="BF224"/>
  <c r="T224"/>
  <c r="R224"/>
  <c r="P224"/>
  <c r="BI219"/>
  <c r="BH219"/>
  <c r="BG219"/>
  <c r="BF219"/>
  <c r="T219"/>
  <c r="R219"/>
  <c r="P219"/>
  <c r="BI215"/>
  <c r="BH215"/>
  <c r="BG215"/>
  <c r="BF215"/>
  <c r="T215"/>
  <c r="R215"/>
  <c r="P215"/>
  <c r="BI212"/>
  <c r="BH212"/>
  <c r="BG212"/>
  <c r="BF212"/>
  <c r="T212"/>
  <c r="R212"/>
  <c r="P212"/>
  <c r="BI209"/>
  <c r="BH209"/>
  <c r="BG209"/>
  <c r="BF209"/>
  <c r="T209"/>
  <c r="R209"/>
  <c r="P209"/>
  <c r="BI205"/>
  <c r="BH205"/>
  <c r="BG205"/>
  <c r="BF205"/>
  <c r="T205"/>
  <c r="R205"/>
  <c r="P205"/>
  <c r="BI201"/>
  <c r="BH201"/>
  <c r="BG201"/>
  <c r="BF201"/>
  <c r="T201"/>
  <c r="R201"/>
  <c r="P201"/>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81"/>
  <c r="BH181"/>
  <c r="BG181"/>
  <c r="BF181"/>
  <c r="T181"/>
  <c r="R181"/>
  <c r="P181"/>
  <c r="BI177"/>
  <c r="BH177"/>
  <c r="BG177"/>
  <c r="BF177"/>
  <c r="T177"/>
  <c r="R177"/>
  <c r="P177"/>
  <c r="BI173"/>
  <c r="BH173"/>
  <c r="BG173"/>
  <c r="BF173"/>
  <c r="T173"/>
  <c r="R173"/>
  <c r="P173"/>
  <c r="BI170"/>
  <c r="BH170"/>
  <c r="BG170"/>
  <c r="BF170"/>
  <c r="T170"/>
  <c r="R170"/>
  <c r="P170"/>
  <c r="BI166"/>
  <c r="BH166"/>
  <c r="BG166"/>
  <c r="BF166"/>
  <c r="T166"/>
  <c r="R166"/>
  <c r="P166"/>
  <c r="BI162"/>
  <c r="BH162"/>
  <c r="BG162"/>
  <c r="BF162"/>
  <c r="T162"/>
  <c r="R162"/>
  <c r="P162"/>
  <c r="BI158"/>
  <c r="BH158"/>
  <c r="BG158"/>
  <c r="BF158"/>
  <c r="T158"/>
  <c r="R158"/>
  <c r="P158"/>
  <c r="BI154"/>
  <c r="BH154"/>
  <c r="BG154"/>
  <c r="BF154"/>
  <c r="T154"/>
  <c r="R154"/>
  <c r="P154"/>
  <c r="BI150"/>
  <c r="BH150"/>
  <c r="BG150"/>
  <c r="BF150"/>
  <c r="T150"/>
  <c r="R150"/>
  <c r="P150"/>
  <c r="BI146"/>
  <c r="BH146"/>
  <c r="BG146"/>
  <c r="BF146"/>
  <c r="T146"/>
  <c r="R146"/>
  <c r="P146"/>
  <c r="BI143"/>
  <c r="BH143"/>
  <c r="BG143"/>
  <c r="BF143"/>
  <c r="T143"/>
  <c r="R143"/>
  <c r="P143"/>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F118"/>
  <c r="E116"/>
  <c r="F91"/>
  <c r="E89"/>
  <c r="J26"/>
  <c r="E26"/>
  <c r="J121"/>
  <c r="J25"/>
  <c r="J23"/>
  <c r="E23"/>
  <c r="J93"/>
  <c r="J22"/>
  <c r="J20"/>
  <c r="E20"/>
  <c r="F121"/>
  <c r="J19"/>
  <c r="J17"/>
  <c r="E17"/>
  <c r="F120"/>
  <c r="J16"/>
  <c r="J14"/>
  <c r="J91"/>
  <c r="E7"/>
  <c r="E112"/>
  <c i="6" r="J39"/>
  <c r="J38"/>
  <c i="1" r="AY100"/>
  <c i="6" r="J37"/>
  <c i="1" r="AX100"/>
  <c i="6" r="BI231"/>
  <c r="BH231"/>
  <c r="BG231"/>
  <c r="BF231"/>
  <c r="T231"/>
  <c r="T230"/>
  <c r="R231"/>
  <c r="R230"/>
  <c r="P231"/>
  <c r="P230"/>
  <c r="BI227"/>
  <c r="BH227"/>
  <c r="BG227"/>
  <c r="BF227"/>
  <c r="T227"/>
  <c r="R227"/>
  <c r="P227"/>
  <c r="BI224"/>
  <c r="BH224"/>
  <c r="BG224"/>
  <c r="BF224"/>
  <c r="T224"/>
  <c r="R224"/>
  <c r="P224"/>
  <c r="BI221"/>
  <c r="BH221"/>
  <c r="BG221"/>
  <c r="BF221"/>
  <c r="T221"/>
  <c r="R221"/>
  <c r="P221"/>
  <c r="BI217"/>
  <c r="BH217"/>
  <c r="BG217"/>
  <c r="BF217"/>
  <c r="T217"/>
  <c r="R217"/>
  <c r="P217"/>
  <c r="BI214"/>
  <c r="BH214"/>
  <c r="BG214"/>
  <c r="BF214"/>
  <c r="T214"/>
  <c r="R214"/>
  <c r="P214"/>
  <c r="BI210"/>
  <c r="BH210"/>
  <c r="BG210"/>
  <c r="BF210"/>
  <c r="T210"/>
  <c r="R210"/>
  <c r="P210"/>
  <c r="BI207"/>
  <c r="BH207"/>
  <c r="BG207"/>
  <c r="BF207"/>
  <c r="T207"/>
  <c r="R207"/>
  <c r="P207"/>
  <c r="BI204"/>
  <c r="BH204"/>
  <c r="BG204"/>
  <c r="BF204"/>
  <c r="T204"/>
  <c r="R204"/>
  <c r="P204"/>
  <c r="BI198"/>
  <c r="BH198"/>
  <c r="BG198"/>
  <c r="BF198"/>
  <c r="T198"/>
  <c r="R198"/>
  <c r="P198"/>
  <c r="BI195"/>
  <c r="BH195"/>
  <c r="BG195"/>
  <c r="BF195"/>
  <c r="T195"/>
  <c r="R195"/>
  <c r="P195"/>
  <c r="BI190"/>
  <c r="BH190"/>
  <c r="BG190"/>
  <c r="BF190"/>
  <c r="T190"/>
  <c r="R190"/>
  <c r="P190"/>
  <c r="BI186"/>
  <c r="BH186"/>
  <c r="BG186"/>
  <c r="BF186"/>
  <c r="T186"/>
  <c r="R186"/>
  <c r="P186"/>
  <c r="BI183"/>
  <c r="BH183"/>
  <c r="BG183"/>
  <c r="BF183"/>
  <c r="T183"/>
  <c r="R183"/>
  <c r="P183"/>
  <c r="BI180"/>
  <c r="BH180"/>
  <c r="BG180"/>
  <c r="BF180"/>
  <c r="T180"/>
  <c r="R180"/>
  <c r="P180"/>
  <c r="BI176"/>
  <c r="BH176"/>
  <c r="BG176"/>
  <c r="BF176"/>
  <c r="T176"/>
  <c r="R176"/>
  <c r="P176"/>
  <c r="BI173"/>
  <c r="BH173"/>
  <c r="BG173"/>
  <c r="BF173"/>
  <c r="T173"/>
  <c r="R173"/>
  <c r="P173"/>
  <c r="BI170"/>
  <c r="BH170"/>
  <c r="BG170"/>
  <c r="BF170"/>
  <c r="T170"/>
  <c r="R170"/>
  <c r="P170"/>
  <c r="BI167"/>
  <c r="BH167"/>
  <c r="BG167"/>
  <c r="BF167"/>
  <c r="T167"/>
  <c r="R167"/>
  <c r="P167"/>
  <c r="BI163"/>
  <c r="BH163"/>
  <c r="BG163"/>
  <c r="BF163"/>
  <c r="T163"/>
  <c r="R163"/>
  <c r="P163"/>
  <c r="BI159"/>
  <c r="BH159"/>
  <c r="BG159"/>
  <c r="BF159"/>
  <c r="T159"/>
  <c r="R159"/>
  <c r="P159"/>
  <c r="BI155"/>
  <c r="BH155"/>
  <c r="BG155"/>
  <c r="BF155"/>
  <c r="T155"/>
  <c r="R155"/>
  <c r="P155"/>
  <c r="BI151"/>
  <c r="BH151"/>
  <c r="BG151"/>
  <c r="BF151"/>
  <c r="T151"/>
  <c r="R151"/>
  <c r="P151"/>
  <c r="BI147"/>
  <c r="BH147"/>
  <c r="BG147"/>
  <c r="BF147"/>
  <c r="T147"/>
  <c r="R147"/>
  <c r="P147"/>
  <c r="BI143"/>
  <c r="BH143"/>
  <c r="BG143"/>
  <c r="BF143"/>
  <c r="T143"/>
  <c r="R143"/>
  <c r="P143"/>
  <c r="BI140"/>
  <c r="BH140"/>
  <c r="BG140"/>
  <c r="BF140"/>
  <c r="T140"/>
  <c r="R140"/>
  <c r="P140"/>
  <c r="BI136"/>
  <c r="BH136"/>
  <c r="BG136"/>
  <c r="BF136"/>
  <c r="T136"/>
  <c r="R136"/>
  <c r="P136"/>
  <c r="BI133"/>
  <c r="BH133"/>
  <c r="BG133"/>
  <c r="BF133"/>
  <c r="T133"/>
  <c r="R133"/>
  <c r="P133"/>
  <c r="BI130"/>
  <c r="BH130"/>
  <c r="BG130"/>
  <c r="BF130"/>
  <c r="T130"/>
  <c r="R130"/>
  <c r="P130"/>
  <c r="BI127"/>
  <c r="BH127"/>
  <c r="BG127"/>
  <c r="BF127"/>
  <c r="T127"/>
  <c r="R127"/>
  <c r="P127"/>
  <c r="F118"/>
  <c r="E116"/>
  <c r="F91"/>
  <c r="E89"/>
  <c r="J26"/>
  <c r="E26"/>
  <c r="J121"/>
  <c r="J25"/>
  <c r="J23"/>
  <c r="E23"/>
  <c r="J120"/>
  <c r="J22"/>
  <c r="J20"/>
  <c r="E20"/>
  <c r="F94"/>
  <c r="J19"/>
  <c r="J17"/>
  <c r="E17"/>
  <c r="F93"/>
  <c r="J16"/>
  <c r="J14"/>
  <c r="J118"/>
  <c r="E7"/>
  <c r="E112"/>
  <c i="5" r="J37"/>
  <c r="J36"/>
  <c i="1" r="AY98"/>
  <c i="5" r="J35"/>
  <c i="1" r="AX98"/>
  <c i="5" r="BI216"/>
  <c r="BH216"/>
  <c r="BG216"/>
  <c r="BF216"/>
  <c r="T216"/>
  <c r="T215"/>
  <c r="R216"/>
  <c r="R215"/>
  <c r="P216"/>
  <c r="P215"/>
  <c r="BI212"/>
  <c r="BH212"/>
  <c r="BG212"/>
  <c r="BF212"/>
  <c r="T212"/>
  <c r="R212"/>
  <c r="P212"/>
  <c r="BI209"/>
  <c r="BH209"/>
  <c r="BG209"/>
  <c r="BF209"/>
  <c r="T209"/>
  <c r="R209"/>
  <c r="P209"/>
  <c r="BI206"/>
  <c r="BH206"/>
  <c r="BG206"/>
  <c r="BF206"/>
  <c r="T206"/>
  <c r="R206"/>
  <c r="P206"/>
  <c r="BI201"/>
  <c r="BH201"/>
  <c r="BG201"/>
  <c r="BF201"/>
  <c r="T201"/>
  <c r="R201"/>
  <c r="P201"/>
  <c r="BI198"/>
  <c r="BH198"/>
  <c r="BG198"/>
  <c r="BF198"/>
  <c r="T198"/>
  <c r="R198"/>
  <c r="P198"/>
  <c r="BI195"/>
  <c r="BH195"/>
  <c r="BG195"/>
  <c r="BF195"/>
  <c r="T195"/>
  <c r="R195"/>
  <c r="P195"/>
  <c r="BI192"/>
  <c r="BH192"/>
  <c r="BG192"/>
  <c r="BF192"/>
  <c r="T192"/>
  <c r="R192"/>
  <c r="P192"/>
  <c r="BI187"/>
  <c r="BH187"/>
  <c r="BG187"/>
  <c r="BF187"/>
  <c r="T187"/>
  <c r="R187"/>
  <c r="P187"/>
  <c r="BI180"/>
  <c r="BH180"/>
  <c r="BG180"/>
  <c r="BF180"/>
  <c r="T180"/>
  <c r="R180"/>
  <c r="P180"/>
  <c r="BI177"/>
  <c r="BH177"/>
  <c r="BG177"/>
  <c r="BF177"/>
  <c r="T177"/>
  <c r="R177"/>
  <c r="P177"/>
  <c r="BI174"/>
  <c r="BH174"/>
  <c r="BG174"/>
  <c r="BF174"/>
  <c r="T174"/>
  <c r="R174"/>
  <c r="P174"/>
  <c r="BI169"/>
  <c r="BH169"/>
  <c r="BG169"/>
  <c r="BF169"/>
  <c r="T169"/>
  <c r="R169"/>
  <c r="P169"/>
  <c r="BI166"/>
  <c r="BH166"/>
  <c r="BG166"/>
  <c r="BF166"/>
  <c r="T166"/>
  <c r="R166"/>
  <c r="P166"/>
  <c r="BI162"/>
  <c r="BH162"/>
  <c r="BG162"/>
  <c r="BF162"/>
  <c r="T162"/>
  <c r="R162"/>
  <c r="P162"/>
  <c r="BI158"/>
  <c r="BH158"/>
  <c r="BG158"/>
  <c r="BF158"/>
  <c r="T158"/>
  <c r="R158"/>
  <c r="P158"/>
  <c r="BI154"/>
  <c r="BH154"/>
  <c r="BG154"/>
  <c r="BF154"/>
  <c r="T154"/>
  <c r="R154"/>
  <c r="P154"/>
  <c r="BI150"/>
  <c r="BH150"/>
  <c r="BG150"/>
  <c r="BF150"/>
  <c r="T150"/>
  <c r="R150"/>
  <c r="P150"/>
  <c r="BI145"/>
  <c r="BH145"/>
  <c r="BG145"/>
  <c r="BF145"/>
  <c r="T145"/>
  <c r="R145"/>
  <c r="P145"/>
  <c r="BI140"/>
  <c r="BH140"/>
  <c r="BG140"/>
  <c r="BF140"/>
  <c r="T140"/>
  <c r="R140"/>
  <c r="P140"/>
  <c r="BI137"/>
  <c r="BH137"/>
  <c r="BG137"/>
  <c r="BF137"/>
  <c r="T137"/>
  <c r="R137"/>
  <c r="P137"/>
  <c r="BI134"/>
  <c r="BH134"/>
  <c r="BG134"/>
  <c r="BF134"/>
  <c r="T134"/>
  <c r="R134"/>
  <c r="P134"/>
  <c r="BI130"/>
  <c r="BH130"/>
  <c r="BG130"/>
  <c r="BF130"/>
  <c r="T130"/>
  <c r="R130"/>
  <c r="P130"/>
  <c r="BI126"/>
  <c r="BH126"/>
  <c r="BG126"/>
  <c r="BF126"/>
  <c r="T126"/>
  <c r="R126"/>
  <c r="P126"/>
  <c r="BI123"/>
  <c r="BH123"/>
  <c r="BG123"/>
  <c r="BF123"/>
  <c r="T123"/>
  <c r="R123"/>
  <c r="P123"/>
  <c r="F114"/>
  <c r="E112"/>
  <c r="F89"/>
  <c r="E87"/>
  <c r="J24"/>
  <c r="E24"/>
  <c r="J117"/>
  <c r="J23"/>
  <c r="J21"/>
  <c r="E21"/>
  <c r="J116"/>
  <c r="J20"/>
  <c r="J18"/>
  <c r="E18"/>
  <c r="F117"/>
  <c r="J17"/>
  <c r="J15"/>
  <c r="E15"/>
  <c r="F116"/>
  <c r="J14"/>
  <c r="J12"/>
  <c r="J114"/>
  <c r="E7"/>
  <c r="E110"/>
  <c i="4" r="J37"/>
  <c r="J36"/>
  <c i="1" r="AY97"/>
  <c i="4" r="J35"/>
  <c i="1" r="AX97"/>
  <c i="4" r="BI196"/>
  <c r="BH196"/>
  <c r="BG196"/>
  <c r="BF196"/>
  <c r="T196"/>
  <c r="T195"/>
  <c r="R196"/>
  <c r="R195"/>
  <c r="P196"/>
  <c r="P195"/>
  <c r="BI192"/>
  <c r="BH192"/>
  <c r="BG192"/>
  <c r="BF192"/>
  <c r="T192"/>
  <c r="R192"/>
  <c r="P192"/>
  <c r="BI189"/>
  <c r="BH189"/>
  <c r="BG189"/>
  <c r="BF189"/>
  <c r="T189"/>
  <c r="R189"/>
  <c r="P189"/>
  <c r="BI186"/>
  <c r="BH186"/>
  <c r="BG186"/>
  <c r="BF186"/>
  <c r="T186"/>
  <c r="R186"/>
  <c r="P186"/>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6"/>
  <c r="BH166"/>
  <c r="BG166"/>
  <c r="BF166"/>
  <c r="T166"/>
  <c r="R166"/>
  <c r="P166"/>
  <c r="BI163"/>
  <c r="BH163"/>
  <c r="BG163"/>
  <c r="BF163"/>
  <c r="T163"/>
  <c r="R163"/>
  <c r="P163"/>
  <c r="BI160"/>
  <c r="BH160"/>
  <c r="BG160"/>
  <c r="BF160"/>
  <c r="T160"/>
  <c r="R160"/>
  <c r="P160"/>
  <c r="BI156"/>
  <c r="BH156"/>
  <c r="BG156"/>
  <c r="BF156"/>
  <c r="T156"/>
  <c r="R156"/>
  <c r="P156"/>
  <c r="BI154"/>
  <c r="BH154"/>
  <c r="BG154"/>
  <c r="BF154"/>
  <c r="T154"/>
  <c r="R154"/>
  <c r="P154"/>
  <c r="BI151"/>
  <c r="BH151"/>
  <c r="BG151"/>
  <c r="BF151"/>
  <c r="T151"/>
  <c r="R151"/>
  <c r="P151"/>
  <c r="BI148"/>
  <c r="BH148"/>
  <c r="BG148"/>
  <c r="BF148"/>
  <c r="T148"/>
  <c r="R148"/>
  <c r="P148"/>
  <c r="BI145"/>
  <c r="BH145"/>
  <c r="BG145"/>
  <c r="BF145"/>
  <c r="T145"/>
  <c r="R145"/>
  <c r="P145"/>
  <c r="BI141"/>
  <c r="BH141"/>
  <c r="BG141"/>
  <c r="BF141"/>
  <c r="T141"/>
  <c r="R141"/>
  <c r="P141"/>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3"/>
  <c r="BH123"/>
  <c r="BG123"/>
  <c r="BF123"/>
  <c r="T123"/>
  <c r="R123"/>
  <c r="P123"/>
  <c r="F114"/>
  <c r="E112"/>
  <c r="F89"/>
  <c r="E87"/>
  <c r="J24"/>
  <c r="E24"/>
  <c r="J117"/>
  <c r="J23"/>
  <c r="J21"/>
  <c r="E21"/>
  <c r="J116"/>
  <c r="J20"/>
  <c r="J18"/>
  <c r="E18"/>
  <c r="F92"/>
  <c r="J17"/>
  <c r="J15"/>
  <c r="E15"/>
  <c r="F116"/>
  <c r="J14"/>
  <c r="J12"/>
  <c r="J114"/>
  <c r="E7"/>
  <c r="E85"/>
  <c i="3" r="J37"/>
  <c r="J36"/>
  <c i="1" r="AY96"/>
  <c i="3" r="J35"/>
  <c i="1" r="AX96"/>
  <c i="3" r="BI225"/>
  <c r="BH225"/>
  <c r="BG225"/>
  <c r="BF225"/>
  <c r="T225"/>
  <c r="T224"/>
  <c r="R225"/>
  <c r="R224"/>
  <c r="P225"/>
  <c r="P224"/>
  <c r="BI221"/>
  <c r="BH221"/>
  <c r="BG221"/>
  <c r="BF221"/>
  <c r="T221"/>
  <c r="R221"/>
  <c r="P221"/>
  <c r="BI218"/>
  <c r="BH218"/>
  <c r="BG218"/>
  <c r="BF218"/>
  <c r="T218"/>
  <c r="R218"/>
  <c r="P218"/>
  <c r="BI215"/>
  <c r="BH215"/>
  <c r="BG215"/>
  <c r="BF215"/>
  <c r="T215"/>
  <c r="R215"/>
  <c r="P215"/>
  <c r="BI210"/>
  <c r="BH210"/>
  <c r="BG210"/>
  <c r="BF210"/>
  <c r="T210"/>
  <c r="R210"/>
  <c r="P210"/>
  <c r="BI207"/>
  <c r="BH207"/>
  <c r="BG207"/>
  <c r="BF207"/>
  <c r="T207"/>
  <c r="R207"/>
  <c r="P207"/>
  <c r="BI204"/>
  <c r="BH204"/>
  <c r="BG204"/>
  <c r="BF204"/>
  <c r="T204"/>
  <c r="R204"/>
  <c r="P204"/>
  <c r="BI200"/>
  <c r="BH200"/>
  <c r="BG200"/>
  <c r="BF200"/>
  <c r="T200"/>
  <c r="R200"/>
  <c r="P200"/>
  <c r="BI197"/>
  <c r="BH197"/>
  <c r="BG197"/>
  <c r="BF197"/>
  <c r="T197"/>
  <c r="R197"/>
  <c r="P197"/>
  <c r="BI190"/>
  <c r="BH190"/>
  <c r="BG190"/>
  <c r="BF190"/>
  <c r="T190"/>
  <c r="R190"/>
  <c r="P190"/>
  <c r="BI184"/>
  <c r="BH184"/>
  <c r="BG184"/>
  <c r="BF184"/>
  <c r="T184"/>
  <c r="R184"/>
  <c r="P184"/>
  <c r="BI181"/>
  <c r="BH181"/>
  <c r="BG181"/>
  <c r="BF181"/>
  <c r="T181"/>
  <c r="R181"/>
  <c r="P181"/>
  <c r="BI178"/>
  <c r="BH178"/>
  <c r="BG178"/>
  <c r="BF178"/>
  <c r="T178"/>
  <c r="R178"/>
  <c r="P178"/>
  <c r="BI174"/>
  <c r="BH174"/>
  <c r="BG174"/>
  <c r="BF174"/>
  <c r="T174"/>
  <c r="R174"/>
  <c r="P174"/>
  <c r="BI169"/>
  <c r="BH169"/>
  <c r="BG169"/>
  <c r="BF169"/>
  <c r="T169"/>
  <c r="R169"/>
  <c r="P169"/>
  <c r="BI164"/>
  <c r="BH164"/>
  <c r="BG164"/>
  <c r="BF164"/>
  <c r="T164"/>
  <c r="R164"/>
  <c r="P164"/>
  <c r="BI159"/>
  <c r="BH159"/>
  <c r="BG159"/>
  <c r="BF159"/>
  <c r="T159"/>
  <c r="R159"/>
  <c r="P159"/>
  <c r="BI153"/>
  <c r="BH153"/>
  <c r="BG153"/>
  <c r="BF153"/>
  <c r="T153"/>
  <c r="R153"/>
  <c r="P153"/>
  <c r="BI147"/>
  <c r="BH147"/>
  <c r="BG147"/>
  <c r="BF147"/>
  <c r="T147"/>
  <c r="R147"/>
  <c r="P147"/>
  <c r="BI144"/>
  <c r="BH144"/>
  <c r="BG144"/>
  <c r="BF144"/>
  <c r="T144"/>
  <c r="R144"/>
  <c r="P144"/>
  <c r="BI141"/>
  <c r="BH141"/>
  <c r="BG141"/>
  <c r="BF141"/>
  <c r="T141"/>
  <c r="R141"/>
  <c r="P141"/>
  <c r="BI135"/>
  <c r="BH135"/>
  <c r="BG135"/>
  <c r="BF135"/>
  <c r="T135"/>
  <c r="R135"/>
  <c r="P135"/>
  <c r="BI129"/>
  <c r="BH129"/>
  <c r="BG129"/>
  <c r="BF129"/>
  <c r="T129"/>
  <c r="R129"/>
  <c r="P129"/>
  <c r="BI126"/>
  <c r="BH126"/>
  <c r="BG126"/>
  <c r="BF126"/>
  <c r="T126"/>
  <c r="R126"/>
  <c r="P126"/>
  <c r="BI123"/>
  <c r="BH123"/>
  <c r="BG123"/>
  <c r="BF123"/>
  <c r="T123"/>
  <c r="R123"/>
  <c r="P123"/>
  <c r="F114"/>
  <c r="E112"/>
  <c r="F89"/>
  <c r="E87"/>
  <c r="J24"/>
  <c r="E24"/>
  <c r="J92"/>
  <c r="J23"/>
  <c r="J21"/>
  <c r="E21"/>
  <c r="J91"/>
  <c r="J20"/>
  <c r="J18"/>
  <c r="E18"/>
  <c r="F117"/>
  <c r="J17"/>
  <c r="J15"/>
  <c r="E15"/>
  <c r="F91"/>
  <c r="J14"/>
  <c r="J12"/>
  <c r="J114"/>
  <c r="E7"/>
  <c r="E110"/>
  <c i="2" r="J37"/>
  <c r="J36"/>
  <c i="1" r="AY95"/>
  <c i="2" r="J35"/>
  <c i="1" r="AX95"/>
  <c i="2" r="BI218"/>
  <c r="BH218"/>
  <c r="BG218"/>
  <c r="BF218"/>
  <c r="T218"/>
  <c r="T217"/>
  <c r="R218"/>
  <c r="R217"/>
  <c r="P218"/>
  <c r="P217"/>
  <c r="BI214"/>
  <c r="BH214"/>
  <c r="BG214"/>
  <c r="BF214"/>
  <c r="T214"/>
  <c r="R214"/>
  <c r="P214"/>
  <c r="BI211"/>
  <c r="BH211"/>
  <c r="BG211"/>
  <c r="BF211"/>
  <c r="T211"/>
  <c r="R211"/>
  <c r="P211"/>
  <c r="BI207"/>
  <c r="BH207"/>
  <c r="BG207"/>
  <c r="BF207"/>
  <c r="T207"/>
  <c r="R207"/>
  <c r="P207"/>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5"/>
  <c r="BH175"/>
  <c r="BG175"/>
  <c r="BF175"/>
  <c r="T175"/>
  <c r="R175"/>
  <c r="P175"/>
  <c r="BI172"/>
  <c r="BH172"/>
  <c r="BG172"/>
  <c r="BF172"/>
  <c r="T172"/>
  <c r="R172"/>
  <c r="P172"/>
  <c r="BI168"/>
  <c r="BH168"/>
  <c r="BG168"/>
  <c r="BF168"/>
  <c r="T168"/>
  <c r="R168"/>
  <c r="P168"/>
  <c r="BI164"/>
  <c r="BH164"/>
  <c r="BG164"/>
  <c r="BF164"/>
  <c r="T164"/>
  <c r="R164"/>
  <c r="P164"/>
  <c r="BI161"/>
  <c r="BH161"/>
  <c r="BG161"/>
  <c r="BF161"/>
  <c r="T161"/>
  <c r="R161"/>
  <c r="P161"/>
  <c r="BI157"/>
  <c r="BH157"/>
  <c r="BG157"/>
  <c r="BF157"/>
  <c r="T157"/>
  <c r="R157"/>
  <c r="P157"/>
  <c r="BI153"/>
  <c r="BH153"/>
  <c r="BG153"/>
  <c r="BF153"/>
  <c r="T153"/>
  <c r="R153"/>
  <c r="P153"/>
  <c r="BI150"/>
  <c r="BH150"/>
  <c r="BG150"/>
  <c r="BF150"/>
  <c r="T150"/>
  <c r="R150"/>
  <c r="P150"/>
  <c r="BI147"/>
  <c r="BH147"/>
  <c r="BG147"/>
  <c r="BF147"/>
  <c r="T147"/>
  <c r="R147"/>
  <c r="P147"/>
  <c r="BI142"/>
  <c r="BH142"/>
  <c r="BG142"/>
  <c r="BF142"/>
  <c r="T142"/>
  <c r="R142"/>
  <c r="P142"/>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F114"/>
  <c r="E112"/>
  <c r="F89"/>
  <c r="E87"/>
  <c r="J24"/>
  <c r="E24"/>
  <c r="J92"/>
  <c r="J23"/>
  <c r="J21"/>
  <c r="E21"/>
  <c r="J116"/>
  <c r="J20"/>
  <c r="J18"/>
  <c r="E18"/>
  <c r="F117"/>
  <c r="J17"/>
  <c r="J15"/>
  <c r="E15"/>
  <c r="F91"/>
  <c r="J14"/>
  <c r="J12"/>
  <c r="J114"/>
  <c r="E7"/>
  <c r="E110"/>
  <c i="1" r="L90"/>
  <c r="AM90"/>
  <c r="AM89"/>
  <c r="L89"/>
  <c r="AM87"/>
  <c r="L87"/>
  <c r="L85"/>
  <c r="L84"/>
  <c i="21" r="J138"/>
  <c r="BK135"/>
  <c r="J131"/>
  <c r="BK128"/>
  <c r="J128"/>
  <c r="J125"/>
  <c r="J119"/>
  <c i="20" r="J155"/>
  <c r="BK152"/>
  <c r="BK146"/>
  <c r="BK137"/>
  <c r="BK134"/>
  <c r="BK128"/>
  <c r="BK125"/>
  <c i="19" r="J152"/>
  <c r="BK149"/>
  <c r="BK143"/>
  <c r="BK140"/>
  <c r="BK137"/>
  <c r="BK134"/>
  <c r="BK125"/>
  <c i="18" r="BK158"/>
  <c r="BK149"/>
  <c r="J146"/>
  <c r="BK140"/>
  <c r="J137"/>
  <c r="BK131"/>
  <c r="J125"/>
  <c i="17" r="BK149"/>
  <c r="BK140"/>
  <c r="BK131"/>
  <c r="BK128"/>
  <c r="BK125"/>
  <c i="16" r="BK218"/>
  <c r="BK211"/>
  <c r="BK198"/>
  <c r="J194"/>
  <c r="BK191"/>
  <c r="J188"/>
  <c r="BK185"/>
  <c r="BK179"/>
  <c r="J170"/>
  <c r="BK163"/>
  <c r="BK160"/>
  <c r="BK154"/>
  <c r="BK150"/>
  <c r="J133"/>
  <c r="J127"/>
  <c i="15" r="J219"/>
  <c r="BK203"/>
  <c r="J183"/>
  <c r="J179"/>
  <c r="BK169"/>
  <c r="J166"/>
  <c r="BK153"/>
  <c r="J147"/>
  <c r="J143"/>
  <c r="J139"/>
  <c r="BK133"/>
  <c r="BK130"/>
  <c r="J127"/>
  <c i="7" r="J194"/>
  <c r="BK185"/>
  <c r="BK177"/>
  <c r="BK173"/>
  <c r="BK170"/>
  <c r="BK166"/>
  <c r="BK162"/>
  <c r="BK158"/>
  <c r="J154"/>
  <c r="J150"/>
  <c r="J146"/>
  <c r="J143"/>
  <c r="BK133"/>
  <c r="BK127"/>
  <c i="6" r="J231"/>
  <c r="BK227"/>
  <c r="J224"/>
  <c r="J210"/>
  <c r="BK207"/>
  <c r="BK204"/>
  <c r="J198"/>
  <c r="BK195"/>
  <c r="BK190"/>
  <c r="BK183"/>
  <c r="BK180"/>
  <c r="BK176"/>
  <c r="J173"/>
  <c r="BK167"/>
  <c r="J163"/>
  <c r="J151"/>
  <c r="J143"/>
  <c r="J133"/>
  <c r="J127"/>
  <c i="5" r="BK216"/>
  <c r="J212"/>
  <c r="BK209"/>
  <c r="J206"/>
  <c r="BK195"/>
  <c r="BK187"/>
  <c r="BK177"/>
  <c r="J166"/>
  <c r="BK158"/>
  <c r="BK150"/>
  <c r="J145"/>
  <c r="BK137"/>
  <c r="J123"/>
  <c i="4" r="BK189"/>
  <c r="J179"/>
  <c r="BK176"/>
  <c r="J173"/>
  <c r="BK170"/>
  <c r="J166"/>
  <c r="J160"/>
  <c r="J154"/>
  <c r="J148"/>
  <c r="BK134"/>
  <c r="J131"/>
  <c r="BK128"/>
  <c r="J125"/>
  <c r="J123"/>
  <c i="3" r="BK221"/>
  <c r="BK215"/>
  <c r="J204"/>
  <c r="J200"/>
  <c r="BK197"/>
  <c r="BK190"/>
  <c r="BK178"/>
  <c r="BK174"/>
  <c r="J164"/>
  <c r="J159"/>
  <c r="J144"/>
  <c r="BK141"/>
  <c r="J135"/>
  <c r="BK129"/>
  <c r="BK126"/>
  <c r="BK123"/>
  <c i="2" r="BK218"/>
  <c r="BK211"/>
  <c r="BK207"/>
  <c r="J203"/>
  <c r="BK200"/>
  <c r="J197"/>
  <c r="J194"/>
  <c r="BK188"/>
  <c r="BK175"/>
  <c r="J172"/>
  <c r="BK164"/>
  <c r="BK157"/>
  <c r="J150"/>
  <c r="BK147"/>
  <c r="BK142"/>
  <c r="BK135"/>
  <c r="BK132"/>
  <c r="J129"/>
  <c r="BK126"/>
  <c r="BK123"/>
  <c i="1" r="AS112"/>
  <c r="AS99"/>
  <c i="21" r="BK138"/>
  <c r="J135"/>
  <c r="BK131"/>
  <c r="BK125"/>
  <c r="BK122"/>
  <c r="J122"/>
  <c r="BK119"/>
  <c i="20" r="BK155"/>
  <c r="J149"/>
  <c r="J146"/>
  <c r="J143"/>
  <c r="J140"/>
  <c r="J137"/>
  <c r="J131"/>
  <c r="J128"/>
  <c r="J125"/>
  <c i="19" r="J155"/>
  <c r="J143"/>
  <c r="J134"/>
  <c i="18" r="J155"/>
  <c r="BK152"/>
  <c r="J149"/>
  <c r="BK143"/>
  <c r="J140"/>
  <c r="J134"/>
  <c r="J128"/>
  <c i="17" r="J146"/>
  <c r="J143"/>
  <c r="J137"/>
  <c r="BK134"/>
  <c r="J128"/>
  <c i="16" r="J218"/>
  <c r="BK215"/>
  <c r="J202"/>
  <c r="BK188"/>
  <c r="BK182"/>
  <c r="J176"/>
  <c r="J173"/>
  <c r="J163"/>
  <c r="BK157"/>
  <c r="J147"/>
  <c r="BK143"/>
  <c r="BK139"/>
  <c r="BK136"/>
  <c r="BK127"/>
  <c i="15" r="BK230"/>
  <c r="J226"/>
  <c r="BK222"/>
  <c r="J216"/>
  <c r="BK199"/>
  <c r="BK192"/>
  <c r="BK183"/>
  <c r="J175"/>
  <c r="J172"/>
  <c r="J169"/>
  <c r="J163"/>
  <c r="J160"/>
  <c r="BK157"/>
  <c r="BK150"/>
  <c r="BK136"/>
  <c r="J130"/>
  <c i="14" r="BK228"/>
  <c r="J225"/>
  <c r="BK218"/>
  <c r="J215"/>
  <c r="BK208"/>
  <c r="J205"/>
  <c r="BK198"/>
  <c r="BK194"/>
  <c r="BK191"/>
  <c r="J188"/>
  <c r="J182"/>
  <c r="J179"/>
  <c r="BK173"/>
  <c r="J166"/>
  <c r="J163"/>
  <c r="J160"/>
  <c r="J157"/>
  <c r="BK150"/>
  <c r="BK143"/>
  <c r="J139"/>
  <c r="BK136"/>
  <c r="BK133"/>
  <c r="BK130"/>
  <c r="J127"/>
  <c i="13" r="J220"/>
  <c r="J217"/>
  <c r="BK213"/>
  <c r="J210"/>
  <c r="J207"/>
  <c r="BK200"/>
  <c r="J194"/>
  <c r="J190"/>
  <c r="J187"/>
  <c r="BK184"/>
  <c r="J178"/>
  <c r="J172"/>
  <c r="BK169"/>
  <c r="J163"/>
  <c r="J157"/>
  <c r="BK154"/>
  <c r="BK150"/>
  <c r="J147"/>
  <c r="BK143"/>
  <c r="J143"/>
  <c r="BK139"/>
  <c r="J139"/>
  <c r="BK136"/>
  <c r="J136"/>
  <c r="BK133"/>
  <c r="J130"/>
  <c r="BK127"/>
  <c i="12" r="BK222"/>
  <c r="J222"/>
  <c r="J219"/>
  <c r="BK215"/>
  <c r="J212"/>
  <c r="J209"/>
  <c r="BK200"/>
  <c r="J197"/>
  <c r="J193"/>
  <c r="BK190"/>
  <c r="BK187"/>
  <c r="J184"/>
  <c r="BK181"/>
  <c r="BK178"/>
  <c r="BK175"/>
  <c r="J172"/>
  <c r="J169"/>
  <c r="BK166"/>
  <c r="BK163"/>
  <c r="J160"/>
  <c r="J157"/>
  <c r="BK153"/>
  <c r="J150"/>
  <c r="BK147"/>
  <c r="BK143"/>
  <c r="J139"/>
  <c r="J136"/>
  <c r="BK133"/>
  <c r="BK130"/>
  <c r="J127"/>
  <c i="11" r="BK224"/>
  <c r="BK221"/>
  <c r="BK214"/>
  <c r="J211"/>
  <c r="BK202"/>
  <c r="BK194"/>
  <c r="BK191"/>
  <c r="BK185"/>
  <c r="J182"/>
  <c r="BK179"/>
  <c r="J163"/>
  <c r="BK157"/>
  <c r="J150"/>
  <c r="J147"/>
  <c r="BK143"/>
  <c r="BK139"/>
  <c r="J136"/>
  <c r="BK130"/>
  <c r="BK127"/>
  <c i="10" r="J223"/>
  <c r="J220"/>
  <c r="BK216"/>
  <c r="J210"/>
  <c r="BK197"/>
  <c r="BK193"/>
  <c r="J190"/>
  <c r="J187"/>
  <c r="J178"/>
  <c r="J175"/>
  <c r="BK163"/>
  <c r="BK157"/>
  <c r="BK153"/>
  <c r="J150"/>
  <c r="J147"/>
  <c r="J143"/>
  <c r="BK139"/>
  <c r="BK133"/>
  <c r="BK127"/>
  <c i="9" r="BK151"/>
  <c r="J145"/>
  <c r="J142"/>
  <c r="J139"/>
  <c r="BK136"/>
  <c r="J133"/>
  <c r="BK126"/>
  <c r="J126"/>
  <c i="8" r="J155"/>
  <c r="BK151"/>
  <c r="J145"/>
  <c r="J142"/>
  <c r="BK139"/>
  <c r="BK136"/>
  <c r="BK126"/>
  <c i="7" r="BK238"/>
  <c r="J234"/>
  <c r="J231"/>
  <c r="J224"/>
  <c r="BK219"/>
  <c r="J212"/>
  <c r="J205"/>
  <c r="J201"/>
  <c r="J197"/>
  <c r="J191"/>
  <c r="J188"/>
  <c r="J181"/>
  <c r="J177"/>
  <c r="J173"/>
  <c r="J170"/>
  <c r="J162"/>
  <c r="J158"/>
  <c r="BK154"/>
  <c r="BK146"/>
  <c r="BK139"/>
  <c r="J136"/>
  <c r="J130"/>
  <c r="J127"/>
  <c i="6" r="BK221"/>
  <c r="BK217"/>
  <c r="J214"/>
  <c r="BK210"/>
  <c r="J207"/>
  <c r="BK198"/>
  <c r="BK186"/>
  <c r="J183"/>
  <c r="J180"/>
  <c r="J176"/>
  <c r="J170"/>
  <c r="J167"/>
  <c r="BK159"/>
  <c r="BK155"/>
  <c r="BK151"/>
  <c r="J147"/>
  <c r="BK143"/>
  <c r="J140"/>
  <c r="BK136"/>
  <c r="BK130"/>
  <c i="5" r="BK201"/>
  <c r="J198"/>
  <c r="J192"/>
  <c r="BK180"/>
  <c r="J177"/>
  <c r="J174"/>
  <c r="BK169"/>
  <c r="BK162"/>
  <c r="BK154"/>
  <c r="J150"/>
  <c r="J140"/>
  <c r="J134"/>
  <c r="BK130"/>
  <c r="J126"/>
  <c i="4" r="J196"/>
  <c r="BK192"/>
  <c r="BK186"/>
  <c r="BK182"/>
  <c r="BK173"/>
  <c r="BK163"/>
  <c r="BK160"/>
  <c r="J156"/>
  <c r="BK151"/>
  <c r="BK145"/>
  <c r="BK141"/>
  <c r="J137"/>
  <c r="BK131"/>
  <c r="J128"/>
  <c r="BK123"/>
  <c i="3" r="BK225"/>
  <c r="J221"/>
  <c r="J218"/>
  <c r="J215"/>
  <c r="BK210"/>
  <c r="BK207"/>
  <c r="BK200"/>
  <c r="J190"/>
  <c r="BK184"/>
  <c r="J184"/>
  <c r="BK181"/>
  <c r="J181"/>
  <c r="J178"/>
  <c r="BK169"/>
  <c r="BK164"/>
  <c r="BK159"/>
  <c r="BK153"/>
  <c r="J153"/>
  <c r="BK147"/>
  <c r="J147"/>
  <c r="BK144"/>
  <c r="J126"/>
  <c r="J123"/>
  <c i="2" r="J218"/>
  <c r="J214"/>
  <c r="J211"/>
  <c r="BK203"/>
  <c r="BK197"/>
  <c r="BK194"/>
  <c r="J191"/>
  <c r="J185"/>
  <c r="BK182"/>
  <c r="J179"/>
  <c r="BK168"/>
  <c r="J161"/>
  <c r="J157"/>
  <c r="J153"/>
  <c r="BK138"/>
  <c r="J132"/>
  <c r="BK129"/>
  <c r="J126"/>
  <c i="20" r="J152"/>
  <c r="BK143"/>
  <c i="19" r="BK152"/>
  <c r="J149"/>
  <c r="J146"/>
  <c r="J140"/>
  <c r="J131"/>
  <c r="J128"/>
  <c r="J125"/>
  <c i="18" r="J158"/>
  <c r="J152"/>
  <c r="J143"/>
  <c r="BK137"/>
  <c r="BK134"/>
  <c r="BK125"/>
  <c i="17" r="J152"/>
  <c r="J149"/>
  <c i="16" r="J208"/>
  <c r="BK205"/>
  <c r="J198"/>
  <c r="J191"/>
  <c r="BK173"/>
  <c r="BK170"/>
  <c r="J166"/>
  <c r="J143"/>
  <c r="J139"/>
  <c r="J136"/>
  <c r="BK130"/>
  <c i="15" r="BK233"/>
  <c r="J233"/>
  <c r="BK226"/>
  <c r="J222"/>
  <c r="BK216"/>
  <c r="BK213"/>
  <c r="J207"/>
  <c r="J203"/>
  <c r="BK196"/>
  <c r="J192"/>
  <c r="BK189"/>
  <c r="J186"/>
  <c r="BK175"/>
  <c r="BK166"/>
  <c r="BK163"/>
  <c r="BK160"/>
  <c r="J157"/>
  <c r="J153"/>
  <c r="J150"/>
  <c r="BK139"/>
  <c r="J133"/>
  <c i="14" r="J221"/>
  <c r="J218"/>
  <c r="J208"/>
  <c r="BK201"/>
  <c r="J198"/>
  <c r="J194"/>
  <c r="J191"/>
  <c r="BK188"/>
  <c r="BK185"/>
  <c r="BK179"/>
  <c r="J176"/>
  <c r="BK166"/>
  <c r="BK157"/>
  <c r="J153"/>
  <c r="J147"/>
  <c r="J143"/>
  <c r="J136"/>
  <c r="J130"/>
  <c i="13" r="J213"/>
  <c r="BK207"/>
  <c r="BK197"/>
  <c r="BK194"/>
  <c r="J181"/>
  <c r="J175"/>
  <c r="BK172"/>
  <c r="BK166"/>
  <c r="BK163"/>
  <c r="BK160"/>
  <c i="12" r="J215"/>
  <c r="BK209"/>
  <c r="J203"/>
  <c r="J200"/>
  <c r="BK193"/>
  <c r="J187"/>
  <c r="BK184"/>
  <c r="J181"/>
  <c r="J178"/>
  <c r="J175"/>
  <c r="BK172"/>
  <c r="BK169"/>
  <c r="J166"/>
  <c r="J163"/>
  <c r="BK160"/>
  <c r="BK157"/>
  <c r="J153"/>
  <c r="BK150"/>
  <c r="J147"/>
  <c r="J143"/>
  <c r="BK139"/>
  <c r="BK136"/>
  <c r="J133"/>
  <c i="11" r="J217"/>
  <c r="BK211"/>
  <c r="J205"/>
  <c r="J202"/>
  <c r="J198"/>
  <c r="J194"/>
  <c r="J188"/>
  <c r="BK182"/>
  <c r="J176"/>
  <c r="BK173"/>
  <c r="BK169"/>
  <c r="J166"/>
  <c r="BK160"/>
  <c r="J153"/>
  <c r="J139"/>
  <c r="BK133"/>
  <c r="J130"/>
  <c r="J127"/>
  <c i="10" r="BK213"/>
  <c r="BK210"/>
  <c r="BK203"/>
  <c r="BK200"/>
  <c r="J193"/>
  <c r="BK190"/>
  <c r="BK187"/>
  <c r="BK184"/>
  <c r="BK181"/>
  <c r="BK178"/>
  <c r="BK175"/>
  <c r="BK172"/>
  <c r="BK169"/>
  <c r="J166"/>
  <c r="BK160"/>
  <c r="J157"/>
  <c r="BK150"/>
  <c r="BK136"/>
  <c r="J133"/>
  <c r="BK130"/>
  <c i="9" r="J155"/>
  <c r="BK148"/>
  <c r="BK142"/>
  <c r="BK139"/>
  <c r="J136"/>
  <c r="BK133"/>
  <c r="BK130"/>
  <c r="J130"/>
  <c i="8" r="J148"/>
  <c r="BK145"/>
  <c r="BK142"/>
  <c r="J136"/>
  <c r="BK133"/>
  <c r="BK130"/>
  <c i="7" r="J238"/>
  <c r="BK227"/>
  <c r="BK224"/>
  <c r="J215"/>
  <c r="BK212"/>
  <c r="J209"/>
  <c r="BK205"/>
  <c r="BK197"/>
  <c r="BK194"/>
  <c r="BK191"/>
  <c r="BK188"/>
  <c r="J185"/>
  <c r="BK181"/>
  <c r="J166"/>
  <c r="BK150"/>
  <c r="BK143"/>
  <c r="J139"/>
  <c r="BK136"/>
  <c r="J133"/>
  <c r="BK130"/>
  <c i="6" r="BK231"/>
  <c r="J227"/>
  <c r="BK224"/>
  <c r="J221"/>
  <c r="J217"/>
  <c r="BK214"/>
  <c r="J204"/>
  <c r="J195"/>
  <c r="J190"/>
  <c r="J186"/>
  <c r="BK173"/>
  <c r="BK170"/>
  <c r="BK163"/>
  <c r="J159"/>
  <c r="J155"/>
  <c r="BK147"/>
  <c r="BK140"/>
  <c r="J136"/>
  <c r="BK133"/>
  <c r="J130"/>
  <c r="BK127"/>
  <c i="5" r="J216"/>
  <c r="BK212"/>
  <c r="J209"/>
  <c r="BK206"/>
  <c r="J201"/>
  <c r="BK198"/>
  <c r="J195"/>
  <c r="BK192"/>
  <c r="J187"/>
  <c r="J180"/>
  <c r="BK174"/>
  <c r="J169"/>
  <c r="BK166"/>
  <c r="J162"/>
  <c r="J158"/>
  <c r="J154"/>
  <c r="BK145"/>
  <c r="BK140"/>
  <c r="J137"/>
  <c r="BK134"/>
  <c r="J130"/>
  <c r="BK126"/>
  <c r="BK123"/>
  <c i="4" r="BK196"/>
  <c r="J192"/>
  <c r="J189"/>
  <c r="J186"/>
  <c r="J182"/>
  <c r="BK179"/>
  <c r="J176"/>
  <c r="J170"/>
  <c r="BK166"/>
  <c r="J163"/>
  <c r="BK156"/>
  <c r="BK154"/>
  <c r="J151"/>
  <c r="BK148"/>
  <c r="J145"/>
  <c r="J141"/>
  <c r="BK137"/>
  <c r="J134"/>
  <c r="BK125"/>
  <c i="3" r="J225"/>
  <c r="BK218"/>
  <c r="J210"/>
  <c r="J207"/>
  <c r="BK204"/>
  <c r="J197"/>
  <c r="J174"/>
  <c r="J169"/>
  <c r="J141"/>
  <c r="BK135"/>
  <c r="J129"/>
  <c i="2" r="BK214"/>
  <c r="J207"/>
  <c r="J200"/>
  <c r="BK191"/>
  <c r="J188"/>
  <c r="BK185"/>
  <c r="J182"/>
  <c r="BK179"/>
  <c r="J175"/>
  <c r="BK172"/>
  <c r="J168"/>
  <c r="J164"/>
  <c r="BK161"/>
  <c r="BK153"/>
  <c r="BK150"/>
  <c r="J147"/>
  <c r="J142"/>
  <c r="J138"/>
  <c r="J135"/>
  <c r="J123"/>
  <c i="1" r="AS104"/>
  <c i="21" r="F34"/>
  <c i="20" r="BK149"/>
  <c r="BK140"/>
  <c r="J134"/>
  <c r="BK131"/>
  <c i="19" r="BK155"/>
  <c r="BK146"/>
  <c r="J137"/>
  <c r="BK131"/>
  <c r="BK128"/>
  <c i="18" r="BK155"/>
  <c r="BK146"/>
  <c r="J131"/>
  <c r="BK128"/>
  <c i="17" r="BK152"/>
  <c r="BK146"/>
  <c r="BK143"/>
  <c r="J140"/>
  <c r="BK137"/>
  <c r="J134"/>
  <c r="J131"/>
  <c r="J125"/>
  <c i="16" r="J215"/>
  <c r="J211"/>
  <c r="BK208"/>
  <c r="J205"/>
  <c r="BK202"/>
  <c r="BK194"/>
  <c r="J185"/>
  <c r="J182"/>
  <c r="J179"/>
  <c r="BK176"/>
  <c r="BK166"/>
  <c r="J160"/>
  <c r="J157"/>
  <c r="J154"/>
  <c r="J150"/>
  <c r="BK147"/>
  <c r="BK133"/>
  <c r="J130"/>
  <c i="15" r="J230"/>
  <c r="BK219"/>
  <c r="J213"/>
  <c r="BK207"/>
  <c r="J199"/>
  <c r="J196"/>
  <c r="J189"/>
  <c r="BK186"/>
  <c r="BK179"/>
  <c r="BK172"/>
  <c r="BK147"/>
  <c r="BK143"/>
  <c r="J136"/>
  <c r="BK127"/>
  <c i="14" r="J228"/>
  <c r="BK225"/>
  <c r="BK221"/>
  <c r="BK215"/>
  <c r="BK205"/>
  <c r="J201"/>
  <c r="J185"/>
  <c r="BK182"/>
  <c r="BK176"/>
  <c r="J173"/>
  <c r="BK169"/>
  <c r="J169"/>
  <c r="BK163"/>
  <c r="BK160"/>
  <c r="BK153"/>
  <c r="J150"/>
  <c r="BK147"/>
  <c r="BK139"/>
  <c r="J133"/>
  <c r="BK127"/>
  <c i="13" r="BK220"/>
  <c r="BK217"/>
  <c r="BK210"/>
  <c r="J200"/>
  <c r="J197"/>
  <c r="BK190"/>
  <c r="BK187"/>
  <c r="J184"/>
  <c r="BK181"/>
  <c r="BK178"/>
  <c r="BK175"/>
  <c r="J169"/>
  <c r="J166"/>
  <c r="J160"/>
  <c r="BK157"/>
  <c r="J154"/>
  <c r="J150"/>
  <c r="BK147"/>
  <c r="J133"/>
  <c r="BK130"/>
  <c r="J127"/>
  <c i="12" r="BK219"/>
  <c r="BK212"/>
  <c r="BK203"/>
  <c r="BK197"/>
  <c r="J190"/>
  <c r="J130"/>
  <c r="BK127"/>
  <c i="11" r="J224"/>
  <c r="J221"/>
  <c r="BK217"/>
  <c r="J214"/>
  <c r="BK205"/>
  <c r="BK198"/>
  <c r="J191"/>
  <c r="BK188"/>
  <c r="J185"/>
  <c r="J179"/>
  <c r="BK176"/>
  <c r="J173"/>
  <c r="J169"/>
  <c r="BK166"/>
  <c r="BK163"/>
  <c r="J160"/>
  <c r="J157"/>
  <c r="BK153"/>
  <c r="BK150"/>
  <c r="BK147"/>
  <c r="J143"/>
  <c r="BK136"/>
  <c r="J133"/>
  <c i="10" r="BK223"/>
  <c r="BK220"/>
  <c r="J216"/>
  <c r="J213"/>
  <c r="J203"/>
  <c r="J200"/>
  <c r="J197"/>
  <c r="J184"/>
  <c r="J181"/>
  <c r="J172"/>
  <c r="J169"/>
  <c r="BK166"/>
  <c r="J163"/>
  <c r="J160"/>
  <c r="J153"/>
  <c r="BK147"/>
  <c r="BK143"/>
  <c r="J139"/>
  <c r="J136"/>
  <c r="J130"/>
  <c r="J127"/>
  <c i="9" r="BK155"/>
  <c r="J151"/>
  <c r="J148"/>
  <c r="BK145"/>
  <c i="8" r="BK155"/>
  <c r="J151"/>
  <c r="BK148"/>
  <c r="J139"/>
  <c r="J133"/>
  <c r="J130"/>
  <c r="J126"/>
  <c i="7" r="BK234"/>
  <c r="BK231"/>
  <c r="J227"/>
  <c r="J219"/>
  <c r="BK215"/>
  <c r="BK209"/>
  <c r="BK201"/>
  <c l="1" r="P126"/>
  <c r="P125"/>
  <c r="BK223"/>
  <c r="J223"/>
  <c r="J101"/>
  <c r="T223"/>
  <c i="9" r="P125"/>
  <c r="P124"/>
  <c r="P123"/>
  <c i="1" r="AU103"/>
  <c i="10" r="T126"/>
  <c r="T125"/>
  <c r="T196"/>
  <c r="R219"/>
  <c i="11" r="P126"/>
  <c r="P125"/>
  <c r="BK197"/>
  <c r="J197"/>
  <c r="J101"/>
  <c r="T197"/>
  <c r="R220"/>
  <c i="12" r="R126"/>
  <c r="R125"/>
  <c r="P196"/>
  <c r="BK218"/>
  <c r="J218"/>
  <c r="J102"/>
  <c r="R218"/>
  <c i="13" r="R126"/>
  <c r="R125"/>
  <c r="P193"/>
  <c r="BK216"/>
  <c r="J216"/>
  <c r="J102"/>
  <c r="R216"/>
  <c i="14" r="R126"/>
  <c r="R125"/>
  <c r="R204"/>
  <c r="T224"/>
  <c i="15" r="T126"/>
  <c r="T125"/>
  <c r="T206"/>
  <c r="P229"/>
  <c i="16" r="P126"/>
  <c r="P125"/>
  <c r="BK197"/>
  <c r="J197"/>
  <c r="J101"/>
  <c r="P197"/>
  <c r="BK214"/>
  <c r="J214"/>
  <c r="J102"/>
  <c r="T214"/>
  <c i="17" r="T124"/>
  <c r="T123"/>
  <c r="T122"/>
  <c i="18" r="BK124"/>
  <c r="BK123"/>
  <c r="BK122"/>
  <c r="J122"/>
  <c i="19" r="BK124"/>
  <c r="BK123"/>
  <c r="J123"/>
  <c r="J99"/>
  <c i="2" r="P122"/>
  <c r="P121"/>
  <c r="BK206"/>
  <c r="J206"/>
  <c r="J99"/>
  <c r="R206"/>
  <c i="3" r="T122"/>
  <c r="T121"/>
  <c r="T120"/>
  <c r="T214"/>
  <c i="4" r="R122"/>
  <c r="R121"/>
  <c r="P185"/>
  <c i="5" r="R122"/>
  <c r="R121"/>
  <c r="P205"/>
  <c i="6" r="BK126"/>
  <c r="J126"/>
  <c r="J100"/>
  <c r="T126"/>
  <c r="T125"/>
  <c r="T124"/>
  <c r="T220"/>
  <c i="7" r="BK126"/>
  <c r="J126"/>
  <c r="J100"/>
  <c r="T126"/>
  <c r="T125"/>
  <c r="T124"/>
  <c r="P223"/>
  <c i="8" r="BK125"/>
  <c r="J125"/>
  <c r="J100"/>
  <c r="T125"/>
  <c r="T124"/>
  <c r="T123"/>
  <c i="9" r="T125"/>
  <c r="T124"/>
  <c r="T123"/>
  <c i="10" r="P126"/>
  <c r="P125"/>
  <c r="BK196"/>
  <c r="J196"/>
  <c r="J101"/>
  <c r="R196"/>
  <c r="P219"/>
  <c i="11" r="BK126"/>
  <c r="J126"/>
  <c r="J100"/>
  <c r="T126"/>
  <c r="T125"/>
  <c r="P197"/>
  <c r="BK220"/>
  <c r="J220"/>
  <c r="J102"/>
  <c r="P220"/>
  <c i="12" r="P126"/>
  <c r="P125"/>
  <c r="P124"/>
  <c i="1" r="AU107"/>
  <c i="12" r="BK196"/>
  <c r="J196"/>
  <c r="J101"/>
  <c r="R196"/>
  <c r="P218"/>
  <c i="13" r="BK126"/>
  <c r="BK125"/>
  <c r="T126"/>
  <c r="T125"/>
  <c r="R193"/>
  <c r="T216"/>
  <c i="14" r="BK126"/>
  <c r="J126"/>
  <c r="J100"/>
  <c r="P126"/>
  <c r="P125"/>
  <c r="BK204"/>
  <c r="J204"/>
  <c r="J101"/>
  <c r="T204"/>
  <c r="P224"/>
  <c i="15" r="R126"/>
  <c r="R125"/>
  <c r="R124"/>
  <c r="R206"/>
  <c r="R229"/>
  <c i="17" r="P124"/>
  <c r="P123"/>
  <c r="P122"/>
  <c i="1" r="AU113"/>
  <c i="18" r="P124"/>
  <c r="P123"/>
  <c r="P122"/>
  <c i="1" r="AU114"/>
  <c i="19" r="T124"/>
  <c r="T123"/>
  <c r="T122"/>
  <c i="20" r="P124"/>
  <c r="P123"/>
  <c r="P122"/>
  <c i="1" r="AU116"/>
  <c i="2" r="R122"/>
  <c r="R121"/>
  <c r="R120"/>
  <c r="T206"/>
  <c i="3" r="BK122"/>
  <c r="BK121"/>
  <c r="P122"/>
  <c r="P121"/>
  <c r="BK214"/>
  <c r="J214"/>
  <c r="J99"/>
  <c r="R214"/>
  <c i="4" r="T122"/>
  <c r="T121"/>
  <c r="T120"/>
  <c r="T185"/>
  <c i="5" r="BK122"/>
  <c r="J122"/>
  <c r="J98"/>
  <c r="T122"/>
  <c r="T121"/>
  <c r="R205"/>
  <c i="6" r="P126"/>
  <c r="P125"/>
  <c r="BK220"/>
  <c r="J220"/>
  <c r="J101"/>
  <c r="R220"/>
  <c i="7" r="R126"/>
  <c r="R125"/>
  <c r="R124"/>
  <c r="R223"/>
  <c i="8" r="P125"/>
  <c r="P124"/>
  <c r="P123"/>
  <c i="1" r="AU102"/>
  <c i="8" r="R125"/>
  <c r="R124"/>
  <c r="R123"/>
  <c i="9" r="BK125"/>
  <c r="J125"/>
  <c r="J100"/>
  <c r="R125"/>
  <c r="R124"/>
  <c r="R123"/>
  <c i="10" r="BK126"/>
  <c r="BK125"/>
  <c r="J125"/>
  <c r="J99"/>
  <c r="R126"/>
  <c r="R125"/>
  <c r="R124"/>
  <c r="P196"/>
  <c r="BK219"/>
  <c r="J219"/>
  <c r="J102"/>
  <c r="T219"/>
  <c i="11" r="R126"/>
  <c r="R125"/>
  <c r="R124"/>
  <c r="R197"/>
  <c r="T220"/>
  <c i="12" r="BK126"/>
  <c r="J126"/>
  <c r="J100"/>
  <c r="T126"/>
  <c r="T125"/>
  <c r="T124"/>
  <c r="T196"/>
  <c r="T218"/>
  <c i="13" r="P126"/>
  <c r="P125"/>
  <c r="P124"/>
  <c i="1" r="AU108"/>
  <c i="13" r="BK193"/>
  <c r="J193"/>
  <c r="J101"/>
  <c r="T193"/>
  <c r="P216"/>
  <c i="14" r="T126"/>
  <c r="T125"/>
  <c r="T124"/>
  <c r="P204"/>
  <c r="BK224"/>
  <c r="J224"/>
  <c r="J102"/>
  <c r="R224"/>
  <c i="15" r="BK126"/>
  <c r="J126"/>
  <c r="J100"/>
  <c r="BK206"/>
  <c r="J206"/>
  <c r="J101"/>
  <c r="T229"/>
  <c i="16" r="BK126"/>
  <c r="J126"/>
  <c r="J100"/>
  <c r="T126"/>
  <c r="T125"/>
  <c r="T124"/>
  <c r="T197"/>
  <c r="P214"/>
  <c i="17" r="BK124"/>
  <c r="BK123"/>
  <c r="BK122"/>
  <c r="J122"/>
  <c i="18" r="R124"/>
  <c r="R123"/>
  <c r="R122"/>
  <c i="19" r="R124"/>
  <c r="R123"/>
  <c r="R122"/>
  <c i="20" r="R124"/>
  <c r="R123"/>
  <c r="R122"/>
  <c i="21" r="BK118"/>
  <c r="J118"/>
  <c r="J97"/>
  <c r="R118"/>
  <c r="R117"/>
  <c i="2" r="BK122"/>
  <c r="J122"/>
  <c r="J98"/>
  <c r="T122"/>
  <c r="T121"/>
  <c r="T120"/>
  <c r="P206"/>
  <c i="3" r="R122"/>
  <c r="R121"/>
  <c r="R120"/>
  <c r="P214"/>
  <c i="4" r="BK122"/>
  <c r="J122"/>
  <c r="J98"/>
  <c r="P122"/>
  <c r="P121"/>
  <c r="P120"/>
  <c i="1" r="AU97"/>
  <c i="4" r="BK185"/>
  <c r="J185"/>
  <c r="J99"/>
  <c r="R185"/>
  <c i="5" r="P122"/>
  <c r="P121"/>
  <c r="P120"/>
  <c i="1" r="AU98"/>
  <c i="5" r="BK205"/>
  <c r="J205"/>
  <c r="J99"/>
  <c r="T205"/>
  <c i="6" r="R126"/>
  <c r="R125"/>
  <c r="R124"/>
  <c r="P220"/>
  <c i="15" r="P126"/>
  <c r="P125"/>
  <c r="P124"/>
  <c i="1" r="AU110"/>
  <c i="15" r="P206"/>
  <c r="BK229"/>
  <c r="J229"/>
  <c r="J102"/>
  <c i="16" r="R126"/>
  <c r="R125"/>
  <c r="R124"/>
  <c r="R197"/>
  <c r="R214"/>
  <c i="17" r="R124"/>
  <c r="R123"/>
  <c r="R122"/>
  <c i="18" r="T124"/>
  <c r="T123"/>
  <c r="T122"/>
  <c i="19" r="P124"/>
  <c r="P123"/>
  <c r="P122"/>
  <c i="1" r="AU115"/>
  <c i="20" r="BK124"/>
  <c r="J124"/>
  <c r="J100"/>
  <c r="T124"/>
  <c r="T123"/>
  <c r="T122"/>
  <c i="21" r="T118"/>
  <c r="T117"/>
  <c i="7" r="BE205"/>
  <c r="BE212"/>
  <c r="BE219"/>
  <c r="BE224"/>
  <c i="8" r="E85"/>
  <c r="J93"/>
  <c r="F119"/>
  <c r="J120"/>
  <c r="BE130"/>
  <c r="BE145"/>
  <c r="BE155"/>
  <c i="9" r="BK154"/>
  <c r="J154"/>
  <c r="J101"/>
  <c i="10" r="F93"/>
  <c r="F94"/>
  <c r="J118"/>
  <c r="BE127"/>
  <c r="BE150"/>
  <c r="BE163"/>
  <c r="BE172"/>
  <c r="BE193"/>
  <c r="BE220"/>
  <c r="BE223"/>
  <c i="11" r="F93"/>
  <c r="F94"/>
  <c r="J120"/>
  <c r="BE127"/>
  <c r="BE133"/>
  <c r="BE136"/>
  <c r="BE143"/>
  <c r="BE147"/>
  <c r="BE150"/>
  <c r="BE157"/>
  <c r="BE166"/>
  <c r="BE176"/>
  <c r="BE185"/>
  <c r="BE202"/>
  <c r="BE211"/>
  <c r="BE224"/>
  <c i="12" r="F93"/>
  <c r="J121"/>
  <c r="BE190"/>
  <c r="BE193"/>
  <c r="BE197"/>
  <c r="BE200"/>
  <c r="BE209"/>
  <c r="BE222"/>
  <c i="13" r="E85"/>
  <c r="J91"/>
  <c r="J93"/>
  <c r="J94"/>
  <c r="F120"/>
  <c r="F121"/>
  <c r="BE130"/>
  <c r="BE133"/>
  <c r="BE136"/>
  <c r="BE143"/>
  <c r="BE150"/>
  <c r="BE154"/>
  <c r="BE166"/>
  <c r="BE169"/>
  <c r="BE172"/>
  <c r="BE178"/>
  <c r="BE190"/>
  <c r="BE207"/>
  <c r="BE220"/>
  <c i="14" r="F93"/>
  <c r="F94"/>
  <c r="J120"/>
  <c r="BE130"/>
  <c r="BE136"/>
  <c r="BE143"/>
  <c r="BE160"/>
  <c r="BE166"/>
  <c r="BE169"/>
  <c r="BE179"/>
  <c r="BE208"/>
  <c r="BE218"/>
  <c r="BE221"/>
  <c i="15" r="F93"/>
  <c r="F94"/>
  <c r="J118"/>
  <c r="BE133"/>
  <c r="BE136"/>
  <c r="BE153"/>
  <c r="BE157"/>
  <c r="BE160"/>
  <c r="BE163"/>
  <c r="BE166"/>
  <c r="BE169"/>
  <c r="BE189"/>
  <c r="BE219"/>
  <c r="BE222"/>
  <c r="BE226"/>
  <c i="16" r="J91"/>
  <c r="E112"/>
  <c r="F120"/>
  <c r="J121"/>
  <c r="BE170"/>
  <c r="BE182"/>
  <c i="17" r="J93"/>
  <c r="J94"/>
  <c r="F118"/>
  <c r="BE128"/>
  <c r="BE149"/>
  <c r="BE152"/>
  <c i="18" r="F94"/>
  <c r="BE134"/>
  <c r="BE140"/>
  <c r="BE158"/>
  <c i="19" r="F93"/>
  <c r="J94"/>
  <c r="J118"/>
  <c r="BE131"/>
  <c r="BE137"/>
  <c r="BE146"/>
  <c i="20" r="F94"/>
  <c r="E110"/>
  <c r="J119"/>
  <c r="BE128"/>
  <c r="BE149"/>
  <c i="2" r="E85"/>
  <c r="J89"/>
  <c r="F92"/>
  <c r="BE142"/>
  <c r="BE147"/>
  <c r="BE157"/>
  <c r="BE164"/>
  <c r="BE168"/>
  <c r="BE175"/>
  <c r="BE182"/>
  <c r="BE188"/>
  <c i="3" r="J89"/>
  <c r="F92"/>
  <c r="F116"/>
  <c r="J117"/>
  <c r="BE123"/>
  <c r="BE153"/>
  <c r="BE164"/>
  <c r="BE210"/>
  <c r="BE215"/>
  <c r="BE221"/>
  <c i="4" r="J91"/>
  <c r="E110"/>
  <c r="F117"/>
  <c r="BE123"/>
  <c r="BE145"/>
  <c r="BE151"/>
  <c r="BE154"/>
  <c r="BE163"/>
  <c r="BE192"/>
  <c r="BK195"/>
  <c r="J195"/>
  <c r="J100"/>
  <c i="5" r="J91"/>
  <c r="J92"/>
  <c r="BE123"/>
  <c r="BE130"/>
  <c r="BE134"/>
  <c r="BE137"/>
  <c r="BE162"/>
  <c r="BE201"/>
  <c r="BE209"/>
  <c r="BE212"/>
  <c r="BE216"/>
  <c r="BK215"/>
  <c r="J215"/>
  <c r="J100"/>
  <c i="6" r="J91"/>
  <c r="J93"/>
  <c r="J94"/>
  <c r="F121"/>
  <c r="BE155"/>
  <c r="BE159"/>
  <c r="BE170"/>
  <c r="BE176"/>
  <c r="BE180"/>
  <c r="BE183"/>
  <c r="BE198"/>
  <c r="BE210"/>
  <c r="BE217"/>
  <c i="7" r="E85"/>
  <c r="F94"/>
  <c r="J118"/>
  <c r="BE127"/>
  <c r="BE133"/>
  <c r="BE146"/>
  <c r="BE154"/>
  <c r="BE162"/>
  <c r="BE201"/>
  <c r="BE209"/>
  <c r="BE227"/>
  <c r="BK237"/>
  <c r="J237"/>
  <c r="J102"/>
  <c i="8" r="J91"/>
  <c r="F94"/>
  <c r="BE126"/>
  <c r="BE139"/>
  <c i="9" r="J93"/>
  <c r="BE139"/>
  <c r="BE145"/>
  <c r="BE151"/>
  <c r="BE155"/>
  <c i="10" r="E85"/>
  <c r="J120"/>
  <c r="BE133"/>
  <c r="BE143"/>
  <c r="BE147"/>
  <c r="BE157"/>
  <c r="BE160"/>
  <c r="BE169"/>
  <c r="BE175"/>
  <c r="BE178"/>
  <c r="BE181"/>
  <c r="BE184"/>
  <c r="BE187"/>
  <c r="BE197"/>
  <c r="BE203"/>
  <c r="BE216"/>
  <c i="11" r="J91"/>
  <c r="J94"/>
  <c r="BE130"/>
  <c r="BE163"/>
  <c r="BE169"/>
  <c r="BE179"/>
  <c r="BE191"/>
  <c r="BE194"/>
  <c r="BE205"/>
  <c r="BE214"/>
  <c r="BE221"/>
  <c i="12" r="J91"/>
  <c r="J93"/>
  <c r="F121"/>
  <c r="BE133"/>
  <c r="BE136"/>
  <c r="BE147"/>
  <c r="BE153"/>
  <c r="BE157"/>
  <c r="BE166"/>
  <c r="BE172"/>
  <c r="BE175"/>
  <c r="BE181"/>
  <c r="BE187"/>
  <c r="BE203"/>
  <c r="BE212"/>
  <c r="BE215"/>
  <c i="13" r="BE163"/>
  <c r="BE187"/>
  <c r="BE194"/>
  <c r="BE200"/>
  <c r="BE213"/>
  <c r="BE217"/>
  <c i="14" r="J94"/>
  <c r="J118"/>
  <c r="BE150"/>
  <c r="BE153"/>
  <c r="BE163"/>
  <c r="BE173"/>
  <c r="BE182"/>
  <c r="BE185"/>
  <c r="BE194"/>
  <c r="BE198"/>
  <c r="BE201"/>
  <c r="BE205"/>
  <c r="BE225"/>
  <c i="15" r="J94"/>
  <c r="BE139"/>
  <c r="BE172"/>
  <c r="BE175"/>
  <c r="BE179"/>
  <c r="BE196"/>
  <c r="BE216"/>
  <c r="BE230"/>
  <c r="BE233"/>
  <c i="16" r="F94"/>
  <c r="BE127"/>
  <c r="BE147"/>
  <c r="BE157"/>
  <c r="BE160"/>
  <c r="BE176"/>
  <c r="BE188"/>
  <c r="BE208"/>
  <c r="BE215"/>
  <c i="18" r="J94"/>
  <c r="J118"/>
  <c r="BE143"/>
  <c r="BE149"/>
  <c r="BE155"/>
  <c i="19" r="F94"/>
  <c r="J116"/>
  <c r="BE134"/>
  <c r="BE140"/>
  <c r="BE149"/>
  <c i="20" r="F93"/>
  <c r="BE134"/>
  <c r="BE137"/>
  <c r="BE155"/>
  <c i="2" r="J91"/>
  <c r="F116"/>
  <c r="J117"/>
  <c r="BE123"/>
  <c r="BE126"/>
  <c r="BE135"/>
  <c r="BE172"/>
  <c r="BE179"/>
  <c r="BE191"/>
  <c r="BE211"/>
  <c r="BE214"/>
  <c i="3" r="J116"/>
  <c r="BE129"/>
  <c r="BE141"/>
  <c r="BE144"/>
  <c r="BE147"/>
  <c r="BE159"/>
  <c r="BE181"/>
  <c r="BE197"/>
  <c r="BE204"/>
  <c r="BE207"/>
  <c r="BE218"/>
  <c r="BE225"/>
  <c i="4" r="F91"/>
  <c r="BE128"/>
  <c r="BE134"/>
  <c r="BE137"/>
  <c r="BE148"/>
  <c r="BE156"/>
  <c r="BE160"/>
  <c r="BE166"/>
  <c r="BE170"/>
  <c r="BE176"/>
  <c r="BE179"/>
  <c r="BE189"/>
  <c r="BE196"/>
  <c i="5" r="E85"/>
  <c r="F91"/>
  <c r="F92"/>
  <c r="BE126"/>
  <c r="BE145"/>
  <c r="BE150"/>
  <c r="BE158"/>
  <c r="BE166"/>
  <c r="BE169"/>
  <c r="BE174"/>
  <c r="BE177"/>
  <c r="BE187"/>
  <c r="BE192"/>
  <c r="BE195"/>
  <c i="6" r="F120"/>
  <c r="BE127"/>
  <c r="BE133"/>
  <c r="BE136"/>
  <c r="BE140"/>
  <c r="BE143"/>
  <c r="BE151"/>
  <c r="BE167"/>
  <c r="BE173"/>
  <c r="BE195"/>
  <c r="BE204"/>
  <c r="BE214"/>
  <c r="BE224"/>
  <c r="BE227"/>
  <c i="7" r="F93"/>
  <c r="J94"/>
  <c r="J120"/>
  <c r="BE136"/>
  <c r="BE139"/>
  <c r="BE143"/>
  <c r="BE150"/>
  <c r="BE170"/>
  <c r="BE173"/>
  <c r="BE177"/>
  <c r="BE181"/>
  <c r="BE185"/>
  <c r="BE197"/>
  <c r="BE215"/>
  <c r="BE231"/>
  <c r="BE234"/>
  <c r="BE238"/>
  <c i="8" r="BE133"/>
  <c r="BE136"/>
  <c r="BE142"/>
  <c r="BE148"/>
  <c r="BE151"/>
  <c r="BK154"/>
  <c r="J154"/>
  <c r="J101"/>
  <c i="9" r="E85"/>
  <c r="J91"/>
  <c r="F93"/>
  <c r="F94"/>
  <c r="J94"/>
  <c r="BE126"/>
  <c r="BE130"/>
  <c r="BE133"/>
  <c r="BE136"/>
  <c r="BE142"/>
  <c r="BE148"/>
  <c i="10" r="J94"/>
  <c r="BE130"/>
  <c r="BE136"/>
  <c r="BE139"/>
  <c r="BE153"/>
  <c r="BE166"/>
  <c r="BE190"/>
  <c r="BE200"/>
  <c r="BE210"/>
  <c r="BE213"/>
  <c i="11" r="E85"/>
  <c r="BE139"/>
  <c r="BE153"/>
  <c r="BE160"/>
  <c r="BE173"/>
  <c r="BE182"/>
  <c r="BE188"/>
  <c r="BE198"/>
  <c r="BE217"/>
  <c i="12" r="E85"/>
  <c r="BE127"/>
  <c r="BE130"/>
  <c r="BE139"/>
  <c r="BE143"/>
  <c r="BE150"/>
  <c r="BE160"/>
  <c r="BE163"/>
  <c r="BE169"/>
  <c r="BE178"/>
  <c r="BE184"/>
  <c r="BE219"/>
  <c i="13" r="BE127"/>
  <c r="BE139"/>
  <c r="BE147"/>
  <c r="BE157"/>
  <c r="BE160"/>
  <c r="BE175"/>
  <c r="BE181"/>
  <c r="BE184"/>
  <c r="BE197"/>
  <c r="BE210"/>
  <c i="14" r="E85"/>
  <c r="BE127"/>
  <c r="BE133"/>
  <c r="BE139"/>
  <c r="BE147"/>
  <c r="BE157"/>
  <c r="BE176"/>
  <c r="BE188"/>
  <c r="BE191"/>
  <c r="BE215"/>
  <c r="BE228"/>
  <c i="15" r="E85"/>
  <c r="J93"/>
  <c r="BE127"/>
  <c r="BE130"/>
  <c r="BE147"/>
  <c r="BE192"/>
  <c r="BE203"/>
  <c i="16" r="BE130"/>
  <c r="BE136"/>
  <c r="BE150"/>
  <c r="BE163"/>
  <c r="BE166"/>
  <c r="BE173"/>
  <c r="BE179"/>
  <c r="BE185"/>
  <c r="BE191"/>
  <c r="BE198"/>
  <c r="BE205"/>
  <c r="BE211"/>
  <c r="BE218"/>
  <c i="17" r="E110"/>
  <c r="F119"/>
  <c r="BE125"/>
  <c r="BE131"/>
  <c r="BE143"/>
  <c i="18" r="F93"/>
  <c r="E110"/>
  <c r="BE131"/>
  <c r="BE152"/>
  <c i="19" r="E110"/>
  <c r="BE125"/>
  <c r="BE143"/>
  <c r="BE152"/>
  <c i="20" r="J118"/>
  <c r="BE125"/>
  <c r="BE140"/>
  <c r="BE143"/>
  <c r="BE152"/>
  <c i="21" r="J89"/>
  <c r="J91"/>
  <c r="J92"/>
  <c r="E107"/>
  <c r="F113"/>
  <c r="F114"/>
  <c r="BE122"/>
  <c r="BE125"/>
  <c r="BE128"/>
  <c r="BE135"/>
  <c i="2" r="BE129"/>
  <c r="BE132"/>
  <c r="BE138"/>
  <c r="BE150"/>
  <c r="BE153"/>
  <c r="BE161"/>
  <c r="BE185"/>
  <c r="BE194"/>
  <c r="BE197"/>
  <c r="BE200"/>
  <c r="BE203"/>
  <c r="BE207"/>
  <c r="BE218"/>
  <c r="BK217"/>
  <c r="J217"/>
  <c r="J100"/>
  <c i="3" r="E85"/>
  <c r="BE126"/>
  <c r="BE135"/>
  <c r="BE169"/>
  <c r="BE174"/>
  <c r="BE178"/>
  <c r="BE184"/>
  <c r="BE190"/>
  <c r="BE200"/>
  <c r="BK224"/>
  <c r="J224"/>
  <c r="J100"/>
  <c i="4" r="J89"/>
  <c r="J92"/>
  <c r="BE125"/>
  <c r="BE131"/>
  <c r="BE141"/>
  <c r="BE173"/>
  <c r="BE182"/>
  <c r="BE186"/>
  <c i="5" r="J89"/>
  <c r="BE140"/>
  <c r="BE154"/>
  <c r="BE180"/>
  <c r="BE198"/>
  <c r="BE206"/>
  <c i="6" r="E85"/>
  <c r="BE130"/>
  <c r="BE147"/>
  <c r="BE163"/>
  <c r="BE186"/>
  <c r="BE190"/>
  <c r="BE207"/>
  <c r="BE221"/>
  <c r="BE231"/>
  <c r="BK230"/>
  <c r="J230"/>
  <c r="J102"/>
  <c i="7" r="BE130"/>
  <c r="BE158"/>
  <c r="BE166"/>
  <c r="BE188"/>
  <c r="BE191"/>
  <c r="BE194"/>
  <c i="15" r="BE143"/>
  <c r="BE150"/>
  <c r="BE183"/>
  <c r="BE186"/>
  <c r="BE199"/>
  <c r="BE207"/>
  <c r="BE213"/>
  <c i="16" r="J93"/>
  <c r="BE133"/>
  <c r="BE139"/>
  <c r="BE143"/>
  <c r="BE154"/>
  <c r="BE194"/>
  <c r="BE202"/>
  <c i="17" r="J91"/>
  <c r="BE134"/>
  <c r="BE137"/>
  <c r="BE140"/>
  <c r="BE146"/>
  <c i="18" r="J91"/>
  <c r="BE125"/>
  <c r="BE128"/>
  <c r="BE137"/>
  <c r="BE146"/>
  <c i="19" r="BE128"/>
  <c r="BE155"/>
  <c i="20" r="J91"/>
  <c r="BE131"/>
  <c r="BE146"/>
  <c i="21" r="BE119"/>
  <c r="BE131"/>
  <c r="BE138"/>
  <c i="1" r="BA117"/>
  <c i="7" r="F36"/>
  <c i="1" r="BA101"/>
  <c i="10" r="F36"/>
  <c i="1" r="BA105"/>
  <c i="12" r="J36"/>
  <c i="1" r="AW107"/>
  <c i="18" r="J32"/>
  <c i="1" r="AG114"/>
  <c i="20" r="F37"/>
  <c i="1" r="BB116"/>
  <c i="2" r="F36"/>
  <c i="1" r="BC95"/>
  <c i="6" r="F37"/>
  <c i="1" r="BB100"/>
  <c i="9" r="F38"/>
  <c i="1" r="BC103"/>
  <c i="11" r="J36"/>
  <c i="1" r="AW106"/>
  <c i="12" r="F36"/>
  <c i="1" r="BA107"/>
  <c i="13" r="F37"/>
  <c i="1" r="BB108"/>
  <c i="14" r="F37"/>
  <c i="1" r="BB109"/>
  <c i="16" r="F37"/>
  <c i="1" r="BB111"/>
  <c i="5" r="J34"/>
  <c i="1" r="AW98"/>
  <c i="7" r="J36"/>
  <c i="1" r="AW101"/>
  <c i="9" r="F39"/>
  <c i="1" r="BD103"/>
  <c i="12" r="F37"/>
  <c i="1" r="BB107"/>
  <c i="13" r="F36"/>
  <c i="1" r="BA108"/>
  <c i="17" r="F38"/>
  <c i="1" r="BC113"/>
  <c i="20" r="F39"/>
  <c i="1" r="BD116"/>
  <c i="4" r="F37"/>
  <c i="1" r="BD97"/>
  <c i="6" r="F36"/>
  <c i="1" r="BA100"/>
  <c i="16" r="F38"/>
  <c i="1" r="BC111"/>
  <c r="AS94"/>
  <c i="7" r="F38"/>
  <c i="1" r="BC101"/>
  <c i="11" r="F36"/>
  <c i="1" r="BA106"/>
  <c i="15" r="F39"/>
  <c i="1" r="BD110"/>
  <c i="16" r="F39"/>
  <c i="1" r="BD111"/>
  <c i="18" r="J36"/>
  <c i="1" r="AW114"/>
  <c i="19" r="F37"/>
  <c i="1" r="BB115"/>
  <c i="2" r="F34"/>
  <c i="1" r="BA95"/>
  <c i="3" r="F35"/>
  <c i="1" r="BB96"/>
  <c i="5" r="F36"/>
  <c i="1" r="BC98"/>
  <c i="8" r="F39"/>
  <c i="1" r="BD102"/>
  <c i="9" r="J36"/>
  <c i="1" r="AW103"/>
  <c i="10" r="J36"/>
  <c i="1" r="AW105"/>
  <c i="12" r="F39"/>
  <c i="1" r="BD107"/>
  <c i="2" r="J34"/>
  <c i="1" r="AW95"/>
  <c i="3" r="J34"/>
  <c i="1" r="AW96"/>
  <c i="4" r="F35"/>
  <c i="1" r="BB97"/>
  <c i="5" r="F35"/>
  <c i="1" r="BB98"/>
  <c i="8" r="J36"/>
  <c i="1" r="AW102"/>
  <c i="8" r="F38"/>
  <c i="1" r="BC102"/>
  <c i="9" r="F37"/>
  <c i="1" r="BB103"/>
  <c i="14" r="F36"/>
  <c i="1" r="BA109"/>
  <c i="15" r="F38"/>
  <c i="1" r="BC110"/>
  <c i="17" r="J32"/>
  <c i="1" r="AG113"/>
  <c i="19" r="F38"/>
  <c i="1" r="BC115"/>
  <c i="21" r="F35"/>
  <c i="1" r="BB117"/>
  <c i="3" r="F34"/>
  <c i="1" r="BA96"/>
  <c i="3" r="F37"/>
  <c i="1" r="BD96"/>
  <c i="5" r="F37"/>
  <c i="1" r="BD98"/>
  <c i="15" r="F37"/>
  <c i="1" r="BB110"/>
  <c i="16" r="F36"/>
  <c i="1" r="BA111"/>
  <c i="17" r="F37"/>
  <c i="1" r="BB113"/>
  <c i="18" r="F38"/>
  <c i="1" r="BC114"/>
  <c i="20" r="F38"/>
  <c i="1" r="BC116"/>
  <c i="21" r="J34"/>
  <c i="1" r="AW117"/>
  <c i="10" r="F39"/>
  <c i="1" r="BD105"/>
  <c i="11" r="F38"/>
  <c i="1" r="BC106"/>
  <c i="12" r="F38"/>
  <c i="1" r="BC107"/>
  <c i="14" r="F39"/>
  <c i="1" r="BD109"/>
  <c i="7" r="F37"/>
  <c i="1" r="BB101"/>
  <c i="11" r="F37"/>
  <c i="1" r="BB106"/>
  <c i="15" r="J36"/>
  <c i="1" r="AW110"/>
  <c i="17" r="F36"/>
  <c i="1" r="BA113"/>
  <c i="20" r="J36"/>
  <c i="1" r="AW116"/>
  <c i="2" r="F37"/>
  <c i="1" r="BD95"/>
  <c i="6" r="J36"/>
  <c i="1" r="AW100"/>
  <c i="7" r="F39"/>
  <c i="1" r="BD101"/>
  <c i="10" r="F37"/>
  <c i="1" r="BB105"/>
  <c i="11" r="F39"/>
  <c i="1" r="BD106"/>
  <c i="19" r="F36"/>
  <c i="1" r="BA115"/>
  <c i="21" r="F36"/>
  <c i="1" r="BC117"/>
  <c i="6" r="F38"/>
  <c i="1" r="BC100"/>
  <c i="21" r="F37"/>
  <c i="1" r="BD117"/>
  <c i="9" r="F36"/>
  <c i="1" r="BA103"/>
  <c i="13" r="F38"/>
  <c i="1" r="BC108"/>
  <c i="15" r="F36"/>
  <c i="1" r="BA110"/>
  <c i="17" r="J36"/>
  <c i="1" r="AW113"/>
  <c i="4" r="F36"/>
  <c i="1" r="BC97"/>
  <c i="5" r="F34"/>
  <c i="1" r="BA98"/>
  <c i="8" r="F36"/>
  <c i="1" r="BA102"/>
  <c i="10" r="F38"/>
  <c i="1" r="BC105"/>
  <c i="13" r="J36"/>
  <c i="1" r="AW108"/>
  <c i="14" r="J36"/>
  <c i="1" r="AW109"/>
  <c i="17" r="F39"/>
  <c i="1" r="BD113"/>
  <c i="18" r="F37"/>
  <c i="1" r="BB114"/>
  <c i="19" r="J36"/>
  <c i="1" r="AW115"/>
  <c i="3" r="F36"/>
  <c i="1" r="BC96"/>
  <c i="4" r="F34"/>
  <c i="1" r="BA97"/>
  <c i="6" r="F39"/>
  <c i="1" r="BD100"/>
  <c i="8" r="F37"/>
  <c i="1" r="BB102"/>
  <c i="13" r="F39"/>
  <c i="1" r="BD108"/>
  <c i="14" r="F38"/>
  <c i="1" r="BC109"/>
  <c i="16" r="J36"/>
  <c i="1" r="AW111"/>
  <c i="18" r="F36"/>
  <c i="1" r="BA114"/>
  <c i="18" r="F39"/>
  <c i="1" r="BD114"/>
  <c i="20" r="F36"/>
  <c i="1" r="BA116"/>
  <c i="2" r="F35"/>
  <c i="1" r="BB95"/>
  <c i="4" r="J34"/>
  <c i="1" r="AW97"/>
  <c i="19" r="F39"/>
  <c i="1" r="BD115"/>
  <c i="11" l="1" r="T124"/>
  <c i="2" r="P120"/>
  <c i="1" r="AU95"/>
  <c i="11" r="P124"/>
  <c i="1" r="AU106"/>
  <c i="10" r="T124"/>
  <c i="3" r="BK120"/>
  <c r="J120"/>
  <c r="J96"/>
  <c i="14" r="P124"/>
  <c i="1" r="AU109"/>
  <c i="13" r="T124"/>
  <c i="5" r="R120"/>
  <c i="16" r="P124"/>
  <c i="1" r="AU111"/>
  <c i="7" r="P124"/>
  <c i="1" r="AU101"/>
  <c i="6" r="P124"/>
  <c i="1" r="AU100"/>
  <c i="13" r="BK124"/>
  <c r="J124"/>
  <c r="J98"/>
  <c i="10" r="P124"/>
  <c i="1" r="AU105"/>
  <c i="13" r="R124"/>
  <c i="12" r="R124"/>
  <c i="5" r="T120"/>
  <c i="3" r="P120"/>
  <c i="1" r="AU96"/>
  <c i="4" r="R120"/>
  <c i="15" r="T124"/>
  <c i="14" r="R124"/>
  <c i="10" r="BK124"/>
  <c r="J124"/>
  <c r="J98"/>
  <c r="J126"/>
  <c r="J100"/>
  <c i="11" r="BK125"/>
  <c r="J125"/>
  <c r="J99"/>
  <c i="12" r="BK125"/>
  <c r="J125"/>
  <c r="J99"/>
  <c i="13" r="J125"/>
  <c r="J99"/>
  <c r="J126"/>
  <c r="J100"/>
  <c i="14" r="BK125"/>
  <c r="J125"/>
  <c r="J99"/>
  <c i="17" r="J98"/>
  <c r="J123"/>
  <c r="J99"/>
  <c i="18" r="J124"/>
  <c r="J100"/>
  <c i="19" r="J124"/>
  <c r="J100"/>
  <c i="2" r="BK121"/>
  <c r="J121"/>
  <c r="J97"/>
  <c i="3" r="J121"/>
  <c r="J97"/>
  <c r="J122"/>
  <c r="J98"/>
  <c i="4" r="BK121"/>
  <c r="J121"/>
  <c r="J97"/>
  <c i="5" r="BK121"/>
  <c r="J121"/>
  <c r="J97"/>
  <c i="9" r="BK124"/>
  <c r="BK123"/>
  <c r="J123"/>
  <c r="J98"/>
  <c i="15" r="BK125"/>
  <c r="J125"/>
  <c r="J99"/>
  <c i="16" r="BK125"/>
  <c r="BK124"/>
  <c r="J124"/>
  <c i="18" r="J123"/>
  <c r="J99"/>
  <c i="20" r="BK123"/>
  <c r="J123"/>
  <c r="J99"/>
  <c i="6" r="BK125"/>
  <c r="J125"/>
  <c r="J99"/>
  <c i="7" r="BK125"/>
  <c r="BK124"/>
  <c r="J124"/>
  <c i="8" r="BK124"/>
  <c r="J124"/>
  <c r="J99"/>
  <c i="17" r="J124"/>
  <c r="J100"/>
  <c i="18" r="J98"/>
  <c i="19" r="BK122"/>
  <c r="J122"/>
  <c i="21" r="BK117"/>
  <c r="J117"/>
  <c i="7" r="F35"/>
  <c i="1" r="AZ101"/>
  <c i="19" r="J35"/>
  <c i="1" r="AV115"/>
  <c r="AT115"/>
  <c r="BC112"/>
  <c r="AY112"/>
  <c i="6" r="J35"/>
  <c i="1" r="AV100"/>
  <c r="AT100"/>
  <c i="12" r="F35"/>
  <c i="1" r="AZ107"/>
  <c r="BB104"/>
  <c r="AX104"/>
  <c i="5" r="F33"/>
  <c i="1" r="AZ98"/>
  <c i="21" r="J33"/>
  <c i="1" r="AV117"/>
  <c r="AT117"/>
  <c r="BD104"/>
  <c r="BB112"/>
  <c r="AX112"/>
  <c i="3" r="F33"/>
  <c i="1" r="AZ96"/>
  <c i="15" r="F35"/>
  <c i="1" r="AZ110"/>
  <c i="20" r="J35"/>
  <c i="1" r="AV116"/>
  <c r="AT116"/>
  <c i="21" r="J30"/>
  <c i="1" r="AG117"/>
  <c r="AN117"/>
  <c i="16" r="F35"/>
  <c i="1" r="AZ111"/>
  <c r="BC99"/>
  <c r="AY99"/>
  <c r="BA104"/>
  <c r="AW104"/>
  <c i="3" r="J33"/>
  <c i="1" r="AV96"/>
  <c r="AT96"/>
  <c i="9" r="F35"/>
  <c i="1" r="AZ103"/>
  <c i="13" r="F35"/>
  <c i="1" r="AZ108"/>
  <c i="14" r="F35"/>
  <c i="1" r="AZ109"/>
  <c i="16" r="J35"/>
  <c i="1" r="AV111"/>
  <c r="AT111"/>
  <c r="BD99"/>
  <c r="AU112"/>
  <c i="8" r="J35"/>
  <c i="1" r="AV102"/>
  <c r="AT102"/>
  <c i="11" r="J35"/>
  <c i="1" r="AV106"/>
  <c r="AT106"/>
  <c i="15" r="J35"/>
  <c i="1" r="AV110"/>
  <c r="AT110"/>
  <c i="18" r="J35"/>
  <c i="1" r="AV114"/>
  <c r="AT114"/>
  <c i="7" r="J32"/>
  <c i="1" r="AG101"/>
  <c i="13" r="J35"/>
  <c i="1" r="AV108"/>
  <c r="AT108"/>
  <c i="20" r="F35"/>
  <c i="1" r="AZ116"/>
  <c i="2" r="F33"/>
  <c i="1" r="AZ95"/>
  <c i="10" r="F35"/>
  <c i="1" r="AZ105"/>
  <c i="18" r="F35"/>
  <c i="1" r="AZ114"/>
  <c i="6" r="F35"/>
  <c i="1" r="AZ100"/>
  <c i="9" r="J35"/>
  <c i="1" r="AV103"/>
  <c r="AT103"/>
  <c i="12" r="J35"/>
  <c i="1" r="AV107"/>
  <c r="AT107"/>
  <c i="17" r="J35"/>
  <c i="1" r="AV113"/>
  <c r="AT113"/>
  <c r="BB99"/>
  <c r="AX99"/>
  <c r="BA112"/>
  <c r="AW112"/>
  <c i="2" r="J33"/>
  <c i="1" r="AV95"/>
  <c r="AT95"/>
  <c i="5" r="J33"/>
  <c i="1" r="AV98"/>
  <c r="AT98"/>
  <c i="19" r="F35"/>
  <c i="1" r="AZ115"/>
  <c i="16" r="J32"/>
  <c i="1" r="AG111"/>
  <c r="AN111"/>
  <c i="19" r="J32"/>
  <c i="1" r="AG115"/>
  <c r="AN115"/>
  <c i="14" r="J35"/>
  <c i="1" r="AV109"/>
  <c r="AT109"/>
  <c r="BC104"/>
  <c r="AY104"/>
  <c i="4" r="J33"/>
  <c i="1" r="AV97"/>
  <c r="AT97"/>
  <c i="7" r="J35"/>
  <c i="1" r="AV101"/>
  <c r="AT101"/>
  <c i="11" r="F35"/>
  <c i="1" r="AZ106"/>
  <c r="BA99"/>
  <c r="AW99"/>
  <c r="BD112"/>
  <c i="8" r="F35"/>
  <c i="1" r="AZ102"/>
  <c i="10" r="J35"/>
  <c i="1" r="AV105"/>
  <c r="AT105"/>
  <c i="4" r="F33"/>
  <c i="1" r="AZ97"/>
  <c i="17" r="F35"/>
  <c i="1" r="AZ113"/>
  <c i="21" r="F33"/>
  <c i="1" r="AZ117"/>
  <c i="19" l="1" r="J41"/>
  <c i="21" r="J39"/>
  <c i="7" r="J41"/>
  <c i="16" r="J41"/>
  <c i="7" r="J98"/>
  <c r="J125"/>
  <c r="J99"/>
  <c i="14" r="BK124"/>
  <c r="J124"/>
  <c r="J98"/>
  <c i="15" r="BK124"/>
  <c r="J124"/>
  <c r="J98"/>
  <c i="16" r="J98"/>
  <c i="19" r="J98"/>
  <c i="5" r="BK120"/>
  <c r="J120"/>
  <c i="9" r="J124"/>
  <c r="J99"/>
  <c i="12" r="BK124"/>
  <c r="J124"/>
  <c i="16" r="J125"/>
  <c r="J99"/>
  <c i="18" r="J41"/>
  <c i="20" r="BK122"/>
  <c r="J122"/>
  <c i="2" r="BK120"/>
  <c r="J120"/>
  <c r="J96"/>
  <c i="4" r="BK120"/>
  <c r="J120"/>
  <c i="8" r="BK123"/>
  <c r="J123"/>
  <c r="J98"/>
  <c i="11" r="BK124"/>
  <c r="J124"/>
  <c r="J98"/>
  <c i="17" r="J41"/>
  <c i="21" r="J96"/>
  <c i="6" r="BK124"/>
  <c r="J124"/>
  <c r="J98"/>
  <c i="1" r="AN114"/>
  <c r="BC94"/>
  <c r="W32"/>
  <c r="BA94"/>
  <c r="W30"/>
  <c r="AN113"/>
  <c r="BD94"/>
  <c r="W33"/>
  <c r="BB94"/>
  <c r="AX94"/>
  <c r="AN101"/>
  <c r="AZ99"/>
  <c r="AV99"/>
  <c r="AT99"/>
  <c r="AU104"/>
  <c i="13" r="J32"/>
  <c i="1" r="AG108"/>
  <c r="AN108"/>
  <c i="5" r="J30"/>
  <c i="1" r="AG98"/>
  <c r="AN98"/>
  <c i="4" r="J30"/>
  <c i="1" r="AG97"/>
  <c r="AN97"/>
  <c i="3" r="J30"/>
  <c i="1" r="AG96"/>
  <c r="AN96"/>
  <c r="AU99"/>
  <c r="AU94"/>
  <c r="AZ104"/>
  <c r="AV104"/>
  <c r="AT104"/>
  <c i="10" r="J32"/>
  <c i="1" r="AG105"/>
  <c r="AN105"/>
  <c r="AZ112"/>
  <c r="AV112"/>
  <c r="AT112"/>
  <c i="20" r="J32"/>
  <c i="1" r="AG116"/>
  <c r="AN116"/>
  <c i="12" r="J32"/>
  <c i="1" r="AG107"/>
  <c r="AN107"/>
  <c i="9" r="J32"/>
  <c i="1" r="AG103"/>
  <c r="AN103"/>
  <c i="12" l="1" r="J41"/>
  <c r="J98"/>
  <c i="20" r="J98"/>
  <c i="4" r="J39"/>
  <c i="5" r="J39"/>
  <c r="J96"/>
  <c i="9" r="J41"/>
  <c i="20" r="J41"/>
  <c i="3" r="J39"/>
  <c i="4" r="J96"/>
  <c i="10" r="J41"/>
  <c i="13" r="J41"/>
  <c i="1" r="AZ94"/>
  <c r="W29"/>
  <c r="W31"/>
  <c i="8" r="J32"/>
  <c i="1" r="AG102"/>
  <c r="AN102"/>
  <c i="15" r="J32"/>
  <c i="1" r="AG110"/>
  <c r="AN110"/>
  <c i="6" r="J32"/>
  <c i="1" r="AG100"/>
  <c r="AN100"/>
  <c i="11" r="J32"/>
  <c i="1" r="AG106"/>
  <c r="AN106"/>
  <c r="AY94"/>
  <c i="14" r="J32"/>
  <c i="1" r="AG109"/>
  <c r="AN109"/>
  <c r="AG112"/>
  <c r="AN112"/>
  <c r="AW94"/>
  <c r="AK30"/>
  <c i="2" r="J30"/>
  <c i="1" r="AG95"/>
  <c i="15" l="1" r="J41"/>
  <c i="1" r="AN95"/>
  <c i="8" r="J41"/>
  <c i="11" r="J41"/>
  <c i="14" r="J41"/>
  <c i="6" r="J41"/>
  <c i="2" r="J39"/>
  <c i="1" r="AG99"/>
  <c r="AN99"/>
  <c r="AG104"/>
  <c r="AN104"/>
  <c r="AV94"/>
  <c r="AK29"/>
  <c l="1" r="AG94"/>
  <c r="AK26"/>
  <c r="AK35"/>
  <c r="AT94"/>
  <c l="1" r="AN94"/>
</calcChain>
</file>

<file path=xl/sharedStrings.xml><?xml version="1.0" encoding="utf-8"?>
<sst xmlns="http://schemas.openxmlformats.org/spreadsheetml/2006/main">
  <si>
    <t>Export Komplet</t>
  </si>
  <si>
    <t/>
  </si>
  <si>
    <t>2.0</t>
  </si>
  <si>
    <t>ZAMOK</t>
  </si>
  <si>
    <t>False</t>
  </si>
  <si>
    <t>{c1011714-79e7-4aa3-8db7-46c458a63ab9}</t>
  </si>
  <si>
    <t>0,01</t>
  </si>
  <si>
    <t>21</t>
  </si>
  <si>
    <t>15</t>
  </si>
  <si>
    <t>REKAPITULACE STAVBY</t>
  </si>
  <si>
    <t xml:space="preserve">v ---  níže se nacházejí doplnkové a pomocné údaje k sestavám  --- v</t>
  </si>
  <si>
    <t>Návod na vyplnění</t>
  </si>
  <si>
    <t>0,001</t>
  </si>
  <si>
    <t>Kód:</t>
  </si>
  <si>
    <t>2020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</si>
  <si>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</si>
  <si>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</si>
  <si>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88 - Oprava trati v úseku Zadní Třebaň - Liteň - Lochovice</t>
  </si>
  <si>
    <t>KSO:</t>
  </si>
  <si>
    <t>CC-CZ:</t>
  </si>
  <si>
    <t>Místo:</t>
  </si>
  <si>
    <t xml:space="preserve"> </t>
  </si>
  <si>
    <t>Datum:</t>
  </si>
  <si>
    <t>25. 6. 2020</t>
  </si>
  <si>
    <t>Zadavatel:</t>
  </si>
  <si>
    <t>IČ:</t>
  </si>
  <si>
    <t>Ing. Aleš Bednář</t>
  </si>
  <si>
    <t>DIČ:</t>
  </si>
  <si>
    <t>Uchazeč:</t>
  </si>
  <si>
    <t>Vyplň údaj</t>
  </si>
  <si>
    <t>Projektant:</t>
  </si>
  <si>
    <t>True</t>
  </si>
  <si>
    <t>Zpracovatel:</t>
  </si>
  <si>
    <t>Jan Marušák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</si>
  <si>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</si>
  <si>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</si>
  <si>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</si>
  <si>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</si>
  <si>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</si>
  <si>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</si>
  <si>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</si>
  <si>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</si>
  <si>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</si>
  <si>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</si>
  <si>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</si>
  <si>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</si>
  <si>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</si>
  <si>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</si>
  <si>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</si>
  <si>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</si>
  <si>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</si>
  <si>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</si>
  <si>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</si>
  <si>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</si>
  <si>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</si>
  <si>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</si>
  <si>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</si>
  <si>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</si>
  <si>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</si>
  <si>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</si>
  <si>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</si>
  <si>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</si>
  <si>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</si>
  <si>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</si>
  <si>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</si>
  <si>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</si>
  <si>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</si>
  <si>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</si>
  <si>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</si>
  <si>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</si>
  <si>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</si>
  <si>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</si>
  <si>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</si>
  <si>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</si>
  <si>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</si>
  <si>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</si>
  <si>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</si>
  <si>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</si>
  <si>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</si>
  <si>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</si>
  <si>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</si>
  <si>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</si>
  <si>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trati Z. Třebáň - Liteň km 0,850 - 2,050</t>
  </si>
  <si>
    <t>STA</t>
  </si>
  <si>
    <t>1</t>
  </si>
  <si>
    <t>{97ba9baf-515b-4269-b7a9-45c365f4605e}</t>
  </si>
  <si>
    <t>2</t>
  </si>
  <si>
    <t>SO 02</t>
  </si>
  <si>
    <t xml:space="preserve">Oprava trati Liteň - Všeradice km </t>
  </si>
  <si>
    <t>{9aa22ae4-baa3-4d74-9050-fee5f894aa8a}</t>
  </si>
  <si>
    <t>SO 03</t>
  </si>
  <si>
    <t>Oprava trati Hostomice - Všeradice</t>
  </si>
  <si>
    <t>{3df40b20-1485-4aff-afb4-8576354f54e7}</t>
  </si>
  <si>
    <t>SO 04</t>
  </si>
  <si>
    <t>Oprava trati Neumětely - Hostomice</t>
  </si>
  <si>
    <t>{b4ff02db-c6c7-454f-940d-13221876b145}</t>
  </si>
  <si>
    <t>SO 05</t>
  </si>
  <si>
    <t>Oprava trati Lochovice - Neumětely km 22,800 - 21,200</t>
  </si>
  <si>
    <t>{8d697152-23ee-4039-9222-8ce211d0eafe}</t>
  </si>
  <si>
    <t>01</t>
  </si>
  <si>
    <t>Výměna pražců km 22,520-22,800</t>
  </si>
  <si>
    <t>Soupis</t>
  </si>
  <si>
    <t>{d802f7e1-600f-4119-8b48-8e21be4e941a}</t>
  </si>
  <si>
    <t>02</t>
  </si>
  <si>
    <t>Výměna výhybky č.3 Neumětely</t>
  </si>
  <si>
    <t>{4fdd516f-8f5c-4f26-90a1-1179457e78f2}</t>
  </si>
  <si>
    <t>03</t>
  </si>
  <si>
    <t>Nástupiště Neumětely</t>
  </si>
  <si>
    <t>{f734b4c4-b939-41ec-94f1-4426b6caf5e0}</t>
  </si>
  <si>
    <t>04</t>
  </si>
  <si>
    <t>Nástupiště Radouš</t>
  </si>
  <si>
    <t>{a88836f8-5652-495c-b44b-3277be20acac}</t>
  </si>
  <si>
    <t>SO 06</t>
  </si>
  <si>
    <t>Oprava přejezdů</t>
  </si>
  <si>
    <t>{b5c875e5-1eb2-4832-8bbe-fee519fa399f}</t>
  </si>
  <si>
    <t>P595 Neumětely</t>
  </si>
  <si>
    <t>{d20328d2-7439-44c5-9743-1bc086f09983}</t>
  </si>
  <si>
    <t>P593 Radouš</t>
  </si>
  <si>
    <t>{c0f0d67a-3450-452c-8b2e-97b358393aa2}</t>
  </si>
  <si>
    <t>P592 Radouš-Hostomice</t>
  </si>
  <si>
    <t>{93aee6f7-628e-4c3a-bb05-5d5c76a43037}</t>
  </si>
  <si>
    <t>P591 Hostomice</t>
  </si>
  <si>
    <t>{ef179dcd-39c6-414d-88fc-3304aa2c6227}</t>
  </si>
  <si>
    <t>05</t>
  </si>
  <si>
    <t>P578 Nesvačily</t>
  </si>
  <si>
    <t>{fce0694f-3e4b-4fa4-a766-98a618c85c03}</t>
  </si>
  <si>
    <t>06</t>
  </si>
  <si>
    <t>P 576 km 6,317</t>
  </si>
  <si>
    <t>{1cdddcab-e2d0-482d-84b5-c9b07efb4343}</t>
  </si>
  <si>
    <t>07</t>
  </si>
  <si>
    <t>P 571 Zadní Třebáň</t>
  </si>
  <si>
    <t>{78d1994c-3545-424e-bb59-4e24525899d7}</t>
  </si>
  <si>
    <t>SO 07</t>
  </si>
  <si>
    <t>Úprava vegetace</t>
  </si>
  <si>
    <t>{acf5a53a-43a5-4741-ad8a-c264c1aee232}</t>
  </si>
  <si>
    <t>Údržba průjezdného profilu Zadní Třebáň - Liteň km 0,080 - 4,910</t>
  </si>
  <si>
    <t>{4f74c54d-d284-4294-85e8-8d99d2ab6c3b}</t>
  </si>
  <si>
    <t xml:space="preserve">Údržba průjezdného profilu Liteň - Všeradice  km 5,450 - 11,650</t>
  </si>
  <si>
    <t>{78bbaae5-e637-4981-acc2-479ee848e54c}</t>
  </si>
  <si>
    <t xml:space="preserve">Údržba průjezdného profilu Všeradice - Hostomice   km 12,5 - 17,8</t>
  </si>
  <si>
    <t>{f369ffd3-2f4a-40ed-ab65-218d0460bf98}</t>
  </si>
  <si>
    <t xml:space="preserve">Údržba průjezdného profilu  Hostomice - Neumětely - Lochovice km 19,3 - 23,7</t>
  </si>
  <si>
    <t>{1082731f-6d84-4010-b8f7-54d4b2ecbb2e}</t>
  </si>
  <si>
    <t>SO 08</t>
  </si>
  <si>
    <t>VRN</t>
  </si>
  <si>
    <t>{d5785f2c-3689-4970-b7e6-3667589bf598}</t>
  </si>
  <si>
    <t>KRYCÍ LIST SOUPISU PRACÍ</t>
  </si>
  <si>
    <t>Objekt:</t>
  </si>
  <si>
    <t>SO 01 - Oprava trati Z. Třebáň - Liteň km 0,850 - 2,050</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</si>
  <si>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</si>
  <si>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</si>
  <si>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</si>
  <si>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</si>
  <si>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</si>
  <si>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</si>
  <si>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</si>
  <si>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</si>
  <si>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</si>
  <si>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</si>
  <si>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</si>
  <si>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</si>
  <si>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</si>
  <si>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</si>
  <si>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</si>
  <si>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</si>
  <si>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</si>
  <si>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</si>
  <si>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</si>
  <si>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</si>
  <si>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</si>
  <si>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</si>
  <si>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</si>
  <si>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</si>
  <si>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</si>
  <si>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</si>
  <si>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</si>
  <si>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</si>
  <si>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</si>
  <si>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</si>
  <si>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m2</t>
  </si>
  <si>
    <t>4</t>
  </si>
  <si>
    <t>-569202152</t>
  </si>
  <si>
    <t>VV</t>
  </si>
  <si>
    <t>1000</t>
  </si>
  <si>
    <t>Součet</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</si>
  <si>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</si>
  <si>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</si>
  <si>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m3</t>
  </si>
  <si>
    <t>285494385</t>
  </si>
  <si>
    <t>(2050-885)*1,7</t>
  </si>
  <si>
    <t>3</t>
  </si>
  <si>
    <t>5905065010</t>
  </si>
  <si>
    <t>Samostatná úprava vrstvy kolejového lože pod ložnou plochou pražců v koleji. Poznámka: 1. V cenách jsou započteny náklady na urovnání a homogenizaci vrstvy kameniva. 2. V cenách nejsou obsaženy náklady na dodávku a doplnění kameniva.</t>
  </si>
  <si>
    <t>-836032156</t>
  </si>
  <si>
    <t>(2050-885)*3,5</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</si>
  <si>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</si>
  <si>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</si>
  <si>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-179103550</t>
  </si>
  <si>
    <t>1980,5</t>
  </si>
  <si>
    <t>M</t>
  </si>
  <si>
    <t>5955101005</t>
  </si>
  <si>
    <t>Kamenivo drcené štěrk frakce 31,5/63 třídy min. BII</t>
  </si>
  <si>
    <t>t</t>
  </si>
  <si>
    <t>8</t>
  </si>
  <si>
    <t>1085945512</t>
  </si>
  <si>
    <t>1980,5*1,8</t>
  </si>
  <si>
    <t>6</t>
  </si>
  <si>
    <t>5956140030</t>
  </si>
  <si>
    <t>Pražec betonový příčný vystrojený včetně kompletů tv. B 91S/2 (S)</t>
  </si>
  <si>
    <t>kus</t>
  </si>
  <si>
    <t>1696267892</t>
  </si>
  <si>
    <t>Neoceňovat dodá ST PHAZ</t>
  </si>
  <si>
    <t>(2050-885)/25*42+0,8</t>
  </si>
  <si>
    <t>7</t>
  </si>
  <si>
    <t>5957104025</t>
  </si>
  <si>
    <t>Kolejnicové pásy třídy R260 tv. 49 E1 délky 75 metrů</t>
  </si>
  <si>
    <t>-687471993</t>
  </si>
  <si>
    <t>((1125-885)*2)/75+0,6</t>
  </si>
  <si>
    <t>((1575-1425)*2)/75</t>
  </si>
  <si>
    <t>5906130400</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</si>
  <si>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</si>
  <si>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km</t>
  </si>
  <si>
    <t>1435337880</t>
  </si>
  <si>
    <t>2,050-0,885</t>
  </si>
  <si>
    <t>9</t>
  </si>
  <si>
    <t>5906135070</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</si>
  <si>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</si>
  <si>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1692023363</t>
  </si>
  <si>
    <t>10</t>
  </si>
  <si>
    <t>5907025045</t>
  </si>
  <si>
    <t>Výměna kolejnicových pásů stávající upevnění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</si>
  <si>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</si>
  <si>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199826334</t>
  </si>
  <si>
    <t>(1125-885)*2</t>
  </si>
  <si>
    <t>((1575-1420)*2)</t>
  </si>
  <si>
    <t>28</t>
  </si>
  <si>
    <t>5907040030</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</si>
  <si>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</si>
  <si>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-747296139</t>
  </si>
  <si>
    <t>(1410-1125)*2</t>
  </si>
  <si>
    <t>(2050-1575)*2</t>
  </si>
  <si>
    <t>29</t>
  </si>
  <si>
    <t>5907050020</t>
  </si>
  <si>
    <t>Dělení kolejnic řezáním nebo rozbroušením tv. S49. Poznámka: 1. V cenách jsou započteny náklady na manipulaci podložení, označení a provedení řezu kolejnice.</t>
  </si>
  <si>
    <t>-2110700407</t>
  </si>
  <si>
    <t>68</t>
  </si>
  <si>
    <t>11</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</si>
  <si>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</si>
  <si>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</si>
  <si>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-744190908</t>
  </si>
  <si>
    <t>P</t>
  </si>
  <si>
    <t>Poznámka k položce:_x000d_
Kilometr koleje=km</t>
  </si>
  <si>
    <t>(2,050-0,885)*3</t>
  </si>
  <si>
    <t>12</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</si>
  <si>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</si>
  <si>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</si>
  <si>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</si>
  <si>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1144597846</t>
  </si>
  <si>
    <t>12"pasy</t>
  </si>
  <si>
    <t>24"při posunech</t>
  </si>
  <si>
    <t>13</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</si>
  <si>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</si>
  <si>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</si>
  <si>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1025595627</t>
  </si>
  <si>
    <t>14</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</si>
  <si>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</si>
  <si>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</si>
  <si>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1092933819</t>
  </si>
  <si>
    <t>Poznámka k položce:_x000d_
Metr kolejnice=m</t>
  </si>
  <si>
    <t>(2050-885)*2</t>
  </si>
  <si>
    <t>5910136010</t>
  </si>
  <si>
    <t>Montáž pražcové kotvy v koleji. Poznámka: 1. V cenách jsou započteny náklady na odstranění kameniva, montáž, ošetření součásti mazivem a úpravu kameniva. 2. V cenách nejsou obsaženy náklady na dodávku materiálu.</t>
  </si>
  <si>
    <t>-354936622</t>
  </si>
  <si>
    <t>(1195-895)/25*42/3</t>
  </si>
  <si>
    <t>16</t>
  </si>
  <si>
    <t>5960101000</t>
  </si>
  <si>
    <t>Pražcové kotvy TDHB pro pražec betonový B 91</t>
  </si>
  <si>
    <t>178180299</t>
  </si>
  <si>
    <t>168</t>
  </si>
  <si>
    <t>17</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</si>
  <si>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</si>
  <si>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</si>
  <si>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2111930661</t>
  </si>
  <si>
    <t>1290*0,7</t>
  </si>
  <si>
    <t>18</t>
  </si>
  <si>
    <t>5914105020</t>
  </si>
  <si>
    <t>Zřízení ochranné konstrukce železničního tělesa ve styku s vodními toky a díly ochranné konstrukce a zpevnění svahů. Poznámka: 1. V cenách jsou započteny náklady na zřízení ochranné konstrukce. 2. V cenách nejsou obsaženy náklady na dodávku materiálu a těžení zeminy.</t>
  </si>
  <si>
    <t>-265539755</t>
  </si>
  <si>
    <t>60"v délce 60m z profilu L km 1,7-1,760</t>
  </si>
  <si>
    <t>19</t>
  </si>
  <si>
    <t>5915010020</t>
  </si>
  <si>
    <t>Těžení zeminy nebo horniny železničního spodku II. třídy. Poznámka: 1. V cenách jsou započteny náklady na těžení a uložení výzisku na terén nebo naložení na dopravní prostředek a uložení na úložišti.</t>
  </si>
  <si>
    <t>1548969665</t>
  </si>
  <si>
    <t>60" délka 60m pro profil L</t>
  </si>
  <si>
    <t>20</t>
  </si>
  <si>
    <t>5964115000.R1</t>
  </si>
  <si>
    <t>Příkopový žlab tvaru J</t>
  </si>
  <si>
    <t>1667489953</t>
  </si>
  <si>
    <t>60 "tvar L</t>
  </si>
  <si>
    <t>5915015010</t>
  </si>
  <si>
    <t>Svahování zemního tělesa železničního spodku v náspu. Poznámka: 1. V cenách jsou započteny náklady na svahování železničního tělesa a uložení výzisku na terén nebo naložení na dopravní prostředek.</t>
  </si>
  <si>
    <t>-1389043248</t>
  </si>
  <si>
    <t>550</t>
  </si>
  <si>
    <t>22</t>
  </si>
  <si>
    <t>5964161005</t>
  </si>
  <si>
    <t>Beton lehce zhutnitelný C 16/20;X0 F5 2 200 2 662</t>
  </si>
  <si>
    <t>-230980859</t>
  </si>
  <si>
    <t>60*0,5*0,2*2"pod profil L</t>
  </si>
  <si>
    <t>23</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</si>
  <si>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</si>
  <si>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</si>
  <si>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602729093</t>
  </si>
  <si>
    <t>(2050-885)/25*6,725</t>
  </si>
  <si>
    <t>OST</t>
  </si>
  <si>
    <t>Ostatní</t>
  </si>
  <si>
    <t>24</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</si>
  <si>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</si>
  <si>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</si>
  <si>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512</t>
  </si>
  <si>
    <t>-200435060</t>
  </si>
  <si>
    <t>400"výzisk zeminy</t>
  </si>
  <si>
    <t>12*2,5"beton</t>
  </si>
  <si>
    <t>25</t>
  </si>
  <si>
    <t>9902300500</t>
  </si>
  <si>
    <t>Doprava jednosměrná (např. nakupovaného materiálu)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</si>
  <si>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-1791262252</t>
  </si>
  <si>
    <t>3564,9"nový štěrk</t>
  </si>
  <si>
    <t>26</t>
  </si>
  <si>
    <t>9903200100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</si>
  <si>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</si>
  <si>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72557551</t>
  </si>
  <si>
    <t>Vedlejší rozpočtové náklady</t>
  </si>
  <si>
    <t>27</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</si>
  <si>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</si>
  <si>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</si>
  <si>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935751909</t>
  </si>
  <si>
    <t xml:space="preserve">SO 02 - Oprava trati Liteň - Všeradice km </t>
  </si>
  <si>
    <t>-1602226735</t>
  </si>
  <si>
    <t>800</t>
  </si>
  <si>
    <t>5905050070</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</si>
  <si>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</si>
  <si>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-1480603228</t>
  </si>
  <si>
    <t>9,660-9,430</t>
  </si>
  <si>
    <t>-1317709865</t>
  </si>
  <si>
    <t>(6305-5950)*1,7</t>
  </si>
  <si>
    <t>(7300-6330)*1,7</t>
  </si>
  <si>
    <t>(9660-8560)*1,7</t>
  </si>
  <si>
    <t>-230*1,7</t>
  </si>
  <si>
    <t>394117121</t>
  </si>
  <si>
    <t>(6305-5950)*3,5</t>
  </si>
  <si>
    <t>(7300-6330)*3,5</t>
  </si>
  <si>
    <t>(9660-8560)*3,5</t>
  </si>
  <si>
    <t>-(9660-9430)*3,5</t>
  </si>
  <si>
    <t>-156110936</t>
  </si>
  <si>
    <t>4122,5</t>
  </si>
  <si>
    <t>1227172525</t>
  </si>
  <si>
    <t>4122,5*1,8</t>
  </si>
  <si>
    <t>35309496</t>
  </si>
  <si>
    <t>(6305-5950)/25*42+0,6</t>
  </si>
  <si>
    <t>(7300-6330)/25*42+0,4</t>
  </si>
  <si>
    <t>(9660-8560)/25*42</t>
  </si>
  <si>
    <t>984441218</t>
  </si>
  <si>
    <t>((6305-5950)*2)/75+0,533</t>
  </si>
  <si>
    <t>((7300-6330)*2)/75+0,133</t>
  </si>
  <si>
    <t>((9660-8560)*2)/75+0,667</t>
  </si>
  <si>
    <t>1268318530</t>
  </si>
  <si>
    <t>(7,300-6,330)</t>
  </si>
  <si>
    <t>(9,660-8,560)</t>
  </si>
  <si>
    <t>(6,305-5,950)</t>
  </si>
  <si>
    <t>5906135220</t>
  </si>
  <si>
    <t>Demontáž kolejového roštu koleje na úložišti pražce betonové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</si>
  <si>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-1249011708</t>
  </si>
  <si>
    <t>-130215859</t>
  </si>
  <si>
    <t>(6305-5950)*2</t>
  </si>
  <si>
    <t>(7300-6330)*2</t>
  </si>
  <si>
    <t>(9660-8560)*2</t>
  </si>
  <si>
    <t>1461547034</t>
  </si>
  <si>
    <t>2,425*3</t>
  </si>
  <si>
    <t>-702695356</t>
  </si>
  <si>
    <t>-402422951</t>
  </si>
  <si>
    <t>-2085483548</t>
  </si>
  <si>
    <t>970*2+100</t>
  </si>
  <si>
    <t>1100*2+100</t>
  </si>
  <si>
    <t>355*2+100</t>
  </si>
  <si>
    <t>30980735</t>
  </si>
  <si>
    <t>(6600-6535)/25*42/3+0,6"R273</t>
  </si>
  <si>
    <t>(6821-6690)/25*42/3+0,64"R235</t>
  </si>
  <si>
    <t>(6925-6821)/25*42/2+0,64"R205</t>
  </si>
  <si>
    <t>(7110-6980)/25*42/2+0,8"R220</t>
  </si>
  <si>
    <t>(9110-8590)/25*42/3+0,8"R244</t>
  </si>
  <si>
    <t>1778894486</t>
  </si>
  <si>
    <t>601</t>
  </si>
  <si>
    <t>-344458410</t>
  </si>
  <si>
    <t>1200"8,560-10,035</t>
  </si>
  <si>
    <t>500"km 8,000-8,560</t>
  </si>
  <si>
    <t>5914030020</t>
  </si>
  <si>
    <t>Demontáž dílů otevřeného odvodnění příkopové desky. Poznámka: 1. V cenách jsou započteny náklady na demontáž dílů, zához, urovnání a úpravu terénu nebo naložení výzisku na dopravní prostředek. 2. V cenách nejsou obsaženy náklady na dopravu a skládkovné.</t>
  </si>
  <si>
    <t>-312759330</t>
  </si>
  <si>
    <t>75</t>
  </si>
  <si>
    <t>-248059356</t>
  </si>
  <si>
    <t>900</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</si>
  <si>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</si>
  <si>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</si>
  <si>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-181902009</t>
  </si>
  <si>
    <t>2425/25*13,539</t>
  </si>
  <si>
    <t>-10/25*13,539"můstek</t>
  </si>
  <si>
    <t>1819948247</t>
  </si>
  <si>
    <t>600"výzisk zeminy</t>
  </si>
  <si>
    <t>964239900</t>
  </si>
  <si>
    <t>7420,5"nový štěrk</t>
  </si>
  <si>
    <t>-1376144881</t>
  </si>
  <si>
    <t>-1932436389</t>
  </si>
  <si>
    <t>SO 03 - Oprava trati Hostomice - Všeradice</t>
  </si>
  <si>
    <t>-273454045</t>
  </si>
  <si>
    <t>175*2*0,5</t>
  </si>
  <si>
    <t>-880430056</t>
  </si>
  <si>
    <t>(18370-18195)*1,7</t>
  </si>
  <si>
    <t>-1458304908</t>
  </si>
  <si>
    <t>(18370-18195)*3,5</t>
  </si>
  <si>
    <t>-396241935</t>
  </si>
  <si>
    <t>297,5</t>
  </si>
  <si>
    <t>-1544817046</t>
  </si>
  <si>
    <t>297,5*1,8</t>
  </si>
  <si>
    <t>1155074121</t>
  </si>
  <si>
    <t>(18370-18195)/25*42</t>
  </si>
  <si>
    <t>1990460833</t>
  </si>
  <si>
    <t>(18370-18195)*2/75+0,333</t>
  </si>
  <si>
    <t>928179394</t>
  </si>
  <si>
    <t>18,370-18,195</t>
  </si>
  <si>
    <t>-908252401</t>
  </si>
  <si>
    <t>18,370-18,210</t>
  </si>
  <si>
    <t>2045003513</t>
  </si>
  <si>
    <t>18,210-18,195</t>
  </si>
  <si>
    <t>-413570066</t>
  </si>
  <si>
    <t>(18370-18195)*2</t>
  </si>
  <si>
    <t>1227760070</t>
  </si>
  <si>
    <t>(18,370-18,195)*3</t>
  </si>
  <si>
    <t>1819506547</t>
  </si>
  <si>
    <t>-448902539</t>
  </si>
  <si>
    <t>11652005</t>
  </si>
  <si>
    <t>(18370-18195)*2+100</t>
  </si>
  <si>
    <t>-1022020404</t>
  </si>
  <si>
    <t>(18340-18210)/25*42/3+0,2"R250</t>
  </si>
  <si>
    <t>399119368</t>
  </si>
  <si>
    <t>73</t>
  </si>
  <si>
    <t>1219581761</t>
  </si>
  <si>
    <t>400</t>
  </si>
  <si>
    <t>197870671</t>
  </si>
  <si>
    <t>150</t>
  </si>
  <si>
    <t>-1952101038</t>
  </si>
  <si>
    <t>(18370-18195)/25*6,725</t>
  </si>
  <si>
    <t>358480950</t>
  </si>
  <si>
    <t>150"výzisky zeminy</t>
  </si>
  <si>
    <t>-165506013</t>
  </si>
  <si>
    <t>535,5"nový štěrk</t>
  </si>
  <si>
    <t>86055546</t>
  </si>
  <si>
    <t>-72827089</t>
  </si>
  <si>
    <t>SO 04 - Oprava trati Neumětely - Hostomice</t>
  </si>
  <si>
    <t>-1309273383</t>
  </si>
  <si>
    <t>(560-50)*2*0,5</t>
  </si>
  <si>
    <t>35980216</t>
  </si>
  <si>
    <t>(19100-18820)*1,7</t>
  </si>
  <si>
    <t>(20760-20450)*1,7</t>
  </si>
  <si>
    <t>-592331955</t>
  </si>
  <si>
    <t>(19100-18820)*3,5</t>
  </si>
  <si>
    <t>(20760-20450)*3,5</t>
  </si>
  <si>
    <t>-2129298444</t>
  </si>
  <si>
    <t>1003</t>
  </si>
  <si>
    <t>159924142</t>
  </si>
  <si>
    <t>1003*1,8</t>
  </si>
  <si>
    <t>-711198275</t>
  </si>
  <si>
    <t>(19100-18820)/25*42+0,6</t>
  </si>
  <si>
    <t>(20760-20450)/25*42+0,2</t>
  </si>
  <si>
    <t>-1182784024</t>
  </si>
  <si>
    <t>((19100-18820)*2)/75+0,533</t>
  </si>
  <si>
    <t>(20760-20450)*2/75+0,733</t>
  </si>
  <si>
    <t>5956213035</t>
  </si>
  <si>
    <t xml:space="preserve">Pražec betonový příčný vystrojený  užitý SB5</t>
  </si>
  <si>
    <t>322127787</t>
  </si>
  <si>
    <t>100</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</si>
  <si>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</si>
  <si>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</si>
  <si>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1893132783</t>
  </si>
  <si>
    <t>(21105-21070)/25*42+0,2</t>
  </si>
  <si>
    <t>(21150-21126)/25*42+0,68</t>
  </si>
  <si>
    <t>602486028</t>
  </si>
  <si>
    <t>(19,100-18,820)</t>
  </si>
  <si>
    <t>(20,760-20,450)</t>
  </si>
  <si>
    <t>-2086189033</t>
  </si>
  <si>
    <t>-1619819413</t>
  </si>
  <si>
    <t>17*75</t>
  </si>
  <si>
    <t>1015009601</t>
  </si>
  <si>
    <t>(19,100-18,820)*3</t>
  </si>
  <si>
    <t>(20,760-20,450)*3</t>
  </si>
  <si>
    <t>1219103818</t>
  </si>
  <si>
    <t>-1398984961</t>
  </si>
  <si>
    <t>-1749819005</t>
  </si>
  <si>
    <t>(19100-18820)*2+100</t>
  </si>
  <si>
    <t>(21150-21126)*2+100</t>
  </si>
  <si>
    <t>(21105-21020)*2+100</t>
  </si>
  <si>
    <t>(20760-20450)*2+100</t>
  </si>
  <si>
    <t>1671022957</t>
  </si>
  <si>
    <t>((19075-18820)/25)*42/3+0,2"R250</t>
  </si>
  <si>
    <t>((20760-20450)/25)*42/3+0,4</t>
  </si>
  <si>
    <t>-6"přejezd</t>
  </si>
  <si>
    <t>1950869069</t>
  </si>
  <si>
    <t>311</t>
  </si>
  <si>
    <t>1393219915</t>
  </si>
  <si>
    <t>(21070-20760)*1</t>
  </si>
  <si>
    <t>713113812</t>
  </si>
  <si>
    <t>-826176994</t>
  </si>
  <si>
    <t>((19075-18820)/25)*6,725</t>
  </si>
  <si>
    <t>((20760-20450)/25)*6,725</t>
  </si>
  <si>
    <t>2037787337</t>
  </si>
  <si>
    <t>250"výzisk zeminy</t>
  </si>
  <si>
    <t>-483873332</t>
  </si>
  <si>
    <t>1805,4"nový štěrk</t>
  </si>
  <si>
    <t>112322236</t>
  </si>
  <si>
    <t>1637789304</t>
  </si>
  <si>
    <t>SO 05 - Oprava trati Lochovice - Neumětely km 22,800 - 21,200</t>
  </si>
  <si>
    <t>Soupis:</t>
  </si>
  <si>
    <t>01 - Výměna pražců km 22,520-22,800</t>
  </si>
  <si>
    <t>121801972</t>
  </si>
  <si>
    <t>2*165</t>
  </si>
  <si>
    <t>-1167123251</t>
  </si>
  <si>
    <t>165*1,7</t>
  </si>
  <si>
    <t>16676110</t>
  </si>
  <si>
    <t>165*3,5</t>
  </si>
  <si>
    <t>781197610</t>
  </si>
  <si>
    <t>280,5"zřizovaní KL</t>
  </si>
  <si>
    <t>100"na proprac</t>
  </si>
  <si>
    <t>-1420939566</t>
  </si>
  <si>
    <t>380,5*1,8</t>
  </si>
  <si>
    <t>830441409</t>
  </si>
  <si>
    <t>(22685-22520)/25*42+0,8</t>
  </si>
  <si>
    <t>-1478035865</t>
  </si>
  <si>
    <t>165*2/75+0,6</t>
  </si>
  <si>
    <t>1025119055</t>
  </si>
  <si>
    <t>64</t>
  </si>
  <si>
    <t>5957201010</t>
  </si>
  <si>
    <t>Kolejnice užité tv. S49</t>
  </si>
  <si>
    <t>-1672460954</t>
  </si>
  <si>
    <t>120</t>
  </si>
  <si>
    <t>5906005125</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</si>
  <si>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</si>
  <si>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634259910</t>
  </si>
  <si>
    <t xml:space="preserve">(24400-24100)/25*3"doplnění na rozdělení  d</t>
  </si>
  <si>
    <t xml:space="preserve">(24930-24700)/25*3+0,4"doplnění na rozdělení  d</t>
  </si>
  <si>
    <t>5906110020</t>
  </si>
  <si>
    <t>Oprava rozdělení pražců příčných betonových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</si>
  <si>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1005229705</t>
  </si>
  <si>
    <t>(24400-24100)/25*3*3</t>
  </si>
  <si>
    <t>(24930-24700)/25*3*3+0,2</t>
  </si>
  <si>
    <t>-1647123984</t>
  </si>
  <si>
    <t>22,685-22,520</t>
  </si>
  <si>
    <t>-1860667125</t>
  </si>
  <si>
    <t>-1252614703</t>
  </si>
  <si>
    <t>985543927</t>
  </si>
  <si>
    <t>(24400-24100)*2</t>
  </si>
  <si>
    <t>(24950-24700)*2</t>
  </si>
  <si>
    <t>Dělení kolejnic řezáním nebo rozbroušením tv. S49. Poznámka: 1. V cenách jsou započteny náklady na manipulaci, podložení, označení a provedení řezu kolejnice.</t>
  </si>
  <si>
    <t>397324089</t>
  </si>
  <si>
    <t>60+50</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</si>
  <si>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</si>
  <si>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</si>
  <si>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-1111069116</t>
  </si>
  <si>
    <t>24,930-24,1</t>
  </si>
  <si>
    <t>1148736333</t>
  </si>
  <si>
    <t>(22,685-22,520)*3</t>
  </si>
  <si>
    <t>1042395616</t>
  </si>
  <si>
    <t>(24400-24100)/100*10</t>
  </si>
  <si>
    <t>(24930-24700)/100*10</t>
  </si>
  <si>
    <t>-886431688</t>
  </si>
  <si>
    <t>403382640</t>
  </si>
  <si>
    <t>2*165+100</t>
  </si>
  <si>
    <t>(24400-24100)*2+100</t>
  </si>
  <si>
    <t>(24930-24700)*2+100</t>
  </si>
  <si>
    <t>-565584857</t>
  </si>
  <si>
    <t>(22655-22520)/25*42/3+0,4"R245</t>
  </si>
  <si>
    <t>689608121</t>
  </si>
  <si>
    <t>76</t>
  </si>
  <si>
    <t>-1762409267</t>
  </si>
  <si>
    <t>(24900-24100)*0,8</t>
  </si>
  <si>
    <t>165*0,8</t>
  </si>
  <si>
    <t>-742637458</t>
  </si>
  <si>
    <t>300</t>
  </si>
  <si>
    <t>-2120098272</t>
  </si>
  <si>
    <t>(22685-22520)/25*6,725</t>
  </si>
  <si>
    <t>-1402177355</t>
  </si>
  <si>
    <t>35"vyzískaná zemina</t>
  </si>
  <si>
    <t>1119401606</t>
  </si>
  <si>
    <t>684,9"nový štěrk</t>
  </si>
  <si>
    <t>1551240036</t>
  </si>
  <si>
    <t>30</t>
  </si>
  <si>
    <t>132524064</t>
  </si>
  <si>
    <t>02 - Výměna výhybky č.3 Neumětely</t>
  </si>
  <si>
    <t>5905055020</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</si>
  <si>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</si>
  <si>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-1969673840</t>
  </si>
  <si>
    <t>120*0,4</t>
  </si>
  <si>
    <t>5905060020</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</si>
  <si>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</si>
  <si>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1931688322</t>
  </si>
  <si>
    <t>5905065020</t>
  </si>
  <si>
    <t>Samostatná úprava vrstvy kolejového lože pod ložnou plochou pražců ve výhybce. Poznámka: 1. V cenách jsou započteny náklady na urovnání a homogenizaci vrstvy kameniva. 2. V cenách nejsou obsaženy náklady na dodávku a doplnění kameniva.</t>
  </si>
  <si>
    <t>-1709712239</t>
  </si>
  <si>
    <t>30*4</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</si>
  <si>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</si>
  <si>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</si>
  <si>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-760488074</t>
  </si>
  <si>
    <t>48</t>
  </si>
  <si>
    <t>5956116000</t>
  </si>
  <si>
    <t>Pražce dřevěné výhybkové dub skupina 3 160x260</t>
  </si>
  <si>
    <t>-476573133</t>
  </si>
  <si>
    <t>5,8</t>
  </si>
  <si>
    <t>5958128010</t>
  </si>
  <si>
    <t>Komplety ŽS 4 (šroub RS 1, matice M 24, podložka Fe6, svěrka ŽS4)</t>
  </si>
  <si>
    <t>-1128736626</t>
  </si>
  <si>
    <t>5958134040</t>
  </si>
  <si>
    <t>Součásti upevňovací kroužek pružný dvojitý Fe 6</t>
  </si>
  <si>
    <t>-935459801</t>
  </si>
  <si>
    <t>600</t>
  </si>
  <si>
    <t>5958134075</t>
  </si>
  <si>
    <t>Součásti upevňovací vrtule R1(145)</t>
  </si>
  <si>
    <t>1005886369</t>
  </si>
  <si>
    <t>340</t>
  </si>
  <si>
    <t>5958134080</t>
  </si>
  <si>
    <t>Součásti upevňovací vrtule R2 (160)</t>
  </si>
  <si>
    <t>-238760674</t>
  </si>
  <si>
    <t>260</t>
  </si>
  <si>
    <t>5958158005</t>
  </si>
  <si>
    <t xml:space="preserve">Podložka pryžová pod patu kolejnice S49  183/126/6</t>
  </si>
  <si>
    <t>-704871717</t>
  </si>
  <si>
    <t>160</t>
  </si>
  <si>
    <t>5958158070</t>
  </si>
  <si>
    <t>Podložka polyetylenová pod podkladnici 380/160/2 (S4, R4)</t>
  </si>
  <si>
    <t>1925508879</t>
  </si>
  <si>
    <t>122</t>
  </si>
  <si>
    <t>5958176000</t>
  </si>
  <si>
    <t xml:space="preserve">Penefolové  pásy folie 30x1x0,002</t>
  </si>
  <si>
    <t>-858894694</t>
  </si>
  <si>
    <t>684647575</t>
  </si>
  <si>
    <t>48*1,8</t>
  </si>
  <si>
    <t>5961214005</t>
  </si>
  <si>
    <t>Výhybka jednoduchá užitá kompletní ocelové součásti J49 1:7,5-190-I levá</t>
  </si>
  <si>
    <t>-1311118474</t>
  </si>
  <si>
    <t>230454167</t>
  </si>
  <si>
    <t>40</t>
  </si>
  <si>
    <t>1182640178</t>
  </si>
  <si>
    <t>50</t>
  </si>
  <si>
    <t>5906010125</t>
  </si>
  <si>
    <t>Ruční výměna pražce v KL zapuštěném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</si>
  <si>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353243477</t>
  </si>
  <si>
    <t>5907025120</t>
  </si>
  <si>
    <t>Výměna kolejnicových pásů současně s výměnou pražců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</si>
  <si>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1367632159</t>
  </si>
  <si>
    <t>2*25</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</si>
  <si>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</si>
  <si>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</si>
  <si>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1552425246</t>
  </si>
  <si>
    <t>(38+50)*3</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</si>
  <si>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</si>
  <si>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</si>
  <si>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329081443</t>
  </si>
  <si>
    <t>5911313020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</si>
  <si>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</si>
  <si>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22779660</t>
  </si>
  <si>
    <t>vč.1</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</si>
  <si>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</si>
  <si>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</si>
  <si>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-964941171</t>
  </si>
  <si>
    <t>J S49 1:7,5 - 190L</t>
  </si>
  <si>
    <t>5911655060</t>
  </si>
  <si>
    <t>Demontáž jednoduché výhybky na úložišti dřevěné pražce soustavy A. Poznámka: 1. V cenách jsou započteny náklady na demontáž do součástí, manipulaci, naložení na dopravní prostředek a uložení vyzískaného materiálu na úložišti.</t>
  </si>
  <si>
    <t>1439967481</t>
  </si>
  <si>
    <t>J A6°</t>
  </si>
  <si>
    <t>38</t>
  </si>
  <si>
    <t>-1641279012</t>
  </si>
  <si>
    <t>(22460-22290)*1</t>
  </si>
  <si>
    <t>-1991648472</t>
  </si>
  <si>
    <t>599621895</t>
  </si>
  <si>
    <t xml:space="preserve">vč.1  J A6° oc</t>
  </si>
  <si>
    <t>10,5</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</si>
  <si>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</si>
  <si>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</si>
  <si>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-1195137759</t>
  </si>
  <si>
    <t>J S49 1:7,5-190L</t>
  </si>
  <si>
    <t>-942987728</t>
  </si>
  <si>
    <t>10"Výzisk zeminy</t>
  </si>
  <si>
    <t>1131920222</t>
  </si>
  <si>
    <t>štěrk nový a starý</t>
  </si>
  <si>
    <t>86,4+86,4</t>
  </si>
  <si>
    <t>1108295754</t>
  </si>
  <si>
    <t>31</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</si>
  <si>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</si>
  <si>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</si>
  <si>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15611055</t>
  </si>
  <si>
    <t>86,4"staré KL</t>
  </si>
  <si>
    <t>32</t>
  </si>
  <si>
    <t>-1743275545</t>
  </si>
  <si>
    <t>03 - Nástupiště Neumětely</t>
  </si>
  <si>
    <t>1338968091</t>
  </si>
  <si>
    <t>60*0,3*0,3*0,2</t>
  </si>
  <si>
    <t>60*0,3*0,3*0,05</t>
  </si>
  <si>
    <t>5914120010</t>
  </si>
  <si>
    <t>Demontáž nástupiště úrovňového sypaného v celé šíři. Poznámka: 1. V cenách jsou započteny náklady na snesení dílů i zásypu a jejich uložení na plochu nebo naložení na dopravní prostředek a uložení na úložišti.</t>
  </si>
  <si>
    <t>-124247565</t>
  </si>
  <si>
    <t>60</t>
  </si>
  <si>
    <t>5914130005</t>
  </si>
  <si>
    <t>Montáž nástupiště úrovňového sypaného v celé šíři. Poznámka: 1. V cenách jsou započteny náklady na úpravu terénu, montáž a zásyp podle vzorového listu. 2. V cenách nejsou obsaženy náklady na dodávku materiálu.</t>
  </si>
  <si>
    <t>1677739922</t>
  </si>
  <si>
    <t>60"povrch drť"</t>
  </si>
  <si>
    <t>5914130020</t>
  </si>
  <si>
    <t>Montáž nástupiště úrovňového hrana Tischer. Poznámka: 1. V cenách jsou započteny náklady na úpravu terénu, montáž a zásyp podle vzorového listu. 2. V cenách nejsou obsaženy náklady na dodávku materiálu.</t>
  </si>
  <si>
    <t>-1273067688</t>
  </si>
  <si>
    <t>5964147105</t>
  </si>
  <si>
    <t>Nástupištní díly výplňová deska D3</t>
  </si>
  <si>
    <t>-1824094176</t>
  </si>
  <si>
    <t>60*2</t>
  </si>
  <si>
    <t>5964147000</t>
  </si>
  <si>
    <t>Nástupištní díly blok úložný U65</t>
  </si>
  <si>
    <t>-89660174</t>
  </si>
  <si>
    <t>61</t>
  </si>
  <si>
    <t>5955101013</t>
  </si>
  <si>
    <t>Kamenivo drcené štěrkodrť frakce 0/4</t>
  </si>
  <si>
    <t>853905011</t>
  </si>
  <si>
    <t>(60*3*0,05)*2</t>
  </si>
  <si>
    <t>5915005020</t>
  </si>
  <si>
    <t>Hloubení rýh nebo jam na železničním spodku II. třídy. Poznámka: 1. V cenách jsou započteny náklady na hloubení a uložení výzisku na terén nebo naložení na dopravní prostředek a uložení na úložišti.</t>
  </si>
  <si>
    <t>884246018</t>
  </si>
  <si>
    <t>60*0,3*0,3</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</si>
  <si>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</si>
  <si>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</si>
  <si>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-1582866630</t>
  </si>
  <si>
    <t>5"oprava výšky čekárny"</t>
  </si>
  <si>
    <t>9902100300</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</si>
  <si>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</si>
  <si>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704060092</t>
  </si>
  <si>
    <t>1,350*2,5"beton"</t>
  </si>
  <si>
    <t>18"drť"</t>
  </si>
  <si>
    <t>5,64+8,052"nástupištní díly</t>
  </si>
  <si>
    <t>04 - Nástupiště Radouš</t>
  </si>
  <si>
    <t>1751338386</t>
  </si>
  <si>
    <t>1144169983</t>
  </si>
  <si>
    <t>-1594298691</t>
  </si>
  <si>
    <t>826518115</t>
  </si>
  <si>
    <t>-1868480963</t>
  </si>
  <si>
    <t>736252843</t>
  </si>
  <si>
    <t>1497234150</t>
  </si>
  <si>
    <t>-450020399</t>
  </si>
  <si>
    <t>-1864814600</t>
  </si>
  <si>
    <t>5"oprava výšky podlahy čekárny"</t>
  </si>
  <si>
    <t>-106227244</t>
  </si>
  <si>
    <t>SO 06 - Oprava přejezdů</t>
  </si>
  <si>
    <t>01 - P595 Neumětely</t>
  </si>
  <si>
    <t>204996381</t>
  </si>
  <si>
    <t>0,02</t>
  </si>
  <si>
    <t>-2068984692</t>
  </si>
  <si>
    <t>20*3,5*0,4*1,8</t>
  </si>
  <si>
    <t>1670223093</t>
  </si>
  <si>
    <t>-1743477511</t>
  </si>
  <si>
    <t>5956213065</t>
  </si>
  <si>
    <t xml:space="preserve">Pražec betonový příčný vystrojený  užitý tv. SB 8 P</t>
  </si>
  <si>
    <t>-530321099</t>
  </si>
  <si>
    <t>33</t>
  </si>
  <si>
    <t>-1175285142</t>
  </si>
  <si>
    <t>2*20</t>
  </si>
  <si>
    <t>5958125010</t>
  </si>
  <si>
    <t>Komplety s antikorozní úpravou ŽS 4 (svěrka ŽS4, šroub RS 1, matice M24, podložka Fe6)</t>
  </si>
  <si>
    <t>1653671828</t>
  </si>
  <si>
    <t>18*4</t>
  </si>
  <si>
    <t>-563075142</t>
  </si>
  <si>
    <t>15*4</t>
  </si>
  <si>
    <t>1050147099</t>
  </si>
  <si>
    <t>33*2</t>
  </si>
  <si>
    <t>-691865241</t>
  </si>
  <si>
    <t>0,1*3</t>
  </si>
  <si>
    <t>-147647073</t>
  </si>
  <si>
    <t>5913075030</t>
  </si>
  <si>
    <t>Montáž betonové přejezdové konstrukce část vnější a vnitřní včetně závěrných zídek. Poznámka: 1. V cenách jsou započteny náklady na montáž konstrukce. 2. V cenách nejsou obsaženy náklady na dodávku materiálu.</t>
  </si>
  <si>
    <t>-1856902942</t>
  </si>
  <si>
    <t>9*1,2</t>
  </si>
  <si>
    <t>5963104035</t>
  </si>
  <si>
    <t>Přejezd železobetonový kompletní sestava</t>
  </si>
  <si>
    <t>-1171914841</t>
  </si>
  <si>
    <t>5913215020</t>
  </si>
  <si>
    <t>Demontáž kolejnicových dílů přejezdu ochranná kolejnice. Poznámka: 1. V cenách jsou započteny náklady na demontáž a naložení na dopravní prostředek.</t>
  </si>
  <si>
    <t>-1772594362</t>
  </si>
  <si>
    <t>2*10</t>
  </si>
  <si>
    <t>5913235020</t>
  </si>
  <si>
    <t>Dělení AB komunikace řezáním hloubky do 20 cm. Poznámka: 1. V cenách jsou započteny náklady na provedení úkolu.</t>
  </si>
  <si>
    <t>-771482503</t>
  </si>
  <si>
    <t>5913240020</t>
  </si>
  <si>
    <t>Odstranění AB komunikace odtěžením nebo frézováním hloubky do 20 cm. Poznámka: 1. V cenách jsou započteny náklady na odtěžení nebo frézování a naložení výzisku na dopravní prostředek.</t>
  </si>
  <si>
    <t>1667436948</t>
  </si>
  <si>
    <t>9*9</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</si>
  <si>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</si>
  <si>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</si>
  <si>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2117799999</t>
  </si>
  <si>
    <t>5,5*10</t>
  </si>
  <si>
    <t>5963146010</t>
  </si>
  <si>
    <t>Asfaltový beton ACL 16S 50/70 hrubozrnný-ložní vrstva</t>
  </si>
  <si>
    <t>1619901872</t>
  </si>
  <si>
    <t>55*0,15*2,3</t>
  </si>
  <si>
    <t>5963146000</t>
  </si>
  <si>
    <t>Asfaltový beton ACO 11S 50/70 střednězrnný-obrusná vrstva</t>
  </si>
  <si>
    <t>1525910262</t>
  </si>
  <si>
    <t>55*0,05*2,3</t>
  </si>
  <si>
    <t>532980895</t>
  </si>
  <si>
    <t>2*9*0,2*0,3</t>
  </si>
  <si>
    <t>-2058107322</t>
  </si>
  <si>
    <t>2*11*0,2*0,3</t>
  </si>
  <si>
    <t>5915025010</t>
  </si>
  <si>
    <t>Úprava vrstvy KL po snesení kolejového roštu koleje nebo výhybky. Poznámka: 1. V cenách jsou započteny náklady na rozhrnutí a urovnání KL a terénu z důvodu rušení trati.</t>
  </si>
  <si>
    <t>636558247</t>
  </si>
  <si>
    <t>20*3,5</t>
  </si>
  <si>
    <t>9902200400</t>
  </si>
  <si>
    <t>Doprava dodávek zhotovitele, dodávek objednatele nebo výzisku mechanizací přes 3,5 t objemnějšího kusového materiálu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</si>
  <si>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1014871342</t>
  </si>
  <si>
    <t>50,4"staré lože</t>
  </si>
  <si>
    <t>9902200900</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</si>
  <si>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</si>
  <si>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-1571186917</t>
  </si>
  <si>
    <t>10"přejezdová konstrukce</t>
  </si>
  <si>
    <t>790976651</t>
  </si>
  <si>
    <t>81*0,2*2,3"stará živice</t>
  </si>
  <si>
    <t>50,400"nové KL</t>
  </si>
  <si>
    <t>18,975"noý AB</t>
  </si>
  <si>
    <t>6,325"nový AB</t>
  </si>
  <si>
    <t>1,32*2,5"beton</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</si>
  <si>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</si>
  <si>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1778574964</t>
  </si>
  <si>
    <t>1289863977</t>
  </si>
  <si>
    <t>20*3,5*0,4*1,8"staré lože</t>
  </si>
  <si>
    <t>9909000200</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</si>
  <si>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</si>
  <si>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-573644897</t>
  </si>
  <si>
    <t>81*0,2*2,3"živice stará</t>
  </si>
  <si>
    <t>427978781</t>
  </si>
  <si>
    <t>033111001</t>
  </si>
  <si>
    <t>Provozní vlivy Výluka silničního provozu se zajištěním objížďky</t>
  </si>
  <si>
    <t>soubor</t>
  </si>
  <si>
    <t>23444743</t>
  </si>
  <si>
    <t>02 - P593 Radouš</t>
  </si>
  <si>
    <t>-1732560259</t>
  </si>
  <si>
    <t>778371137</t>
  </si>
  <si>
    <t>-1083252311</t>
  </si>
  <si>
    <t>1431498843</t>
  </si>
  <si>
    <t>601471982</t>
  </si>
  <si>
    <t>-1535802662</t>
  </si>
  <si>
    <t>-678925122</t>
  </si>
  <si>
    <t>16*4</t>
  </si>
  <si>
    <t>1174251933</t>
  </si>
  <si>
    <t>17*4</t>
  </si>
  <si>
    <t>718157159</t>
  </si>
  <si>
    <t>12108510</t>
  </si>
  <si>
    <t>0,1*2</t>
  </si>
  <si>
    <t>106987101</t>
  </si>
  <si>
    <t>2147238044</t>
  </si>
  <si>
    <t>8*1,2</t>
  </si>
  <si>
    <t>-1494647668</t>
  </si>
  <si>
    <t>-1067653804</t>
  </si>
  <si>
    <t>Poznámka k položce:_x000d_
Zaklopený úhelník</t>
  </si>
  <si>
    <t>2*11</t>
  </si>
  <si>
    <t>-794551826</t>
  </si>
  <si>
    <t>-568898424</t>
  </si>
  <si>
    <t>11*9</t>
  </si>
  <si>
    <t>-765300615</t>
  </si>
  <si>
    <t>11*6</t>
  </si>
  <si>
    <t>1419264006</t>
  </si>
  <si>
    <t>66*0,15*2,3</t>
  </si>
  <si>
    <t>1314863161</t>
  </si>
  <si>
    <t>66*0,05*2,3</t>
  </si>
  <si>
    <t>-1278608780</t>
  </si>
  <si>
    <t>1260248342</t>
  </si>
  <si>
    <t>2*10*0,2*0,3</t>
  </si>
  <si>
    <t>1773932222</t>
  </si>
  <si>
    <t>1509693109</t>
  </si>
  <si>
    <t>99*0,2*2,3"stará živice</t>
  </si>
  <si>
    <t>50,4"staré KL</t>
  </si>
  <si>
    <t>796515534</t>
  </si>
  <si>
    <t>12"přejezdová konstrukce</t>
  </si>
  <si>
    <t>-1054496413</t>
  </si>
  <si>
    <t>50,4"nový štěrk</t>
  </si>
  <si>
    <t>22,77" nový AB</t>
  </si>
  <si>
    <t>7,59"nový AB</t>
  </si>
  <si>
    <t>1,2*2,5"beton</t>
  </si>
  <si>
    <t>293143360</t>
  </si>
  <si>
    <t>-1514213708</t>
  </si>
  <si>
    <t>664391115</t>
  </si>
  <si>
    <t>99*0,2*2,3"živice</t>
  </si>
  <si>
    <t>-1063030027</t>
  </si>
  <si>
    <t>268680757</t>
  </si>
  <si>
    <t>03 - P592 Radouš-Hostomice</t>
  </si>
  <si>
    <t>-1667304040</t>
  </si>
  <si>
    <t>560306915</t>
  </si>
  <si>
    <t>446564213</t>
  </si>
  <si>
    <t>-177247043</t>
  </si>
  <si>
    <t>-426674519</t>
  </si>
  <si>
    <t>2039315713</t>
  </si>
  <si>
    <t>938604867</t>
  </si>
  <si>
    <t>-651527803</t>
  </si>
  <si>
    <t>110324817</t>
  </si>
  <si>
    <t>-238733602</t>
  </si>
  <si>
    <t>270646392</t>
  </si>
  <si>
    <t>656264993</t>
  </si>
  <si>
    <t>9,6</t>
  </si>
  <si>
    <t>1735021079</t>
  </si>
  <si>
    <t>1546571989</t>
  </si>
  <si>
    <t>2*8,5</t>
  </si>
  <si>
    <t>1422414592</t>
  </si>
  <si>
    <t>1224058550</t>
  </si>
  <si>
    <t>274943314</t>
  </si>
  <si>
    <t>1739547396</t>
  </si>
  <si>
    <t>153787166</t>
  </si>
  <si>
    <t>1613405662</t>
  </si>
  <si>
    <t>-1435175214</t>
  </si>
  <si>
    <t>-24720486</t>
  </si>
  <si>
    <t>309696443</t>
  </si>
  <si>
    <t>-355029505</t>
  </si>
  <si>
    <t>1651949771</t>
  </si>
  <si>
    <t>37,26"stará živice</t>
  </si>
  <si>
    <t>50,400"nový štěrk</t>
  </si>
  <si>
    <t>18,975"nový AB</t>
  </si>
  <si>
    <t>-1266429315</t>
  </si>
  <si>
    <t>-1669794779</t>
  </si>
  <si>
    <t>20*3,5*0,4*1,8"staré KL</t>
  </si>
  <si>
    <t>2106376441</t>
  </si>
  <si>
    <t>-1190066961</t>
  </si>
  <si>
    <t>996136091</t>
  </si>
  <si>
    <t>04 - P591 Hostomice</t>
  </si>
  <si>
    <t>-1048149492</t>
  </si>
  <si>
    <t>1928748969</t>
  </si>
  <si>
    <t>1098681054</t>
  </si>
  <si>
    <t>-1015368675</t>
  </si>
  <si>
    <t>-1402438033</t>
  </si>
  <si>
    <t>67874009</t>
  </si>
  <si>
    <t>-724638482</t>
  </si>
  <si>
    <t>14*4</t>
  </si>
  <si>
    <t>312077398</t>
  </si>
  <si>
    <t>-247544582</t>
  </si>
  <si>
    <t>-261259850</t>
  </si>
  <si>
    <t>-522494575</t>
  </si>
  <si>
    <t>6*1,2</t>
  </si>
  <si>
    <t>1300908597</t>
  </si>
  <si>
    <t>586265120</t>
  </si>
  <si>
    <t>-861534217</t>
  </si>
  <si>
    <t>1920129987</t>
  </si>
  <si>
    <t>-757952207</t>
  </si>
  <si>
    <t>1894628416</t>
  </si>
  <si>
    <t>675421647</t>
  </si>
  <si>
    <t>326930802</t>
  </si>
  <si>
    <t>819586814</t>
  </si>
  <si>
    <t>-1576359303</t>
  </si>
  <si>
    <t>-1992319375</t>
  </si>
  <si>
    <t>598325841</t>
  </si>
  <si>
    <t>-1928739458</t>
  </si>
  <si>
    <t>50,400"novéKL</t>
  </si>
  <si>
    <t>1,08*2,5"beton</t>
  </si>
  <si>
    <t>771480478</t>
  </si>
  <si>
    <t>-1965862775</t>
  </si>
  <si>
    <t>-1280369473</t>
  </si>
  <si>
    <t>1742014437</t>
  </si>
  <si>
    <t>-440244883</t>
  </si>
  <si>
    <t>05 - P578 Nesvačily</t>
  </si>
  <si>
    <t>733293458</t>
  </si>
  <si>
    <t>0,012</t>
  </si>
  <si>
    <t>1347836246</t>
  </si>
  <si>
    <t>12*3,5*0,4*1,8</t>
  </si>
  <si>
    <t>1866425383</t>
  </si>
  <si>
    <t>-451283707</t>
  </si>
  <si>
    <t>1200010521</t>
  </si>
  <si>
    <t>12/0,6</t>
  </si>
  <si>
    <t>1722576294</t>
  </si>
  <si>
    <t>2*12</t>
  </si>
  <si>
    <t>-1861277199</t>
  </si>
  <si>
    <t>10*4</t>
  </si>
  <si>
    <t>-971846372</t>
  </si>
  <si>
    <t>1000746616</t>
  </si>
  <si>
    <t>20*2</t>
  </si>
  <si>
    <t>-1656694605</t>
  </si>
  <si>
    <t>0,05*3</t>
  </si>
  <si>
    <t>-1280587132</t>
  </si>
  <si>
    <t>-803077967</t>
  </si>
  <si>
    <t>13004966</t>
  </si>
  <si>
    <t>5*1,2</t>
  </si>
  <si>
    <t>1638418496</t>
  </si>
  <si>
    <t>2*7</t>
  </si>
  <si>
    <t>302358227</t>
  </si>
  <si>
    <t>7*4</t>
  </si>
  <si>
    <t>483791594</t>
  </si>
  <si>
    <t>7*9</t>
  </si>
  <si>
    <t>64903986</t>
  </si>
  <si>
    <t>7*6,5</t>
  </si>
  <si>
    <t>806985165</t>
  </si>
  <si>
    <t>45,5*0,015*2,3</t>
  </si>
  <si>
    <t>-999220213</t>
  </si>
  <si>
    <t>45,5*0,05*2,3</t>
  </si>
  <si>
    <t>34</t>
  </si>
  <si>
    <t>5914035510</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</si>
  <si>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</si>
  <si>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794013641</t>
  </si>
  <si>
    <t>615478795</t>
  </si>
  <si>
    <t>2*6</t>
  </si>
  <si>
    <t>-1508626631</t>
  </si>
  <si>
    <t>6*0,5*0,3"silniční vpusť</t>
  </si>
  <si>
    <t>6*0,3*0,2*2"zídky</t>
  </si>
  <si>
    <t>36</t>
  </si>
  <si>
    <t>5964129000</t>
  </si>
  <si>
    <t>Odvodňovací ECO žlaby betonové</t>
  </si>
  <si>
    <t>-1911051831</t>
  </si>
  <si>
    <t>6"kus=1m, 5+1ks čistící ,konstrukce monoblok</t>
  </si>
  <si>
    <t>-829824731</t>
  </si>
  <si>
    <t>12*3,5</t>
  </si>
  <si>
    <t>-288671920</t>
  </si>
  <si>
    <t>7"přejezdová konstrukce</t>
  </si>
  <si>
    <t>763272197</t>
  </si>
  <si>
    <t>1,62*2,5"beton</t>
  </si>
  <si>
    <t>30,24*2"štěrk nový a starý</t>
  </si>
  <si>
    <t>1,57+5,233"živice nová</t>
  </si>
  <si>
    <t>28,98"živice stará</t>
  </si>
  <si>
    <t>5,586"žlab</t>
  </si>
  <si>
    <t>1685863771</t>
  </si>
  <si>
    <t>-129732253</t>
  </si>
  <si>
    <t>12*3,5*0,4*1,8"staré KL</t>
  </si>
  <si>
    <t>458827894</t>
  </si>
  <si>
    <t>63*0,2*2,3"stará živice</t>
  </si>
  <si>
    <t>-1974022928</t>
  </si>
  <si>
    <t>-1090039432</t>
  </si>
  <si>
    <t>06 - P 576 km 6,317</t>
  </si>
  <si>
    <t>661341025</t>
  </si>
  <si>
    <t>0,025</t>
  </si>
  <si>
    <t>1629938824</t>
  </si>
  <si>
    <t>25*3,5*0,4*1,8</t>
  </si>
  <si>
    <t>1304846035</t>
  </si>
  <si>
    <t>-2118429026</t>
  </si>
  <si>
    <t>832292528</t>
  </si>
  <si>
    <t>42</t>
  </si>
  <si>
    <t>-656158453</t>
  </si>
  <si>
    <t>-356611089</t>
  </si>
  <si>
    <t>-1254775048</t>
  </si>
  <si>
    <t>12*4</t>
  </si>
  <si>
    <t>-1905322699</t>
  </si>
  <si>
    <t>42*2</t>
  </si>
  <si>
    <t>1904372982</t>
  </si>
  <si>
    <t>-524052909</t>
  </si>
  <si>
    <t>137564433</t>
  </si>
  <si>
    <t>-2036205293</t>
  </si>
  <si>
    <t>15*1,2</t>
  </si>
  <si>
    <t>256876550</t>
  </si>
  <si>
    <t>2*18</t>
  </si>
  <si>
    <t>555739165</t>
  </si>
  <si>
    <t>63</t>
  </si>
  <si>
    <t>1539085250</t>
  </si>
  <si>
    <t>8*4+8*1</t>
  </si>
  <si>
    <t>8*8</t>
  </si>
  <si>
    <t>-653022571</t>
  </si>
  <si>
    <t>8*3*2</t>
  </si>
  <si>
    <t>8*4"zakružovací oblouk</t>
  </si>
  <si>
    <t>1091111594</t>
  </si>
  <si>
    <t>80*0,15*2,3</t>
  </si>
  <si>
    <t>-926254036</t>
  </si>
  <si>
    <t>80*0,05*2,3</t>
  </si>
  <si>
    <t>35</t>
  </si>
  <si>
    <t>-1333235526</t>
  </si>
  <si>
    <t>-892402419</t>
  </si>
  <si>
    <t>18*0,4*0,3*2"zídky</t>
  </si>
  <si>
    <t>11*0,6*0,4"žlab</t>
  </si>
  <si>
    <t>-151262313</t>
  </si>
  <si>
    <t>10+1"1kus=1m; 10+1x čistící kus, konstrukce monoblok</t>
  </si>
  <si>
    <t>1713033719</t>
  </si>
  <si>
    <t>18*0,3*0,2*2"zídky</t>
  </si>
  <si>
    <t>11*0,5*0,3"žlab</t>
  </si>
  <si>
    <t>-866741341</t>
  </si>
  <si>
    <t>25*3,5</t>
  </si>
  <si>
    <t>399974261</t>
  </si>
  <si>
    <t>104*0,2*2,3"stará živice</t>
  </si>
  <si>
    <t>27,6+9,2"nová živice</t>
  </si>
  <si>
    <t>3,81*2,5"beton</t>
  </si>
  <si>
    <t>63"staré KL</t>
  </si>
  <si>
    <t>709311606</t>
  </si>
  <si>
    <t>18"přejezdová konstrukce</t>
  </si>
  <si>
    <t>-1787397922</t>
  </si>
  <si>
    <t>63"nové KL</t>
  </si>
  <si>
    <t>-2124074404</t>
  </si>
  <si>
    <t>583147605</t>
  </si>
  <si>
    <t>6,96"z rýhy</t>
  </si>
  <si>
    <t>-231909360</t>
  </si>
  <si>
    <t>72*0,2*2,3"stará živice</t>
  </si>
  <si>
    <t>1438470236</t>
  </si>
  <si>
    <t>357554652</t>
  </si>
  <si>
    <t>07 - P 571 Zadní Třebáň</t>
  </si>
  <si>
    <t>646145260</t>
  </si>
  <si>
    <t>-1257162547</t>
  </si>
  <si>
    <t>10*3,5*0,4*1,8</t>
  </si>
  <si>
    <t>-308717825</t>
  </si>
  <si>
    <t>-1205184893</t>
  </si>
  <si>
    <t>466244102</t>
  </si>
  <si>
    <t>1765136742</t>
  </si>
  <si>
    <t>654749678</t>
  </si>
  <si>
    <t>-194758240</t>
  </si>
  <si>
    <t>17*2</t>
  </si>
  <si>
    <t>-236424932</t>
  </si>
  <si>
    <t>-983257381</t>
  </si>
  <si>
    <t>1980598911</t>
  </si>
  <si>
    <t>7*1,2</t>
  </si>
  <si>
    <t>1288640402</t>
  </si>
  <si>
    <t>1917249399</t>
  </si>
  <si>
    <t>1445810725</t>
  </si>
  <si>
    <t>6*4</t>
  </si>
  <si>
    <t>-930184209</t>
  </si>
  <si>
    <t>6*3+6*4</t>
  </si>
  <si>
    <t>156412468</t>
  </si>
  <si>
    <t>6*3+6*1</t>
  </si>
  <si>
    <t>40942127</t>
  </si>
  <si>
    <t>24*0,15*2,3</t>
  </si>
  <si>
    <t>1925940346</t>
  </si>
  <si>
    <t>24*0,05*2,3</t>
  </si>
  <si>
    <t>-1952739628</t>
  </si>
  <si>
    <t>2*6*0,3*0,3</t>
  </si>
  <si>
    <t>-1310660416</t>
  </si>
  <si>
    <t>2*6*0,3*0,2</t>
  </si>
  <si>
    <t>-1946409710</t>
  </si>
  <si>
    <t>50"staré KL</t>
  </si>
  <si>
    <t>-1166454103</t>
  </si>
  <si>
    <t>10*3,5</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</si>
  <si>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</si>
  <si>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-147986725</t>
  </si>
  <si>
    <t>0,720*2,5"beton</t>
  </si>
  <si>
    <t>8,28+2,76"Nová živice</t>
  </si>
  <si>
    <t>822138577</t>
  </si>
  <si>
    <t>6"přejezdová konstrukce</t>
  </si>
  <si>
    <t>428690442</t>
  </si>
  <si>
    <t>25,2"štěrk</t>
  </si>
  <si>
    <t>-353470260</t>
  </si>
  <si>
    <t>327635399</t>
  </si>
  <si>
    <t>42*0,2*2,3"stará živice</t>
  </si>
  <si>
    <t>381812645</t>
  </si>
  <si>
    <t>-1240229961</t>
  </si>
  <si>
    <t>SO 07 - Úprava vegetace</t>
  </si>
  <si>
    <t>01 - Údržba průjezdného profilu Zadní Třebáň - Liteň km 0,080 - 4,910</t>
  </si>
  <si>
    <t>5904020010</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</si>
  <si>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</si>
  <si>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-574824179</t>
  </si>
  <si>
    <t>630</t>
  </si>
  <si>
    <t>5904020020</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</si>
  <si>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</si>
  <si>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-1029435415</t>
  </si>
  <si>
    <t>15320</t>
  </si>
  <si>
    <t>5904020120</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</si>
  <si>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</si>
  <si>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-1553555609</t>
  </si>
  <si>
    <t>9510</t>
  </si>
  <si>
    <t>5904025020</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</si>
  <si>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</si>
  <si>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hod</t>
  </si>
  <si>
    <t>1166295643</t>
  </si>
  <si>
    <t>80</t>
  </si>
  <si>
    <t>5904035010</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</si>
  <si>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</si>
  <si>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485825872</t>
  </si>
  <si>
    <t>5904035030</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</si>
  <si>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</si>
  <si>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-1359049021</t>
  </si>
  <si>
    <t>5904035110</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</si>
  <si>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</si>
  <si>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1176036243</t>
  </si>
  <si>
    <t>5904035120</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</si>
  <si>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</si>
  <si>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-1733576719</t>
  </si>
  <si>
    <t>169</t>
  </si>
  <si>
    <t>5904035130</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</si>
  <si>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</si>
  <si>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-1112977342</t>
  </si>
  <si>
    <t>197</t>
  </si>
  <si>
    <t>5914095010</t>
  </si>
  <si>
    <t>Čištění skalních svahů v ochranném pásmu dráhy od vegetace a porostů. Poznámka: 1. V cenách jsou započteny náklady na vyčištění skalních bloků od vegetace, likvidaci porostů spálením, štěpkováním nebo jeho naložení na dopravní prostředek. 2. V cenách nejsou obsaženy náklady na přepravu a uložení na skládce.</t>
  </si>
  <si>
    <t>973434912</t>
  </si>
  <si>
    <t>420</t>
  </si>
  <si>
    <t xml:space="preserve">02 - Údržba průjezdného profilu Liteň - Všeradice  km 5,450 - 11,650</t>
  </si>
  <si>
    <t>34124761</t>
  </si>
  <si>
    <t>1200</t>
  </si>
  <si>
    <t>-1100335278</t>
  </si>
  <si>
    <t>5090</t>
  </si>
  <si>
    <t>5904020110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</si>
  <si>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</si>
  <si>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1968234876</t>
  </si>
  <si>
    <t>2010</t>
  </si>
  <si>
    <t>296773518</t>
  </si>
  <si>
    <t>4150</t>
  </si>
  <si>
    <t>1853061414</t>
  </si>
  <si>
    <t>-230199983</t>
  </si>
  <si>
    <t>5904035020</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</si>
  <si>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</si>
  <si>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-1779735003</t>
  </si>
  <si>
    <t>1298786231</t>
  </si>
  <si>
    <t>5904035040</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</si>
  <si>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</si>
  <si>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-326941949</t>
  </si>
  <si>
    <t>-206561232</t>
  </si>
  <si>
    <t>135</t>
  </si>
  <si>
    <t>1874096237</t>
  </si>
  <si>
    <t>116</t>
  </si>
  <si>
    <t>973903554</t>
  </si>
  <si>
    <t>49</t>
  </si>
  <si>
    <t xml:space="preserve">03 - Údržba průjezdného profilu Všeradice - Hostomice   km 12,5 - 17,8</t>
  </si>
  <si>
    <t>487240523</t>
  </si>
  <si>
    <t>-203786840</t>
  </si>
  <si>
    <t>1500</t>
  </si>
  <si>
    <t>810915316</t>
  </si>
  <si>
    <t>5460</t>
  </si>
  <si>
    <t>257634620</t>
  </si>
  <si>
    <t>-447740639</t>
  </si>
  <si>
    <t>-1228592386</t>
  </si>
  <si>
    <t>-528098274</t>
  </si>
  <si>
    <t>-1709745094</t>
  </si>
  <si>
    <t>-892584874</t>
  </si>
  <si>
    <t>74</t>
  </si>
  <si>
    <t>-1110211882</t>
  </si>
  <si>
    <t>-323059089</t>
  </si>
  <si>
    <t xml:space="preserve">04 - Údržba průjezdného profilu  Hostomice - Neumětely - Lochovice km 19,3 - 23,7</t>
  </si>
  <si>
    <t>-1231816213</t>
  </si>
  <si>
    <t>354034827</t>
  </si>
  <si>
    <t>1100</t>
  </si>
  <si>
    <t>786475937</t>
  </si>
  <si>
    <t>2116459866</t>
  </si>
  <si>
    <t>1810</t>
  </si>
  <si>
    <t>1335383780</t>
  </si>
  <si>
    <t>-2017792553</t>
  </si>
  <si>
    <t>56</t>
  </si>
  <si>
    <t>1218955982</t>
  </si>
  <si>
    <t>-1838470998</t>
  </si>
  <si>
    <t>-1030517482</t>
  </si>
  <si>
    <t>1867266667</t>
  </si>
  <si>
    <t>-1929731418</t>
  </si>
  <si>
    <t>SO 08 - VRN</t>
  </si>
  <si>
    <t>022101011</t>
  </si>
  <si>
    <t>Geodetické práce Geodetické práce v průběhu opravy</t>
  </si>
  <si>
    <t>-376117940</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</si>
  <si>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</si>
  <si>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</si>
  <si>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-912174260</t>
  </si>
  <si>
    <t>4,647"vč. přejezdů</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</si>
  <si>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</si>
  <si>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</si>
  <si>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723925290</t>
  </si>
  <si>
    <t>023113001</t>
  </si>
  <si>
    <t>Projektové práce Technický projekt zajištění PPK s optimalizací nivelety/osy koleje trať jednokolejná - V cenách jsou obsaženy náklady na polohové zaměření, nivelaci, ověření párových zajišťovacích značek, zpracování projektu zajištění PPK, zpracování projektu zajištění dle předpisu SŽDC S3, díl III a štítky. PPK=prostorová poloha koleje</t>
  </si>
  <si>
    <t>354280890</t>
  </si>
  <si>
    <t>4,647" vč. přejezdů</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</si>
  <si>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</si>
  <si>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</si>
  <si>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-499094644</t>
  </si>
  <si>
    <t>2"nástupiště Neumětely, Radouš</t>
  </si>
  <si>
    <t>1"výhybka č.3 Neumětely</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</si>
  <si>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</si>
  <si>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</si>
  <si>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535671363</t>
  </si>
  <si>
    <t>1"zařízení staveniště</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</si>
  <si>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</si>
  <si>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</si>
  <si>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1891876105</t>
  </si>
  <si>
    <t>1"strážní služba</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</si>
</sst>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0" xfId="0" applyNumberFormat="1" applyFont="1" applyAlignment="1" applyProtection="1">
      <alignment horizontal="righ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theme" Target="theme/theme1.xml" /><Relationship Id="rId24" Type="http://schemas.openxmlformats.org/officeDocument/2006/relationships/calcChain" Target="calcChain.xml" /><Relationship Id="rId2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35</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49</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50</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51</v>
      </c>
      <c r="E60" s="42"/>
      <c r="F60" s="42"/>
      <c r="G60" s="42"/>
      <c r="H60" s="42"/>
      <c r="I60" s="42"/>
      <c r="J60" s="42"/>
      <c r="K60" s="42"/>
      <c r="L60" s="42"/>
      <c r="M60" s="42"/>
      <c r="N60" s="42"/>
      <c r="O60" s="42"/>
      <c r="P60" s="42"/>
      <c r="Q60" s="42"/>
      <c r="R60" s="42"/>
      <c r="S60" s="42"/>
      <c r="T60" s="42"/>
      <c r="U60" s="42"/>
      <c r="V60" s="64" t="s">
        <v>52</v>
      </c>
      <c r="W60" s="42"/>
      <c r="X60" s="42"/>
      <c r="Y60" s="42"/>
      <c r="Z60" s="42"/>
      <c r="AA60" s="42"/>
      <c r="AB60" s="42"/>
      <c r="AC60" s="42"/>
      <c r="AD60" s="42"/>
      <c r="AE60" s="42"/>
      <c r="AF60" s="42"/>
      <c r="AG60" s="42"/>
      <c r="AH60" s="64" t="s">
        <v>51</v>
      </c>
      <c r="AI60" s="42"/>
      <c r="AJ60" s="42"/>
      <c r="AK60" s="42"/>
      <c r="AL60" s="42"/>
      <c r="AM60" s="64" t="s">
        <v>52</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54</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51</v>
      </c>
      <c r="E75" s="42"/>
      <c r="F75" s="42"/>
      <c r="G75" s="42"/>
      <c r="H75" s="42"/>
      <c r="I75" s="42"/>
      <c r="J75" s="42"/>
      <c r="K75" s="42"/>
      <c r="L75" s="42"/>
      <c r="M75" s="42"/>
      <c r="N75" s="42"/>
      <c r="O75" s="42"/>
      <c r="P75" s="42"/>
      <c r="Q75" s="42"/>
      <c r="R75" s="42"/>
      <c r="S75" s="42"/>
      <c r="T75" s="42"/>
      <c r="U75" s="42"/>
      <c r="V75" s="64" t="s">
        <v>52</v>
      </c>
      <c r="W75" s="42"/>
      <c r="X75" s="42"/>
      <c r="Y75" s="42"/>
      <c r="Z75" s="42"/>
      <c r="AA75" s="42"/>
      <c r="AB75" s="42"/>
      <c r="AC75" s="42"/>
      <c r="AD75" s="42"/>
      <c r="AE75" s="42"/>
      <c r="AF75" s="42"/>
      <c r="AG75" s="42"/>
      <c r="AH75" s="64" t="s">
        <v>51</v>
      </c>
      <c r="AI75" s="42"/>
      <c r="AJ75" s="42"/>
      <c r="AK75" s="42"/>
      <c r="AL75" s="42"/>
      <c r="AM75" s="64" t="s">
        <v>52</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55</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2020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88 - Oprava trati v úseku Zadní Třebaň - Liteň - Lochovice</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25. 6. 2020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Ing. Aleš Bednář</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 xml:space="preserve"> </v>
      </c>
      <c r="AN89" s="71"/>
      <c r="AO89" s="71"/>
      <c r="AP89" s="71"/>
      <c r="AQ89" s="40"/>
      <c r="AR89" s="44"/>
      <c r="AS89" s="81" t="s">
        <v>56</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32</v>
      </c>
      <c r="AJ90" s="40"/>
      <c r="AK90" s="40"/>
      <c r="AL90" s="40"/>
      <c r="AM90" s="80" t="str">
        <f>IF(E20="","",E20)</f>
        <v>Jan Marušák</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57</v>
      </c>
      <c r="D92" s="94"/>
      <c r="E92" s="94"/>
      <c r="F92" s="94"/>
      <c r="G92" s="94"/>
      <c r="H92" s="95"/>
      <c r="I92" s="96" t="s">
        <v>58</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59</v>
      </c>
      <c r="AH92" s="94"/>
      <c r="AI92" s="94"/>
      <c r="AJ92" s="94"/>
      <c r="AK92" s="94"/>
      <c r="AL92" s="94"/>
      <c r="AM92" s="94"/>
      <c r="AN92" s="96" t="s">
        <v>60</v>
      </c>
      <c r="AO92" s="94"/>
      <c r="AP92" s="98"/>
      <c r="AQ92" s="99" t="s">
        <v>61</v>
      </c>
      <c r="AR92" s="44"/>
      <c r="AS92" s="100" t="s">
        <v>62</v>
      </c>
      <c r="AT92" s="101" t="s">
        <v>63</v>
      </c>
      <c r="AU92" s="101" t="s">
        <v>64</v>
      </c>
      <c r="AV92" s="101" t="s">
        <v>65</v>
      </c>
      <c r="AW92" s="101" t="s">
        <v>66</v>
      </c>
      <c r="AX92" s="101" t="s">
        <v>67</v>
      </c>
      <c r="AY92" s="101" t="s">
        <v>68</v>
      </c>
      <c r="AZ92" s="101" t="s">
        <v>69</v>
      </c>
      <c r="BA92" s="101" t="s">
        <v>70</v>
      </c>
      <c r="BB92" s="101" t="s">
        <v>71</v>
      </c>
      <c r="BC92" s="101" t="s">
        <v>72</v>
      </c>
      <c r="BD92" s="102" t="s">
        <v>73</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74</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ROUND(AG95+SUM(AG96:AG99)+AG104+AG112+AG117,2)</f>
        <v>0</v>
      </c>
      <c r="AH94" s="109"/>
      <c r="AI94" s="109"/>
      <c r="AJ94" s="109"/>
      <c r="AK94" s="109"/>
      <c r="AL94" s="109"/>
      <c r="AM94" s="109"/>
      <c r="AN94" s="110">
        <f>SUM(AG94,AT94)</f>
        <v>0</v>
      </c>
      <c r="AO94" s="110"/>
      <c r="AP94" s="110"/>
      <c r="AQ94" s="111" t="s">
        <v>1</v>
      </c>
      <c r="AR94" s="112"/>
      <c r="AS94" s="113">
        <f>ROUND(AS95+SUM(AS96:AS99)+AS104+AS112+AS117,2)</f>
        <v>0</v>
      </c>
      <c r="AT94" s="114">
        <f>ROUND(SUM(AV94:AW94),2)</f>
        <v>0</v>
      </c>
      <c r="AU94" s="115">
        <f>ROUND(AU95+SUM(AU96:AU99)+AU104+AU112+AU117,5)</f>
        <v>0</v>
      </c>
      <c r="AV94" s="114">
        <f>ROUND(AZ94*L29,2)</f>
        <v>0</v>
      </c>
      <c r="AW94" s="114">
        <f>ROUND(BA94*L30,2)</f>
        <v>0</v>
      </c>
      <c r="AX94" s="114">
        <f>ROUND(BB94*L29,2)</f>
        <v>0</v>
      </c>
      <c r="AY94" s="114">
        <f>ROUND(BC94*L30,2)</f>
        <v>0</v>
      </c>
      <c r="AZ94" s="114">
        <f>ROUND(AZ95+SUM(AZ96:AZ99)+AZ104+AZ112+AZ117,2)</f>
        <v>0</v>
      </c>
      <c r="BA94" s="114">
        <f>ROUND(BA95+SUM(BA96:BA99)+BA104+BA112+BA117,2)</f>
        <v>0</v>
      </c>
      <c r="BB94" s="114">
        <f>ROUND(BB95+SUM(BB96:BB99)+BB104+BB112+BB117,2)</f>
        <v>0</v>
      </c>
      <c r="BC94" s="114">
        <f>ROUND(BC95+SUM(BC96:BC99)+BC104+BC112+BC117,2)</f>
        <v>0</v>
      </c>
      <c r="BD94" s="116">
        <f>ROUND(BD95+SUM(BD96:BD99)+BD104+BD112+BD117,2)</f>
        <v>0</v>
      </c>
      <c r="BE94" s="6"/>
      <c r="BS94" s="117" t="s">
        <v>75</v>
      </c>
      <c r="BT94" s="117" t="s">
        <v>76</v>
      </c>
      <c r="BU94" s="118" t="s">
        <v>77</v>
      </c>
      <c r="BV94" s="117" t="s">
        <v>78</v>
      </c>
      <c r="BW94" s="117" t="s">
        <v>5</v>
      </c>
      <c r="BX94" s="117" t="s">
        <v>79</v>
      </c>
      <c r="CL94" s="117" t="s">
        <v>1</v>
      </c>
    </row>
    <row r="95" s="7" customFormat="1" ht="24.75" customHeight="1">
      <c r="A95" s="119" t="s">
        <v>80</v>
      </c>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01 - Oprava trati Z. T...'!J30</f>
        <v>0</v>
      </c>
      <c r="AH95" s="123"/>
      <c r="AI95" s="123"/>
      <c r="AJ95" s="123"/>
      <c r="AK95" s="123"/>
      <c r="AL95" s="123"/>
      <c r="AM95" s="123"/>
      <c r="AN95" s="124">
        <f>SUM(AG95,AT95)</f>
        <v>0</v>
      </c>
      <c r="AO95" s="123"/>
      <c r="AP95" s="123"/>
      <c r="AQ95" s="125" t="s">
        <v>83</v>
      </c>
      <c r="AR95" s="126"/>
      <c r="AS95" s="127">
        <v>0</v>
      </c>
      <c r="AT95" s="128">
        <f>ROUND(SUM(AV95:AW95),2)</f>
        <v>0</v>
      </c>
      <c r="AU95" s="129">
        <f>'SO 01 - Oprava trati Z. T...'!P120</f>
        <v>0</v>
      </c>
      <c r="AV95" s="128">
        <f>'SO 01 - Oprava trati Z. T...'!J33</f>
        <v>0</v>
      </c>
      <c r="AW95" s="128">
        <f>'SO 01 - Oprava trati Z. T...'!J34</f>
        <v>0</v>
      </c>
      <c r="AX95" s="128">
        <f>'SO 01 - Oprava trati Z. T...'!J35</f>
        <v>0</v>
      </c>
      <c r="AY95" s="128">
        <f>'SO 01 - Oprava trati Z. T...'!J36</f>
        <v>0</v>
      </c>
      <c r="AZ95" s="128">
        <f>'SO 01 - Oprava trati Z. T...'!F33</f>
        <v>0</v>
      </c>
      <c r="BA95" s="128">
        <f>'SO 01 - Oprava trati Z. T...'!F34</f>
        <v>0</v>
      </c>
      <c r="BB95" s="128">
        <f>'SO 01 - Oprava trati Z. T...'!F35</f>
        <v>0</v>
      </c>
      <c r="BC95" s="128">
        <f>'SO 01 - Oprava trati Z. T...'!F36</f>
        <v>0</v>
      </c>
      <c r="BD95" s="130">
        <f>'SO 01 - Oprava trati Z. T...'!F37</f>
        <v>0</v>
      </c>
      <c r="BE95" s="7"/>
      <c r="BT95" s="131" t="s">
        <v>84</v>
      </c>
      <c r="BV95" s="131" t="s">
        <v>78</v>
      </c>
      <c r="BW95" s="131" t="s">
        <v>85</v>
      </c>
      <c r="BX95" s="131" t="s">
        <v>5</v>
      </c>
      <c r="CL95" s="131" t="s">
        <v>1</v>
      </c>
      <c r="CM95" s="131" t="s">
        <v>86</v>
      </c>
    </row>
    <row r="96" s="7" customFormat="1" ht="16.5" customHeight="1">
      <c r="A96" s="119" t="s">
        <v>80</v>
      </c>
      <c r="B96" s="120"/>
      <c r="C96" s="121"/>
      <c r="D96" s="122" t="s">
        <v>87</v>
      </c>
      <c r="E96" s="122"/>
      <c r="F96" s="122"/>
      <c r="G96" s="122"/>
      <c r="H96" s="122"/>
      <c r="I96" s="123"/>
      <c r="J96" s="122" t="s">
        <v>88</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02 - Oprava trati Lite...'!J30</f>
        <v>0</v>
      </c>
      <c r="AH96" s="123"/>
      <c r="AI96" s="123"/>
      <c r="AJ96" s="123"/>
      <c r="AK96" s="123"/>
      <c r="AL96" s="123"/>
      <c r="AM96" s="123"/>
      <c r="AN96" s="124">
        <f>SUM(AG96,AT96)</f>
        <v>0</v>
      </c>
      <c r="AO96" s="123"/>
      <c r="AP96" s="123"/>
      <c r="AQ96" s="125" t="s">
        <v>83</v>
      </c>
      <c r="AR96" s="126"/>
      <c r="AS96" s="127">
        <v>0</v>
      </c>
      <c r="AT96" s="128">
        <f>ROUND(SUM(AV96:AW96),2)</f>
        <v>0</v>
      </c>
      <c r="AU96" s="129">
        <f>'SO 02 - Oprava trati Lite...'!P120</f>
        <v>0</v>
      </c>
      <c r="AV96" s="128">
        <f>'SO 02 - Oprava trati Lite...'!J33</f>
        <v>0</v>
      </c>
      <c r="AW96" s="128">
        <f>'SO 02 - Oprava trati Lite...'!J34</f>
        <v>0</v>
      </c>
      <c r="AX96" s="128">
        <f>'SO 02 - Oprava trati Lite...'!J35</f>
        <v>0</v>
      </c>
      <c r="AY96" s="128">
        <f>'SO 02 - Oprava trati Lite...'!J36</f>
        <v>0</v>
      </c>
      <c r="AZ96" s="128">
        <f>'SO 02 - Oprava trati Lite...'!F33</f>
        <v>0</v>
      </c>
      <c r="BA96" s="128">
        <f>'SO 02 - Oprava trati Lite...'!F34</f>
        <v>0</v>
      </c>
      <c r="BB96" s="128">
        <f>'SO 02 - Oprava trati Lite...'!F35</f>
        <v>0</v>
      </c>
      <c r="BC96" s="128">
        <f>'SO 02 - Oprava trati Lite...'!F36</f>
        <v>0</v>
      </c>
      <c r="BD96" s="130">
        <f>'SO 02 - Oprava trati Lite...'!F37</f>
        <v>0</v>
      </c>
      <c r="BE96" s="7"/>
      <c r="BT96" s="131" t="s">
        <v>84</v>
      </c>
      <c r="BV96" s="131" t="s">
        <v>78</v>
      </c>
      <c r="BW96" s="131" t="s">
        <v>89</v>
      </c>
      <c r="BX96" s="131" t="s">
        <v>5</v>
      </c>
      <c r="CL96" s="131" t="s">
        <v>1</v>
      </c>
      <c r="CM96" s="131" t="s">
        <v>86</v>
      </c>
    </row>
    <row r="97" s="7" customFormat="1" ht="16.5" customHeight="1">
      <c r="A97" s="119" t="s">
        <v>80</v>
      </c>
      <c r="B97" s="120"/>
      <c r="C97" s="121"/>
      <c r="D97" s="122" t="s">
        <v>90</v>
      </c>
      <c r="E97" s="122"/>
      <c r="F97" s="122"/>
      <c r="G97" s="122"/>
      <c r="H97" s="122"/>
      <c r="I97" s="123"/>
      <c r="J97" s="122" t="s">
        <v>91</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03 - Oprava trati Host...'!J30</f>
        <v>0</v>
      </c>
      <c r="AH97" s="123"/>
      <c r="AI97" s="123"/>
      <c r="AJ97" s="123"/>
      <c r="AK97" s="123"/>
      <c r="AL97" s="123"/>
      <c r="AM97" s="123"/>
      <c r="AN97" s="124">
        <f>SUM(AG97,AT97)</f>
        <v>0</v>
      </c>
      <c r="AO97" s="123"/>
      <c r="AP97" s="123"/>
      <c r="AQ97" s="125" t="s">
        <v>83</v>
      </c>
      <c r="AR97" s="126"/>
      <c r="AS97" s="127">
        <v>0</v>
      </c>
      <c r="AT97" s="128">
        <f>ROUND(SUM(AV97:AW97),2)</f>
        <v>0</v>
      </c>
      <c r="AU97" s="129">
        <f>'SO 03 - Oprava trati Host...'!P120</f>
        <v>0</v>
      </c>
      <c r="AV97" s="128">
        <f>'SO 03 - Oprava trati Host...'!J33</f>
        <v>0</v>
      </c>
      <c r="AW97" s="128">
        <f>'SO 03 - Oprava trati Host...'!J34</f>
        <v>0</v>
      </c>
      <c r="AX97" s="128">
        <f>'SO 03 - Oprava trati Host...'!J35</f>
        <v>0</v>
      </c>
      <c r="AY97" s="128">
        <f>'SO 03 - Oprava trati Host...'!J36</f>
        <v>0</v>
      </c>
      <c r="AZ97" s="128">
        <f>'SO 03 - Oprava trati Host...'!F33</f>
        <v>0</v>
      </c>
      <c r="BA97" s="128">
        <f>'SO 03 - Oprava trati Host...'!F34</f>
        <v>0</v>
      </c>
      <c r="BB97" s="128">
        <f>'SO 03 - Oprava trati Host...'!F35</f>
        <v>0</v>
      </c>
      <c r="BC97" s="128">
        <f>'SO 03 - Oprava trati Host...'!F36</f>
        <v>0</v>
      </c>
      <c r="BD97" s="130">
        <f>'SO 03 - Oprava trati Host...'!F37</f>
        <v>0</v>
      </c>
      <c r="BE97" s="7"/>
      <c r="BT97" s="131" t="s">
        <v>84</v>
      </c>
      <c r="BV97" s="131" t="s">
        <v>78</v>
      </c>
      <c r="BW97" s="131" t="s">
        <v>92</v>
      </c>
      <c r="BX97" s="131" t="s">
        <v>5</v>
      </c>
      <c r="CL97" s="131" t="s">
        <v>1</v>
      </c>
      <c r="CM97" s="131" t="s">
        <v>86</v>
      </c>
    </row>
    <row r="98" s="7" customFormat="1" ht="16.5" customHeight="1">
      <c r="A98" s="119" t="s">
        <v>80</v>
      </c>
      <c r="B98" s="120"/>
      <c r="C98" s="121"/>
      <c r="D98" s="122" t="s">
        <v>93</v>
      </c>
      <c r="E98" s="122"/>
      <c r="F98" s="122"/>
      <c r="G98" s="122"/>
      <c r="H98" s="122"/>
      <c r="I98" s="123"/>
      <c r="J98" s="122" t="s">
        <v>94</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 04 - Oprava trati Neum...'!J30</f>
        <v>0</v>
      </c>
      <c r="AH98" s="123"/>
      <c r="AI98" s="123"/>
      <c r="AJ98" s="123"/>
      <c r="AK98" s="123"/>
      <c r="AL98" s="123"/>
      <c r="AM98" s="123"/>
      <c r="AN98" s="124">
        <f>SUM(AG98,AT98)</f>
        <v>0</v>
      </c>
      <c r="AO98" s="123"/>
      <c r="AP98" s="123"/>
      <c r="AQ98" s="125" t="s">
        <v>83</v>
      </c>
      <c r="AR98" s="126"/>
      <c r="AS98" s="127">
        <v>0</v>
      </c>
      <c r="AT98" s="128">
        <f>ROUND(SUM(AV98:AW98),2)</f>
        <v>0</v>
      </c>
      <c r="AU98" s="129">
        <f>'SO 04 - Oprava trati Neum...'!P120</f>
        <v>0</v>
      </c>
      <c r="AV98" s="128">
        <f>'SO 04 - Oprava trati Neum...'!J33</f>
        <v>0</v>
      </c>
      <c r="AW98" s="128">
        <f>'SO 04 - Oprava trati Neum...'!J34</f>
        <v>0</v>
      </c>
      <c r="AX98" s="128">
        <f>'SO 04 - Oprava trati Neum...'!J35</f>
        <v>0</v>
      </c>
      <c r="AY98" s="128">
        <f>'SO 04 - Oprava trati Neum...'!J36</f>
        <v>0</v>
      </c>
      <c r="AZ98" s="128">
        <f>'SO 04 - Oprava trati Neum...'!F33</f>
        <v>0</v>
      </c>
      <c r="BA98" s="128">
        <f>'SO 04 - Oprava trati Neum...'!F34</f>
        <v>0</v>
      </c>
      <c r="BB98" s="128">
        <f>'SO 04 - Oprava trati Neum...'!F35</f>
        <v>0</v>
      </c>
      <c r="BC98" s="128">
        <f>'SO 04 - Oprava trati Neum...'!F36</f>
        <v>0</v>
      </c>
      <c r="BD98" s="130">
        <f>'SO 04 - Oprava trati Neum...'!F37</f>
        <v>0</v>
      </c>
      <c r="BE98" s="7"/>
      <c r="BT98" s="131" t="s">
        <v>84</v>
      </c>
      <c r="BV98" s="131" t="s">
        <v>78</v>
      </c>
      <c r="BW98" s="131" t="s">
        <v>95</v>
      </c>
      <c r="BX98" s="131" t="s">
        <v>5</v>
      </c>
      <c r="CL98" s="131" t="s">
        <v>1</v>
      </c>
      <c r="CM98" s="131" t="s">
        <v>86</v>
      </c>
    </row>
    <row r="99" s="7" customFormat="1" ht="24.75" customHeight="1">
      <c r="A99" s="7"/>
      <c r="B99" s="120"/>
      <c r="C99" s="121"/>
      <c r="D99" s="122" t="s">
        <v>96</v>
      </c>
      <c r="E99" s="122"/>
      <c r="F99" s="122"/>
      <c r="G99" s="122"/>
      <c r="H99" s="122"/>
      <c r="I99" s="123"/>
      <c r="J99" s="122" t="s">
        <v>97</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32">
        <f>ROUND(SUM(AG100:AG103),2)</f>
        <v>0</v>
      </c>
      <c r="AH99" s="123"/>
      <c r="AI99" s="123"/>
      <c r="AJ99" s="123"/>
      <c r="AK99" s="123"/>
      <c r="AL99" s="123"/>
      <c r="AM99" s="123"/>
      <c r="AN99" s="124">
        <f>SUM(AG99,AT99)</f>
        <v>0</v>
      </c>
      <c r="AO99" s="123"/>
      <c r="AP99" s="123"/>
      <c r="AQ99" s="125" t="s">
        <v>83</v>
      </c>
      <c r="AR99" s="126"/>
      <c r="AS99" s="127">
        <f>ROUND(SUM(AS100:AS103),2)</f>
        <v>0</v>
      </c>
      <c r="AT99" s="128">
        <f>ROUND(SUM(AV99:AW99),2)</f>
        <v>0</v>
      </c>
      <c r="AU99" s="129">
        <f>ROUND(SUM(AU100:AU103),5)</f>
        <v>0</v>
      </c>
      <c r="AV99" s="128">
        <f>ROUND(AZ99*L29,2)</f>
        <v>0</v>
      </c>
      <c r="AW99" s="128">
        <f>ROUND(BA99*L30,2)</f>
        <v>0</v>
      </c>
      <c r="AX99" s="128">
        <f>ROUND(BB99*L29,2)</f>
        <v>0</v>
      </c>
      <c r="AY99" s="128">
        <f>ROUND(BC99*L30,2)</f>
        <v>0</v>
      </c>
      <c r="AZ99" s="128">
        <f>ROUND(SUM(AZ100:AZ103),2)</f>
        <v>0</v>
      </c>
      <c r="BA99" s="128">
        <f>ROUND(SUM(BA100:BA103),2)</f>
        <v>0</v>
      </c>
      <c r="BB99" s="128">
        <f>ROUND(SUM(BB100:BB103),2)</f>
        <v>0</v>
      </c>
      <c r="BC99" s="128">
        <f>ROUND(SUM(BC100:BC103),2)</f>
        <v>0</v>
      </c>
      <c r="BD99" s="130">
        <f>ROUND(SUM(BD100:BD103),2)</f>
        <v>0</v>
      </c>
      <c r="BE99" s="7"/>
      <c r="BS99" s="131" t="s">
        <v>75</v>
      </c>
      <c r="BT99" s="131" t="s">
        <v>84</v>
      </c>
      <c r="BU99" s="131" t="s">
        <v>77</v>
      </c>
      <c r="BV99" s="131" t="s">
        <v>78</v>
      </c>
      <c r="BW99" s="131" t="s">
        <v>98</v>
      </c>
      <c r="BX99" s="131" t="s">
        <v>5</v>
      </c>
      <c r="CL99" s="131" t="s">
        <v>1</v>
      </c>
      <c r="CM99" s="131" t="s">
        <v>86</v>
      </c>
    </row>
    <row r="100" s="4" customFormat="1" ht="16.5" customHeight="1">
      <c r="A100" s="119" t="s">
        <v>80</v>
      </c>
      <c r="B100" s="70"/>
      <c r="C100" s="133"/>
      <c r="D100" s="133"/>
      <c r="E100" s="134" t="s">
        <v>99</v>
      </c>
      <c r="F100" s="134"/>
      <c r="G100" s="134"/>
      <c r="H100" s="134"/>
      <c r="I100" s="134"/>
      <c r="J100" s="133"/>
      <c r="K100" s="134" t="s">
        <v>100</v>
      </c>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'01 - Výměna pražců km 22,...'!J32</f>
        <v>0</v>
      </c>
      <c r="AH100" s="133"/>
      <c r="AI100" s="133"/>
      <c r="AJ100" s="133"/>
      <c r="AK100" s="133"/>
      <c r="AL100" s="133"/>
      <c r="AM100" s="133"/>
      <c r="AN100" s="135">
        <f>SUM(AG100,AT100)</f>
        <v>0</v>
      </c>
      <c r="AO100" s="133"/>
      <c r="AP100" s="133"/>
      <c r="AQ100" s="136" t="s">
        <v>101</v>
      </c>
      <c r="AR100" s="72"/>
      <c r="AS100" s="137">
        <v>0</v>
      </c>
      <c r="AT100" s="138">
        <f>ROUND(SUM(AV100:AW100),2)</f>
        <v>0</v>
      </c>
      <c r="AU100" s="139">
        <f>'01 - Výměna pražců km 22,...'!P124</f>
        <v>0</v>
      </c>
      <c r="AV100" s="138">
        <f>'01 - Výměna pražců km 22,...'!J35</f>
        <v>0</v>
      </c>
      <c r="AW100" s="138">
        <f>'01 - Výměna pražců km 22,...'!J36</f>
        <v>0</v>
      </c>
      <c r="AX100" s="138">
        <f>'01 - Výměna pražců km 22,...'!J37</f>
        <v>0</v>
      </c>
      <c r="AY100" s="138">
        <f>'01 - Výměna pražců km 22,...'!J38</f>
        <v>0</v>
      </c>
      <c r="AZ100" s="138">
        <f>'01 - Výměna pražců km 22,...'!F35</f>
        <v>0</v>
      </c>
      <c r="BA100" s="138">
        <f>'01 - Výměna pražců km 22,...'!F36</f>
        <v>0</v>
      </c>
      <c r="BB100" s="138">
        <f>'01 - Výměna pražců km 22,...'!F37</f>
        <v>0</v>
      </c>
      <c r="BC100" s="138">
        <f>'01 - Výměna pražců km 22,...'!F38</f>
        <v>0</v>
      </c>
      <c r="BD100" s="140">
        <f>'01 - Výměna pražců km 22,...'!F39</f>
        <v>0</v>
      </c>
      <c r="BE100" s="4"/>
      <c r="BT100" s="141" t="s">
        <v>86</v>
      </c>
      <c r="BV100" s="141" t="s">
        <v>78</v>
      </c>
      <c r="BW100" s="141" t="s">
        <v>102</v>
      </c>
      <c r="BX100" s="141" t="s">
        <v>98</v>
      </c>
      <c r="CL100" s="141" t="s">
        <v>1</v>
      </c>
    </row>
    <row r="101" s="4" customFormat="1" ht="16.5" customHeight="1">
      <c r="A101" s="119" t="s">
        <v>80</v>
      </c>
      <c r="B101" s="70"/>
      <c r="C101" s="133"/>
      <c r="D101" s="133"/>
      <c r="E101" s="134" t="s">
        <v>103</v>
      </c>
      <c r="F101" s="134"/>
      <c r="G101" s="134"/>
      <c r="H101" s="134"/>
      <c r="I101" s="134"/>
      <c r="J101" s="133"/>
      <c r="K101" s="134" t="s">
        <v>104</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'02 - Výměna výhybky č.3 N...'!J32</f>
        <v>0</v>
      </c>
      <c r="AH101" s="133"/>
      <c r="AI101" s="133"/>
      <c r="AJ101" s="133"/>
      <c r="AK101" s="133"/>
      <c r="AL101" s="133"/>
      <c r="AM101" s="133"/>
      <c r="AN101" s="135">
        <f>SUM(AG101,AT101)</f>
        <v>0</v>
      </c>
      <c r="AO101" s="133"/>
      <c r="AP101" s="133"/>
      <c r="AQ101" s="136" t="s">
        <v>101</v>
      </c>
      <c r="AR101" s="72"/>
      <c r="AS101" s="137">
        <v>0</v>
      </c>
      <c r="AT101" s="138">
        <f>ROUND(SUM(AV101:AW101),2)</f>
        <v>0</v>
      </c>
      <c r="AU101" s="139">
        <f>'02 - Výměna výhybky č.3 N...'!P124</f>
        <v>0</v>
      </c>
      <c r="AV101" s="138">
        <f>'02 - Výměna výhybky č.3 N...'!J35</f>
        <v>0</v>
      </c>
      <c r="AW101" s="138">
        <f>'02 - Výměna výhybky č.3 N...'!J36</f>
        <v>0</v>
      </c>
      <c r="AX101" s="138">
        <f>'02 - Výměna výhybky č.3 N...'!J37</f>
        <v>0</v>
      </c>
      <c r="AY101" s="138">
        <f>'02 - Výměna výhybky č.3 N...'!J38</f>
        <v>0</v>
      </c>
      <c r="AZ101" s="138">
        <f>'02 - Výměna výhybky č.3 N...'!F35</f>
        <v>0</v>
      </c>
      <c r="BA101" s="138">
        <f>'02 - Výměna výhybky č.3 N...'!F36</f>
        <v>0</v>
      </c>
      <c r="BB101" s="138">
        <f>'02 - Výměna výhybky č.3 N...'!F37</f>
        <v>0</v>
      </c>
      <c r="BC101" s="138">
        <f>'02 - Výměna výhybky č.3 N...'!F38</f>
        <v>0</v>
      </c>
      <c r="BD101" s="140">
        <f>'02 - Výměna výhybky č.3 N...'!F39</f>
        <v>0</v>
      </c>
      <c r="BE101" s="4"/>
      <c r="BT101" s="141" t="s">
        <v>86</v>
      </c>
      <c r="BV101" s="141" t="s">
        <v>78</v>
      </c>
      <c r="BW101" s="141" t="s">
        <v>105</v>
      </c>
      <c r="BX101" s="141" t="s">
        <v>98</v>
      </c>
      <c r="CL101" s="141" t="s">
        <v>1</v>
      </c>
    </row>
    <row r="102" s="4" customFormat="1" ht="16.5" customHeight="1">
      <c r="A102" s="119" t="s">
        <v>80</v>
      </c>
      <c r="B102" s="70"/>
      <c r="C102" s="133"/>
      <c r="D102" s="133"/>
      <c r="E102" s="134" t="s">
        <v>106</v>
      </c>
      <c r="F102" s="134"/>
      <c r="G102" s="134"/>
      <c r="H102" s="134"/>
      <c r="I102" s="134"/>
      <c r="J102" s="133"/>
      <c r="K102" s="134" t="s">
        <v>107</v>
      </c>
      <c r="L102" s="134"/>
      <c r="M102" s="134"/>
      <c r="N102" s="134"/>
      <c r="O102" s="134"/>
      <c r="P102" s="134"/>
      <c r="Q102" s="134"/>
      <c r="R102" s="134"/>
      <c r="S102" s="134"/>
      <c r="T102" s="134"/>
      <c r="U102" s="134"/>
      <c r="V102" s="134"/>
      <c r="W102" s="134"/>
      <c r="X102" s="134"/>
      <c r="Y102" s="134"/>
      <c r="Z102" s="134"/>
      <c r="AA102" s="134"/>
      <c r="AB102" s="134"/>
      <c r="AC102" s="134"/>
      <c r="AD102" s="134"/>
      <c r="AE102" s="134"/>
      <c r="AF102" s="134"/>
      <c r="AG102" s="135">
        <f>'03 - Nástupiště Neumětely'!J32</f>
        <v>0</v>
      </c>
      <c r="AH102" s="133"/>
      <c r="AI102" s="133"/>
      <c r="AJ102" s="133"/>
      <c r="AK102" s="133"/>
      <c r="AL102" s="133"/>
      <c r="AM102" s="133"/>
      <c r="AN102" s="135">
        <f>SUM(AG102,AT102)</f>
        <v>0</v>
      </c>
      <c r="AO102" s="133"/>
      <c r="AP102" s="133"/>
      <c r="AQ102" s="136" t="s">
        <v>101</v>
      </c>
      <c r="AR102" s="72"/>
      <c r="AS102" s="137">
        <v>0</v>
      </c>
      <c r="AT102" s="138">
        <f>ROUND(SUM(AV102:AW102),2)</f>
        <v>0</v>
      </c>
      <c r="AU102" s="139">
        <f>'03 - Nástupiště Neumětely'!P123</f>
        <v>0</v>
      </c>
      <c r="AV102" s="138">
        <f>'03 - Nástupiště Neumětely'!J35</f>
        <v>0</v>
      </c>
      <c r="AW102" s="138">
        <f>'03 - Nástupiště Neumětely'!J36</f>
        <v>0</v>
      </c>
      <c r="AX102" s="138">
        <f>'03 - Nástupiště Neumětely'!J37</f>
        <v>0</v>
      </c>
      <c r="AY102" s="138">
        <f>'03 - Nástupiště Neumětely'!J38</f>
        <v>0</v>
      </c>
      <c r="AZ102" s="138">
        <f>'03 - Nástupiště Neumětely'!F35</f>
        <v>0</v>
      </c>
      <c r="BA102" s="138">
        <f>'03 - Nástupiště Neumětely'!F36</f>
        <v>0</v>
      </c>
      <c r="BB102" s="138">
        <f>'03 - Nástupiště Neumětely'!F37</f>
        <v>0</v>
      </c>
      <c r="BC102" s="138">
        <f>'03 - Nástupiště Neumětely'!F38</f>
        <v>0</v>
      </c>
      <c r="BD102" s="140">
        <f>'03 - Nástupiště Neumětely'!F39</f>
        <v>0</v>
      </c>
      <c r="BE102" s="4"/>
      <c r="BT102" s="141" t="s">
        <v>86</v>
      </c>
      <c r="BV102" s="141" t="s">
        <v>78</v>
      </c>
      <c r="BW102" s="141" t="s">
        <v>108</v>
      </c>
      <c r="BX102" s="141" t="s">
        <v>98</v>
      </c>
      <c r="CL102" s="141" t="s">
        <v>1</v>
      </c>
    </row>
    <row r="103" s="4" customFormat="1" ht="16.5" customHeight="1">
      <c r="A103" s="119" t="s">
        <v>80</v>
      </c>
      <c r="B103" s="70"/>
      <c r="C103" s="133"/>
      <c r="D103" s="133"/>
      <c r="E103" s="134" t="s">
        <v>109</v>
      </c>
      <c r="F103" s="134"/>
      <c r="G103" s="134"/>
      <c r="H103" s="134"/>
      <c r="I103" s="134"/>
      <c r="J103" s="133"/>
      <c r="K103" s="134" t="s">
        <v>110</v>
      </c>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5">
        <f>'04 - Nástupiště Radouš'!J32</f>
        <v>0</v>
      </c>
      <c r="AH103" s="133"/>
      <c r="AI103" s="133"/>
      <c r="AJ103" s="133"/>
      <c r="AK103" s="133"/>
      <c r="AL103" s="133"/>
      <c r="AM103" s="133"/>
      <c r="AN103" s="135">
        <f>SUM(AG103,AT103)</f>
        <v>0</v>
      </c>
      <c r="AO103" s="133"/>
      <c r="AP103" s="133"/>
      <c r="AQ103" s="136" t="s">
        <v>101</v>
      </c>
      <c r="AR103" s="72"/>
      <c r="AS103" s="137">
        <v>0</v>
      </c>
      <c r="AT103" s="138">
        <f>ROUND(SUM(AV103:AW103),2)</f>
        <v>0</v>
      </c>
      <c r="AU103" s="139">
        <f>'04 - Nástupiště Radouš'!P123</f>
        <v>0</v>
      </c>
      <c r="AV103" s="138">
        <f>'04 - Nástupiště Radouš'!J35</f>
        <v>0</v>
      </c>
      <c r="AW103" s="138">
        <f>'04 - Nástupiště Radouš'!J36</f>
        <v>0</v>
      </c>
      <c r="AX103" s="138">
        <f>'04 - Nástupiště Radouš'!J37</f>
        <v>0</v>
      </c>
      <c r="AY103" s="138">
        <f>'04 - Nástupiště Radouš'!J38</f>
        <v>0</v>
      </c>
      <c r="AZ103" s="138">
        <f>'04 - Nástupiště Radouš'!F35</f>
        <v>0</v>
      </c>
      <c r="BA103" s="138">
        <f>'04 - Nástupiště Radouš'!F36</f>
        <v>0</v>
      </c>
      <c r="BB103" s="138">
        <f>'04 - Nástupiště Radouš'!F37</f>
        <v>0</v>
      </c>
      <c r="BC103" s="138">
        <f>'04 - Nástupiště Radouš'!F38</f>
        <v>0</v>
      </c>
      <c r="BD103" s="140">
        <f>'04 - Nástupiště Radouš'!F39</f>
        <v>0</v>
      </c>
      <c r="BE103" s="4"/>
      <c r="BT103" s="141" t="s">
        <v>86</v>
      </c>
      <c r="BV103" s="141" t="s">
        <v>78</v>
      </c>
      <c r="BW103" s="141" t="s">
        <v>111</v>
      </c>
      <c r="BX103" s="141" t="s">
        <v>98</v>
      </c>
      <c r="CL103" s="141" t="s">
        <v>1</v>
      </c>
    </row>
    <row r="104" s="7" customFormat="1" ht="16.5" customHeight="1">
      <c r="A104" s="7"/>
      <c r="B104" s="120"/>
      <c r="C104" s="121"/>
      <c r="D104" s="122" t="s">
        <v>112</v>
      </c>
      <c r="E104" s="122"/>
      <c r="F104" s="122"/>
      <c r="G104" s="122"/>
      <c r="H104" s="122"/>
      <c r="I104" s="123"/>
      <c r="J104" s="122" t="s">
        <v>113</v>
      </c>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32">
        <f>ROUND(SUM(AG105:AG111),2)</f>
        <v>0</v>
      </c>
      <c r="AH104" s="123"/>
      <c r="AI104" s="123"/>
      <c r="AJ104" s="123"/>
      <c r="AK104" s="123"/>
      <c r="AL104" s="123"/>
      <c r="AM104" s="123"/>
      <c r="AN104" s="124">
        <f>SUM(AG104,AT104)</f>
        <v>0</v>
      </c>
      <c r="AO104" s="123"/>
      <c r="AP104" s="123"/>
      <c r="AQ104" s="125" t="s">
        <v>83</v>
      </c>
      <c r="AR104" s="126"/>
      <c r="AS104" s="127">
        <f>ROUND(SUM(AS105:AS111),2)</f>
        <v>0</v>
      </c>
      <c r="AT104" s="128">
        <f>ROUND(SUM(AV104:AW104),2)</f>
        <v>0</v>
      </c>
      <c r="AU104" s="129">
        <f>ROUND(SUM(AU105:AU111),5)</f>
        <v>0</v>
      </c>
      <c r="AV104" s="128">
        <f>ROUND(AZ104*L29,2)</f>
        <v>0</v>
      </c>
      <c r="AW104" s="128">
        <f>ROUND(BA104*L30,2)</f>
        <v>0</v>
      </c>
      <c r="AX104" s="128">
        <f>ROUND(BB104*L29,2)</f>
        <v>0</v>
      </c>
      <c r="AY104" s="128">
        <f>ROUND(BC104*L30,2)</f>
        <v>0</v>
      </c>
      <c r="AZ104" s="128">
        <f>ROUND(SUM(AZ105:AZ111),2)</f>
        <v>0</v>
      </c>
      <c r="BA104" s="128">
        <f>ROUND(SUM(BA105:BA111),2)</f>
        <v>0</v>
      </c>
      <c r="BB104" s="128">
        <f>ROUND(SUM(BB105:BB111),2)</f>
        <v>0</v>
      </c>
      <c r="BC104" s="128">
        <f>ROUND(SUM(BC105:BC111),2)</f>
        <v>0</v>
      </c>
      <c r="BD104" s="130">
        <f>ROUND(SUM(BD105:BD111),2)</f>
        <v>0</v>
      </c>
      <c r="BE104" s="7"/>
      <c r="BS104" s="131" t="s">
        <v>75</v>
      </c>
      <c r="BT104" s="131" t="s">
        <v>84</v>
      </c>
      <c r="BU104" s="131" t="s">
        <v>77</v>
      </c>
      <c r="BV104" s="131" t="s">
        <v>78</v>
      </c>
      <c r="BW104" s="131" t="s">
        <v>114</v>
      </c>
      <c r="BX104" s="131" t="s">
        <v>5</v>
      </c>
      <c r="CL104" s="131" t="s">
        <v>1</v>
      </c>
      <c r="CM104" s="131" t="s">
        <v>86</v>
      </c>
    </row>
    <row r="105" s="4" customFormat="1" ht="16.5" customHeight="1">
      <c r="A105" s="119" t="s">
        <v>80</v>
      </c>
      <c r="B105" s="70"/>
      <c r="C105" s="133"/>
      <c r="D105" s="133"/>
      <c r="E105" s="134" t="s">
        <v>99</v>
      </c>
      <c r="F105" s="134"/>
      <c r="G105" s="134"/>
      <c r="H105" s="134"/>
      <c r="I105" s="134"/>
      <c r="J105" s="133"/>
      <c r="K105" s="134" t="s">
        <v>115</v>
      </c>
      <c r="L105" s="134"/>
      <c r="M105" s="134"/>
      <c r="N105" s="134"/>
      <c r="O105" s="134"/>
      <c r="P105" s="134"/>
      <c r="Q105" s="134"/>
      <c r="R105" s="134"/>
      <c r="S105" s="134"/>
      <c r="T105" s="134"/>
      <c r="U105" s="134"/>
      <c r="V105" s="134"/>
      <c r="W105" s="134"/>
      <c r="X105" s="134"/>
      <c r="Y105" s="134"/>
      <c r="Z105" s="134"/>
      <c r="AA105" s="134"/>
      <c r="AB105" s="134"/>
      <c r="AC105" s="134"/>
      <c r="AD105" s="134"/>
      <c r="AE105" s="134"/>
      <c r="AF105" s="134"/>
      <c r="AG105" s="135">
        <f>'01 - P595 Neumětely'!J32</f>
        <v>0</v>
      </c>
      <c r="AH105" s="133"/>
      <c r="AI105" s="133"/>
      <c r="AJ105" s="133"/>
      <c r="AK105" s="133"/>
      <c r="AL105" s="133"/>
      <c r="AM105" s="133"/>
      <c r="AN105" s="135">
        <f>SUM(AG105,AT105)</f>
        <v>0</v>
      </c>
      <c r="AO105" s="133"/>
      <c r="AP105" s="133"/>
      <c r="AQ105" s="136" t="s">
        <v>101</v>
      </c>
      <c r="AR105" s="72"/>
      <c r="AS105" s="137">
        <v>0</v>
      </c>
      <c r="AT105" s="138">
        <f>ROUND(SUM(AV105:AW105),2)</f>
        <v>0</v>
      </c>
      <c r="AU105" s="139">
        <f>'01 - P595 Neumětely'!P124</f>
        <v>0</v>
      </c>
      <c r="AV105" s="138">
        <f>'01 - P595 Neumětely'!J35</f>
        <v>0</v>
      </c>
      <c r="AW105" s="138">
        <f>'01 - P595 Neumětely'!J36</f>
        <v>0</v>
      </c>
      <c r="AX105" s="138">
        <f>'01 - P595 Neumětely'!J37</f>
        <v>0</v>
      </c>
      <c r="AY105" s="138">
        <f>'01 - P595 Neumětely'!J38</f>
        <v>0</v>
      </c>
      <c r="AZ105" s="138">
        <f>'01 - P595 Neumětely'!F35</f>
        <v>0</v>
      </c>
      <c r="BA105" s="138">
        <f>'01 - P595 Neumětely'!F36</f>
        <v>0</v>
      </c>
      <c r="BB105" s="138">
        <f>'01 - P595 Neumětely'!F37</f>
        <v>0</v>
      </c>
      <c r="BC105" s="138">
        <f>'01 - P595 Neumětely'!F38</f>
        <v>0</v>
      </c>
      <c r="BD105" s="140">
        <f>'01 - P595 Neumětely'!F39</f>
        <v>0</v>
      </c>
      <c r="BE105" s="4"/>
      <c r="BT105" s="141" t="s">
        <v>86</v>
      </c>
      <c r="BV105" s="141" t="s">
        <v>78</v>
      </c>
      <c r="BW105" s="141" t="s">
        <v>116</v>
      </c>
      <c r="BX105" s="141" t="s">
        <v>114</v>
      </c>
      <c r="CL105" s="141" t="s">
        <v>1</v>
      </c>
    </row>
    <row r="106" s="4" customFormat="1" ht="16.5" customHeight="1">
      <c r="A106" s="119" t="s">
        <v>80</v>
      </c>
      <c r="B106" s="70"/>
      <c r="C106" s="133"/>
      <c r="D106" s="133"/>
      <c r="E106" s="134" t="s">
        <v>103</v>
      </c>
      <c r="F106" s="134"/>
      <c r="G106" s="134"/>
      <c r="H106" s="134"/>
      <c r="I106" s="134"/>
      <c r="J106" s="133"/>
      <c r="K106" s="134" t="s">
        <v>117</v>
      </c>
      <c r="L106" s="134"/>
      <c r="M106" s="134"/>
      <c r="N106" s="134"/>
      <c r="O106" s="134"/>
      <c r="P106" s="134"/>
      <c r="Q106" s="134"/>
      <c r="R106" s="134"/>
      <c r="S106" s="134"/>
      <c r="T106" s="134"/>
      <c r="U106" s="134"/>
      <c r="V106" s="134"/>
      <c r="W106" s="134"/>
      <c r="X106" s="134"/>
      <c r="Y106" s="134"/>
      <c r="Z106" s="134"/>
      <c r="AA106" s="134"/>
      <c r="AB106" s="134"/>
      <c r="AC106" s="134"/>
      <c r="AD106" s="134"/>
      <c r="AE106" s="134"/>
      <c r="AF106" s="134"/>
      <c r="AG106" s="135">
        <f>'02 - P593 Radouš'!J32</f>
        <v>0</v>
      </c>
      <c r="AH106" s="133"/>
      <c r="AI106" s="133"/>
      <c r="AJ106" s="133"/>
      <c r="AK106" s="133"/>
      <c r="AL106" s="133"/>
      <c r="AM106" s="133"/>
      <c r="AN106" s="135">
        <f>SUM(AG106,AT106)</f>
        <v>0</v>
      </c>
      <c r="AO106" s="133"/>
      <c r="AP106" s="133"/>
      <c r="AQ106" s="136" t="s">
        <v>101</v>
      </c>
      <c r="AR106" s="72"/>
      <c r="AS106" s="137">
        <v>0</v>
      </c>
      <c r="AT106" s="138">
        <f>ROUND(SUM(AV106:AW106),2)</f>
        <v>0</v>
      </c>
      <c r="AU106" s="139">
        <f>'02 - P593 Radouš'!P124</f>
        <v>0</v>
      </c>
      <c r="AV106" s="138">
        <f>'02 - P593 Radouš'!J35</f>
        <v>0</v>
      </c>
      <c r="AW106" s="138">
        <f>'02 - P593 Radouš'!J36</f>
        <v>0</v>
      </c>
      <c r="AX106" s="138">
        <f>'02 - P593 Radouš'!J37</f>
        <v>0</v>
      </c>
      <c r="AY106" s="138">
        <f>'02 - P593 Radouš'!J38</f>
        <v>0</v>
      </c>
      <c r="AZ106" s="138">
        <f>'02 - P593 Radouš'!F35</f>
        <v>0</v>
      </c>
      <c r="BA106" s="138">
        <f>'02 - P593 Radouš'!F36</f>
        <v>0</v>
      </c>
      <c r="BB106" s="138">
        <f>'02 - P593 Radouš'!F37</f>
        <v>0</v>
      </c>
      <c r="BC106" s="138">
        <f>'02 - P593 Radouš'!F38</f>
        <v>0</v>
      </c>
      <c r="BD106" s="140">
        <f>'02 - P593 Radouš'!F39</f>
        <v>0</v>
      </c>
      <c r="BE106" s="4"/>
      <c r="BT106" s="141" t="s">
        <v>86</v>
      </c>
      <c r="BV106" s="141" t="s">
        <v>78</v>
      </c>
      <c r="BW106" s="141" t="s">
        <v>118</v>
      </c>
      <c r="BX106" s="141" t="s">
        <v>114</v>
      </c>
      <c r="CL106" s="141" t="s">
        <v>1</v>
      </c>
    </row>
    <row r="107" s="4" customFormat="1" ht="16.5" customHeight="1">
      <c r="A107" s="119" t="s">
        <v>80</v>
      </c>
      <c r="B107" s="70"/>
      <c r="C107" s="133"/>
      <c r="D107" s="133"/>
      <c r="E107" s="134" t="s">
        <v>106</v>
      </c>
      <c r="F107" s="134"/>
      <c r="G107" s="134"/>
      <c r="H107" s="134"/>
      <c r="I107" s="134"/>
      <c r="J107" s="133"/>
      <c r="K107" s="134" t="s">
        <v>119</v>
      </c>
      <c r="L107" s="134"/>
      <c r="M107" s="134"/>
      <c r="N107" s="134"/>
      <c r="O107" s="134"/>
      <c r="P107" s="134"/>
      <c r="Q107" s="134"/>
      <c r="R107" s="134"/>
      <c r="S107" s="134"/>
      <c r="T107" s="134"/>
      <c r="U107" s="134"/>
      <c r="V107" s="134"/>
      <c r="W107" s="134"/>
      <c r="X107" s="134"/>
      <c r="Y107" s="134"/>
      <c r="Z107" s="134"/>
      <c r="AA107" s="134"/>
      <c r="AB107" s="134"/>
      <c r="AC107" s="134"/>
      <c r="AD107" s="134"/>
      <c r="AE107" s="134"/>
      <c r="AF107" s="134"/>
      <c r="AG107" s="135">
        <f>'03 - P592 Radouš-Hostomice'!J32</f>
        <v>0</v>
      </c>
      <c r="AH107" s="133"/>
      <c r="AI107" s="133"/>
      <c r="AJ107" s="133"/>
      <c r="AK107" s="133"/>
      <c r="AL107" s="133"/>
      <c r="AM107" s="133"/>
      <c r="AN107" s="135">
        <f>SUM(AG107,AT107)</f>
        <v>0</v>
      </c>
      <c r="AO107" s="133"/>
      <c r="AP107" s="133"/>
      <c r="AQ107" s="136" t="s">
        <v>101</v>
      </c>
      <c r="AR107" s="72"/>
      <c r="AS107" s="137">
        <v>0</v>
      </c>
      <c r="AT107" s="138">
        <f>ROUND(SUM(AV107:AW107),2)</f>
        <v>0</v>
      </c>
      <c r="AU107" s="139">
        <f>'03 - P592 Radouš-Hostomice'!P124</f>
        <v>0</v>
      </c>
      <c r="AV107" s="138">
        <f>'03 - P592 Radouš-Hostomice'!J35</f>
        <v>0</v>
      </c>
      <c r="AW107" s="138">
        <f>'03 - P592 Radouš-Hostomice'!J36</f>
        <v>0</v>
      </c>
      <c r="AX107" s="138">
        <f>'03 - P592 Radouš-Hostomice'!J37</f>
        <v>0</v>
      </c>
      <c r="AY107" s="138">
        <f>'03 - P592 Radouš-Hostomice'!J38</f>
        <v>0</v>
      </c>
      <c r="AZ107" s="138">
        <f>'03 - P592 Radouš-Hostomice'!F35</f>
        <v>0</v>
      </c>
      <c r="BA107" s="138">
        <f>'03 - P592 Radouš-Hostomice'!F36</f>
        <v>0</v>
      </c>
      <c r="BB107" s="138">
        <f>'03 - P592 Radouš-Hostomice'!F37</f>
        <v>0</v>
      </c>
      <c r="BC107" s="138">
        <f>'03 - P592 Radouš-Hostomice'!F38</f>
        <v>0</v>
      </c>
      <c r="BD107" s="140">
        <f>'03 - P592 Radouš-Hostomice'!F39</f>
        <v>0</v>
      </c>
      <c r="BE107" s="4"/>
      <c r="BT107" s="141" t="s">
        <v>86</v>
      </c>
      <c r="BV107" s="141" t="s">
        <v>78</v>
      </c>
      <c r="BW107" s="141" t="s">
        <v>120</v>
      </c>
      <c r="BX107" s="141" t="s">
        <v>114</v>
      </c>
      <c r="CL107" s="141" t="s">
        <v>1</v>
      </c>
    </row>
    <row r="108" s="4" customFormat="1" ht="16.5" customHeight="1">
      <c r="A108" s="119" t="s">
        <v>80</v>
      </c>
      <c r="B108" s="70"/>
      <c r="C108" s="133"/>
      <c r="D108" s="133"/>
      <c r="E108" s="134" t="s">
        <v>109</v>
      </c>
      <c r="F108" s="134"/>
      <c r="G108" s="134"/>
      <c r="H108" s="134"/>
      <c r="I108" s="134"/>
      <c r="J108" s="133"/>
      <c r="K108" s="134" t="s">
        <v>121</v>
      </c>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5">
        <f>'04 - P591 Hostomice'!J32</f>
        <v>0</v>
      </c>
      <c r="AH108" s="133"/>
      <c r="AI108" s="133"/>
      <c r="AJ108" s="133"/>
      <c r="AK108" s="133"/>
      <c r="AL108" s="133"/>
      <c r="AM108" s="133"/>
      <c r="AN108" s="135">
        <f>SUM(AG108,AT108)</f>
        <v>0</v>
      </c>
      <c r="AO108" s="133"/>
      <c r="AP108" s="133"/>
      <c r="AQ108" s="136" t="s">
        <v>101</v>
      </c>
      <c r="AR108" s="72"/>
      <c r="AS108" s="137">
        <v>0</v>
      </c>
      <c r="AT108" s="138">
        <f>ROUND(SUM(AV108:AW108),2)</f>
        <v>0</v>
      </c>
      <c r="AU108" s="139">
        <f>'04 - P591 Hostomice'!P124</f>
        <v>0</v>
      </c>
      <c r="AV108" s="138">
        <f>'04 - P591 Hostomice'!J35</f>
        <v>0</v>
      </c>
      <c r="AW108" s="138">
        <f>'04 - P591 Hostomice'!J36</f>
        <v>0</v>
      </c>
      <c r="AX108" s="138">
        <f>'04 - P591 Hostomice'!J37</f>
        <v>0</v>
      </c>
      <c r="AY108" s="138">
        <f>'04 - P591 Hostomice'!J38</f>
        <v>0</v>
      </c>
      <c r="AZ108" s="138">
        <f>'04 - P591 Hostomice'!F35</f>
        <v>0</v>
      </c>
      <c r="BA108" s="138">
        <f>'04 - P591 Hostomice'!F36</f>
        <v>0</v>
      </c>
      <c r="BB108" s="138">
        <f>'04 - P591 Hostomice'!F37</f>
        <v>0</v>
      </c>
      <c r="BC108" s="138">
        <f>'04 - P591 Hostomice'!F38</f>
        <v>0</v>
      </c>
      <c r="BD108" s="140">
        <f>'04 - P591 Hostomice'!F39</f>
        <v>0</v>
      </c>
      <c r="BE108" s="4"/>
      <c r="BT108" s="141" t="s">
        <v>86</v>
      </c>
      <c r="BV108" s="141" t="s">
        <v>78</v>
      </c>
      <c r="BW108" s="141" t="s">
        <v>122</v>
      </c>
      <c r="BX108" s="141" t="s">
        <v>114</v>
      </c>
      <c r="CL108" s="141" t="s">
        <v>1</v>
      </c>
    </row>
    <row r="109" s="4" customFormat="1" ht="16.5" customHeight="1">
      <c r="A109" s="119" t="s">
        <v>80</v>
      </c>
      <c r="B109" s="70"/>
      <c r="C109" s="133"/>
      <c r="D109" s="133"/>
      <c r="E109" s="134" t="s">
        <v>123</v>
      </c>
      <c r="F109" s="134"/>
      <c r="G109" s="134"/>
      <c r="H109" s="134"/>
      <c r="I109" s="134"/>
      <c r="J109" s="133"/>
      <c r="K109" s="134" t="s">
        <v>124</v>
      </c>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5">
        <f>'05 - P578 Nesvačily'!J32</f>
        <v>0</v>
      </c>
      <c r="AH109" s="133"/>
      <c r="AI109" s="133"/>
      <c r="AJ109" s="133"/>
      <c r="AK109" s="133"/>
      <c r="AL109" s="133"/>
      <c r="AM109" s="133"/>
      <c r="AN109" s="135">
        <f>SUM(AG109,AT109)</f>
        <v>0</v>
      </c>
      <c r="AO109" s="133"/>
      <c r="AP109" s="133"/>
      <c r="AQ109" s="136" t="s">
        <v>101</v>
      </c>
      <c r="AR109" s="72"/>
      <c r="AS109" s="137">
        <v>0</v>
      </c>
      <c r="AT109" s="138">
        <f>ROUND(SUM(AV109:AW109),2)</f>
        <v>0</v>
      </c>
      <c r="AU109" s="139">
        <f>'05 - P578 Nesvačily'!P124</f>
        <v>0</v>
      </c>
      <c r="AV109" s="138">
        <f>'05 - P578 Nesvačily'!J35</f>
        <v>0</v>
      </c>
      <c r="AW109" s="138">
        <f>'05 - P578 Nesvačily'!J36</f>
        <v>0</v>
      </c>
      <c r="AX109" s="138">
        <f>'05 - P578 Nesvačily'!J37</f>
        <v>0</v>
      </c>
      <c r="AY109" s="138">
        <f>'05 - P578 Nesvačily'!J38</f>
        <v>0</v>
      </c>
      <c r="AZ109" s="138">
        <f>'05 - P578 Nesvačily'!F35</f>
        <v>0</v>
      </c>
      <c r="BA109" s="138">
        <f>'05 - P578 Nesvačily'!F36</f>
        <v>0</v>
      </c>
      <c r="BB109" s="138">
        <f>'05 - P578 Nesvačily'!F37</f>
        <v>0</v>
      </c>
      <c r="BC109" s="138">
        <f>'05 - P578 Nesvačily'!F38</f>
        <v>0</v>
      </c>
      <c r="BD109" s="140">
        <f>'05 - P578 Nesvačily'!F39</f>
        <v>0</v>
      </c>
      <c r="BE109" s="4"/>
      <c r="BT109" s="141" t="s">
        <v>86</v>
      </c>
      <c r="BV109" s="141" t="s">
        <v>78</v>
      </c>
      <c r="BW109" s="141" t="s">
        <v>125</v>
      </c>
      <c r="BX109" s="141" t="s">
        <v>114</v>
      </c>
      <c r="CL109" s="141" t="s">
        <v>1</v>
      </c>
    </row>
    <row r="110" s="4" customFormat="1" ht="16.5" customHeight="1">
      <c r="A110" s="119" t="s">
        <v>80</v>
      </c>
      <c r="B110" s="70"/>
      <c r="C110" s="133"/>
      <c r="D110" s="133"/>
      <c r="E110" s="134" t="s">
        <v>126</v>
      </c>
      <c r="F110" s="134"/>
      <c r="G110" s="134"/>
      <c r="H110" s="134"/>
      <c r="I110" s="134"/>
      <c r="J110" s="133"/>
      <c r="K110" s="134" t="s">
        <v>127</v>
      </c>
      <c r="L110" s="134"/>
      <c r="M110" s="134"/>
      <c r="N110" s="134"/>
      <c r="O110" s="134"/>
      <c r="P110" s="134"/>
      <c r="Q110" s="134"/>
      <c r="R110" s="134"/>
      <c r="S110" s="134"/>
      <c r="T110" s="134"/>
      <c r="U110" s="134"/>
      <c r="V110" s="134"/>
      <c r="W110" s="134"/>
      <c r="X110" s="134"/>
      <c r="Y110" s="134"/>
      <c r="Z110" s="134"/>
      <c r="AA110" s="134"/>
      <c r="AB110" s="134"/>
      <c r="AC110" s="134"/>
      <c r="AD110" s="134"/>
      <c r="AE110" s="134"/>
      <c r="AF110" s="134"/>
      <c r="AG110" s="135">
        <f>'06 - P 576 km 6,317'!J32</f>
        <v>0</v>
      </c>
      <c r="AH110" s="133"/>
      <c r="AI110" s="133"/>
      <c r="AJ110" s="133"/>
      <c r="AK110" s="133"/>
      <c r="AL110" s="133"/>
      <c r="AM110" s="133"/>
      <c r="AN110" s="135">
        <f>SUM(AG110,AT110)</f>
        <v>0</v>
      </c>
      <c r="AO110" s="133"/>
      <c r="AP110" s="133"/>
      <c r="AQ110" s="136" t="s">
        <v>101</v>
      </c>
      <c r="AR110" s="72"/>
      <c r="AS110" s="137">
        <v>0</v>
      </c>
      <c r="AT110" s="138">
        <f>ROUND(SUM(AV110:AW110),2)</f>
        <v>0</v>
      </c>
      <c r="AU110" s="139">
        <f>'06 - P 576 km 6,317'!P124</f>
        <v>0</v>
      </c>
      <c r="AV110" s="138">
        <f>'06 - P 576 km 6,317'!J35</f>
        <v>0</v>
      </c>
      <c r="AW110" s="138">
        <f>'06 - P 576 km 6,317'!J36</f>
        <v>0</v>
      </c>
      <c r="AX110" s="138">
        <f>'06 - P 576 km 6,317'!J37</f>
        <v>0</v>
      </c>
      <c r="AY110" s="138">
        <f>'06 - P 576 km 6,317'!J38</f>
        <v>0</v>
      </c>
      <c r="AZ110" s="138">
        <f>'06 - P 576 km 6,317'!F35</f>
        <v>0</v>
      </c>
      <c r="BA110" s="138">
        <f>'06 - P 576 km 6,317'!F36</f>
        <v>0</v>
      </c>
      <c r="BB110" s="138">
        <f>'06 - P 576 km 6,317'!F37</f>
        <v>0</v>
      </c>
      <c r="BC110" s="138">
        <f>'06 - P 576 km 6,317'!F38</f>
        <v>0</v>
      </c>
      <c r="BD110" s="140">
        <f>'06 - P 576 km 6,317'!F39</f>
        <v>0</v>
      </c>
      <c r="BE110" s="4"/>
      <c r="BT110" s="141" t="s">
        <v>86</v>
      </c>
      <c r="BV110" s="141" t="s">
        <v>78</v>
      </c>
      <c r="BW110" s="141" t="s">
        <v>128</v>
      </c>
      <c r="BX110" s="141" t="s">
        <v>114</v>
      </c>
      <c r="CL110" s="141" t="s">
        <v>1</v>
      </c>
    </row>
    <row r="111" s="4" customFormat="1" ht="16.5" customHeight="1">
      <c r="A111" s="119" t="s">
        <v>80</v>
      </c>
      <c r="B111" s="70"/>
      <c r="C111" s="133"/>
      <c r="D111" s="133"/>
      <c r="E111" s="134" t="s">
        <v>129</v>
      </c>
      <c r="F111" s="134"/>
      <c r="G111" s="134"/>
      <c r="H111" s="134"/>
      <c r="I111" s="134"/>
      <c r="J111" s="133"/>
      <c r="K111" s="134" t="s">
        <v>130</v>
      </c>
      <c r="L111" s="134"/>
      <c r="M111" s="134"/>
      <c r="N111" s="134"/>
      <c r="O111" s="134"/>
      <c r="P111" s="134"/>
      <c r="Q111" s="134"/>
      <c r="R111" s="134"/>
      <c r="S111" s="134"/>
      <c r="T111" s="134"/>
      <c r="U111" s="134"/>
      <c r="V111" s="134"/>
      <c r="W111" s="134"/>
      <c r="X111" s="134"/>
      <c r="Y111" s="134"/>
      <c r="Z111" s="134"/>
      <c r="AA111" s="134"/>
      <c r="AB111" s="134"/>
      <c r="AC111" s="134"/>
      <c r="AD111" s="134"/>
      <c r="AE111" s="134"/>
      <c r="AF111" s="134"/>
      <c r="AG111" s="135">
        <f>'07 - P 571 Zadní Třebáň'!J32</f>
        <v>0</v>
      </c>
      <c r="AH111" s="133"/>
      <c r="AI111" s="133"/>
      <c r="AJ111" s="133"/>
      <c r="AK111" s="133"/>
      <c r="AL111" s="133"/>
      <c r="AM111" s="133"/>
      <c r="AN111" s="135">
        <f>SUM(AG111,AT111)</f>
        <v>0</v>
      </c>
      <c r="AO111" s="133"/>
      <c r="AP111" s="133"/>
      <c r="AQ111" s="136" t="s">
        <v>101</v>
      </c>
      <c r="AR111" s="72"/>
      <c r="AS111" s="137">
        <v>0</v>
      </c>
      <c r="AT111" s="138">
        <f>ROUND(SUM(AV111:AW111),2)</f>
        <v>0</v>
      </c>
      <c r="AU111" s="139">
        <f>'07 - P 571 Zadní Třebáň'!P124</f>
        <v>0</v>
      </c>
      <c r="AV111" s="138">
        <f>'07 - P 571 Zadní Třebáň'!J35</f>
        <v>0</v>
      </c>
      <c r="AW111" s="138">
        <f>'07 - P 571 Zadní Třebáň'!J36</f>
        <v>0</v>
      </c>
      <c r="AX111" s="138">
        <f>'07 - P 571 Zadní Třebáň'!J37</f>
        <v>0</v>
      </c>
      <c r="AY111" s="138">
        <f>'07 - P 571 Zadní Třebáň'!J38</f>
        <v>0</v>
      </c>
      <c r="AZ111" s="138">
        <f>'07 - P 571 Zadní Třebáň'!F35</f>
        <v>0</v>
      </c>
      <c r="BA111" s="138">
        <f>'07 - P 571 Zadní Třebáň'!F36</f>
        <v>0</v>
      </c>
      <c r="BB111" s="138">
        <f>'07 - P 571 Zadní Třebáň'!F37</f>
        <v>0</v>
      </c>
      <c r="BC111" s="138">
        <f>'07 - P 571 Zadní Třebáň'!F38</f>
        <v>0</v>
      </c>
      <c r="BD111" s="140">
        <f>'07 - P 571 Zadní Třebáň'!F39</f>
        <v>0</v>
      </c>
      <c r="BE111" s="4"/>
      <c r="BT111" s="141" t="s">
        <v>86</v>
      </c>
      <c r="BV111" s="141" t="s">
        <v>78</v>
      </c>
      <c r="BW111" s="141" t="s">
        <v>131</v>
      </c>
      <c r="BX111" s="141" t="s">
        <v>114</v>
      </c>
      <c r="CL111" s="141" t="s">
        <v>1</v>
      </c>
    </row>
    <row r="112" s="7" customFormat="1" ht="16.5" customHeight="1">
      <c r="A112" s="7"/>
      <c r="B112" s="120"/>
      <c r="C112" s="121"/>
      <c r="D112" s="122" t="s">
        <v>132</v>
      </c>
      <c r="E112" s="122"/>
      <c r="F112" s="122"/>
      <c r="G112" s="122"/>
      <c r="H112" s="122"/>
      <c r="I112" s="123"/>
      <c r="J112" s="122" t="s">
        <v>133</v>
      </c>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32">
        <f>ROUND(SUM(AG113:AG116),2)</f>
        <v>0</v>
      </c>
      <c r="AH112" s="123"/>
      <c r="AI112" s="123"/>
      <c r="AJ112" s="123"/>
      <c r="AK112" s="123"/>
      <c r="AL112" s="123"/>
      <c r="AM112" s="123"/>
      <c r="AN112" s="124">
        <f>SUM(AG112,AT112)</f>
        <v>0</v>
      </c>
      <c r="AO112" s="123"/>
      <c r="AP112" s="123"/>
      <c r="AQ112" s="125" t="s">
        <v>83</v>
      </c>
      <c r="AR112" s="126"/>
      <c r="AS112" s="127">
        <f>ROUND(SUM(AS113:AS116),2)</f>
        <v>0</v>
      </c>
      <c r="AT112" s="128">
        <f>ROUND(SUM(AV112:AW112),2)</f>
        <v>0</v>
      </c>
      <c r="AU112" s="129">
        <f>ROUND(SUM(AU113:AU116),5)</f>
        <v>0</v>
      </c>
      <c r="AV112" s="128">
        <f>ROUND(AZ112*L29,2)</f>
        <v>0</v>
      </c>
      <c r="AW112" s="128">
        <f>ROUND(BA112*L30,2)</f>
        <v>0</v>
      </c>
      <c r="AX112" s="128">
        <f>ROUND(BB112*L29,2)</f>
        <v>0</v>
      </c>
      <c r="AY112" s="128">
        <f>ROUND(BC112*L30,2)</f>
        <v>0</v>
      </c>
      <c r="AZ112" s="128">
        <f>ROUND(SUM(AZ113:AZ116),2)</f>
        <v>0</v>
      </c>
      <c r="BA112" s="128">
        <f>ROUND(SUM(BA113:BA116),2)</f>
        <v>0</v>
      </c>
      <c r="BB112" s="128">
        <f>ROUND(SUM(BB113:BB116),2)</f>
        <v>0</v>
      </c>
      <c r="BC112" s="128">
        <f>ROUND(SUM(BC113:BC116),2)</f>
        <v>0</v>
      </c>
      <c r="BD112" s="130">
        <f>ROUND(SUM(BD113:BD116),2)</f>
        <v>0</v>
      </c>
      <c r="BE112" s="7"/>
      <c r="BS112" s="131" t="s">
        <v>75</v>
      </c>
      <c r="BT112" s="131" t="s">
        <v>84</v>
      </c>
      <c r="BU112" s="131" t="s">
        <v>77</v>
      </c>
      <c r="BV112" s="131" t="s">
        <v>78</v>
      </c>
      <c r="BW112" s="131" t="s">
        <v>134</v>
      </c>
      <c r="BX112" s="131" t="s">
        <v>5</v>
      </c>
      <c r="CL112" s="131" t="s">
        <v>1</v>
      </c>
      <c r="CM112" s="131" t="s">
        <v>86</v>
      </c>
    </row>
    <row r="113" s="4" customFormat="1" ht="23.25" customHeight="1">
      <c r="A113" s="119" t="s">
        <v>80</v>
      </c>
      <c r="B113" s="70"/>
      <c r="C113" s="133"/>
      <c r="D113" s="133"/>
      <c r="E113" s="134" t="s">
        <v>99</v>
      </c>
      <c r="F113" s="134"/>
      <c r="G113" s="134"/>
      <c r="H113" s="134"/>
      <c r="I113" s="134"/>
      <c r="J113" s="133"/>
      <c r="K113" s="134" t="s">
        <v>135</v>
      </c>
      <c r="L113" s="134"/>
      <c r="M113" s="134"/>
      <c r="N113" s="134"/>
      <c r="O113" s="134"/>
      <c r="P113" s="134"/>
      <c r="Q113" s="134"/>
      <c r="R113" s="134"/>
      <c r="S113" s="134"/>
      <c r="T113" s="134"/>
      <c r="U113" s="134"/>
      <c r="V113" s="134"/>
      <c r="W113" s="134"/>
      <c r="X113" s="134"/>
      <c r="Y113" s="134"/>
      <c r="Z113" s="134"/>
      <c r="AA113" s="134"/>
      <c r="AB113" s="134"/>
      <c r="AC113" s="134"/>
      <c r="AD113" s="134"/>
      <c r="AE113" s="134"/>
      <c r="AF113" s="134"/>
      <c r="AG113" s="135">
        <f>'01 - Údržba průjezdného p...'!J32</f>
        <v>0</v>
      </c>
      <c r="AH113" s="133"/>
      <c r="AI113" s="133"/>
      <c r="AJ113" s="133"/>
      <c r="AK113" s="133"/>
      <c r="AL113" s="133"/>
      <c r="AM113" s="133"/>
      <c r="AN113" s="135">
        <f>SUM(AG113,AT113)</f>
        <v>0</v>
      </c>
      <c r="AO113" s="133"/>
      <c r="AP113" s="133"/>
      <c r="AQ113" s="136" t="s">
        <v>101</v>
      </c>
      <c r="AR113" s="72"/>
      <c r="AS113" s="137">
        <v>0</v>
      </c>
      <c r="AT113" s="138">
        <f>ROUND(SUM(AV113:AW113),2)</f>
        <v>0</v>
      </c>
      <c r="AU113" s="139">
        <f>'01 - Údržba průjezdného p...'!P122</f>
        <v>0</v>
      </c>
      <c r="AV113" s="138">
        <f>'01 - Údržba průjezdného p...'!J35</f>
        <v>0</v>
      </c>
      <c r="AW113" s="138">
        <f>'01 - Údržba průjezdného p...'!J36</f>
        <v>0</v>
      </c>
      <c r="AX113" s="138">
        <f>'01 - Údržba průjezdného p...'!J37</f>
        <v>0</v>
      </c>
      <c r="AY113" s="138">
        <f>'01 - Údržba průjezdného p...'!J38</f>
        <v>0</v>
      </c>
      <c r="AZ113" s="138">
        <f>'01 - Údržba průjezdného p...'!F35</f>
        <v>0</v>
      </c>
      <c r="BA113" s="138">
        <f>'01 - Údržba průjezdného p...'!F36</f>
        <v>0</v>
      </c>
      <c r="BB113" s="138">
        <f>'01 - Údržba průjezdného p...'!F37</f>
        <v>0</v>
      </c>
      <c r="BC113" s="138">
        <f>'01 - Údržba průjezdného p...'!F38</f>
        <v>0</v>
      </c>
      <c r="BD113" s="140">
        <f>'01 - Údržba průjezdného p...'!F39</f>
        <v>0</v>
      </c>
      <c r="BE113" s="4"/>
      <c r="BT113" s="141" t="s">
        <v>86</v>
      </c>
      <c r="BV113" s="141" t="s">
        <v>78</v>
      </c>
      <c r="BW113" s="141" t="s">
        <v>136</v>
      </c>
      <c r="BX113" s="141" t="s">
        <v>134</v>
      </c>
      <c r="CL113" s="141" t="s">
        <v>1</v>
      </c>
    </row>
    <row r="114" s="4" customFormat="1" ht="23.25" customHeight="1">
      <c r="A114" s="119" t="s">
        <v>80</v>
      </c>
      <c r="B114" s="70"/>
      <c r="C114" s="133"/>
      <c r="D114" s="133"/>
      <c r="E114" s="134" t="s">
        <v>103</v>
      </c>
      <c r="F114" s="134"/>
      <c r="G114" s="134"/>
      <c r="H114" s="134"/>
      <c r="I114" s="134"/>
      <c r="J114" s="133"/>
      <c r="K114" s="134" t="s">
        <v>137</v>
      </c>
      <c r="L114" s="134"/>
      <c r="M114" s="134"/>
      <c r="N114" s="134"/>
      <c r="O114" s="134"/>
      <c r="P114" s="134"/>
      <c r="Q114" s="134"/>
      <c r="R114" s="134"/>
      <c r="S114" s="134"/>
      <c r="T114" s="134"/>
      <c r="U114" s="134"/>
      <c r="V114" s="134"/>
      <c r="W114" s="134"/>
      <c r="X114" s="134"/>
      <c r="Y114" s="134"/>
      <c r="Z114" s="134"/>
      <c r="AA114" s="134"/>
      <c r="AB114" s="134"/>
      <c r="AC114" s="134"/>
      <c r="AD114" s="134"/>
      <c r="AE114" s="134"/>
      <c r="AF114" s="134"/>
      <c r="AG114" s="135">
        <f>'02 - Údržba průjezdného p...'!J32</f>
        <v>0</v>
      </c>
      <c r="AH114" s="133"/>
      <c r="AI114" s="133"/>
      <c r="AJ114" s="133"/>
      <c r="AK114" s="133"/>
      <c r="AL114" s="133"/>
      <c r="AM114" s="133"/>
      <c r="AN114" s="135">
        <f>SUM(AG114,AT114)</f>
        <v>0</v>
      </c>
      <c r="AO114" s="133"/>
      <c r="AP114" s="133"/>
      <c r="AQ114" s="136" t="s">
        <v>101</v>
      </c>
      <c r="AR114" s="72"/>
      <c r="AS114" s="137">
        <v>0</v>
      </c>
      <c r="AT114" s="138">
        <f>ROUND(SUM(AV114:AW114),2)</f>
        <v>0</v>
      </c>
      <c r="AU114" s="139">
        <f>'02 - Údržba průjezdného p...'!P122</f>
        <v>0</v>
      </c>
      <c r="AV114" s="138">
        <f>'02 - Údržba průjezdného p...'!J35</f>
        <v>0</v>
      </c>
      <c r="AW114" s="138">
        <f>'02 - Údržba průjezdného p...'!J36</f>
        <v>0</v>
      </c>
      <c r="AX114" s="138">
        <f>'02 - Údržba průjezdného p...'!J37</f>
        <v>0</v>
      </c>
      <c r="AY114" s="138">
        <f>'02 - Údržba průjezdného p...'!J38</f>
        <v>0</v>
      </c>
      <c r="AZ114" s="138">
        <f>'02 - Údržba průjezdného p...'!F35</f>
        <v>0</v>
      </c>
      <c r="BA114" s="138">
        <f>'02 - Údržba průjezdného p...'!F36</f>
        <v>0</v>
      </c>
      <c r="BB114" s="138">
        <f>'02 - Údržba průjezdného p...'!F37</f>
        <v>0</v>
      </c>
      <c r="BC114" s="138">
        <f>'02 - Údržba průjezdného p...'!F38</f>
        <v>0</v>
      </c>
      <c r="BD114" s="140">
        <f>'02 - Údržba průjezdného p...'!F39</f>
        <v>0</v>
      </c>
      <c r="BE114" s="4"/>
      <c r="BT114" s="141" t="s">
        <v>86</v>
      </c>
      <c r="BV114" s="141" t="s">
        <v>78</v>
      </c>
      <c r="BW114" s="141" t="s">
        <v>138</v>
      </c>
      <c r="BX114" s="141" t="s">
        <v>134</v>
      </c>
      <c r="CL114" s="141" t="s">
        <v>1</v>
      </c>
    </row>
    <row r="115" s="4" customFormat="1" ht="23.25" customHeight="1">
      <c r="A115" s="119" t="s">
        <v>80</v>
      </c>
      <c r="B115" s="70"/>
      <c r="C115" s="133"/>
      <c r="D115" s="133"/>
      <c r="E115" s="134" t="s">
        <v>106</v>
      </c>
      <c r="F115" s="134"/>
      <c r="G115" s="134"/>
      <c r="H115" s="134"/>
      <c r="I115" s="134"/>
      <c r="J115" s="133"/>
      <c r="K115" s="134" t="s">
        <v>139</v>
      </c>
      <c r="L115" s="134"/>
      <c r="M115" s="134"/>
      <c r="N115" s="134"/>
      <c r="O115" s="134"/>
      <c r="P115" s="134"/>
      <c r="Q115" s="134"/>
      <c r="R115" s="134"/>
      <c r="S115" s="134"/>
      <c r="T115" s="134"/>
      <c r="U115" s="134"/>
      <c r="V115" s="134"/>
      <c r="W115" s="134"/>
      <c r="X115" s="134"/>
      <c r="Y115" s="134"/>
      <c r="Z115" s="134"/>
      <c r="AA115" s="134"/>
      <c r="AB115" s="134"/>
      <c r="AC115" s="134"/>
      <c r="AD115" s="134"/>
      <c r="AE115" s="134"/>
      <c r="AF115" s="134"/>
      <c r="AG115" s="135">
        <f>'03 - Údržba průjezdného p...'!J32</f>
        <v>0</v>
      </c>
      <c r="AH115" s="133"/>
      <c r="AI115" s="133"/>
      <c r="AJ115" s="133"/>
      <c r="AK115" s="133"/>
      <c r="AL115" s="133"/>
      <c r="AM115" s="133"/>
      <c r="AN115" s="135">
        <f>SUM(AG115,AT115)</f>
        <v>0</v>
      </c>
      <c r="AO115" s="133"/>
      <c r="AP115" s="133"/>
      <c r="AQ115" s="136" t="s">
        <v>101</v>
      </c>
      <c r="AR115" s="72"/>
      <c r="AS115" s="137">
        <v>0</v>
      </c>
      <c r="AT115" s="138">
        <f>ROUND(SUM(AV115:AW115),2)</f>
        <v>0</v>
      </c>
      <c r="AU115" s="139">
        <f>'03 - Údržba průjezdného p...'!P122</f>
        <v>0</v>
      </c>
      <c r="AV115" s="138">
        <f>'03 - Údržba průjezdného p...'!J35</f>
        <v>0</v>
      </c>
      <c r="AW115" s="138">
        <f>'03 - Údržba průjezdného p...'!J36</f>
        <v>0</v>
      </c>
      <c r="AX115" s="138">
        <f>'03 - Údržba průjezdného p...'!J37</f>
        <v>0</v>
      </c>
      <c r="AY115" s="138">
        <f>'03 - Údržba průjezdného p...'!J38</f>
        <v>0</v>
      </c>
      <c r="AZ115" s="138">
        <f>'03 - Údržba průjezdného p...'!F35</f>
        <v>0</v>
      </c>
      <c r="BA115" s="138">
        <f>'03 - Údržba průjezdného p...'!F36</f>
        <v>0</v>
      </c>
      <c r="BB115" s="138">
        <f>'03 - Údržba průjezdného p...'!F37</f>
        <v>0</v>
      </c>
      <c r="BC115" s="138">
        <f>'03 - Údržba průjezdného p...'!F38</f>
        <v>0</v>
      </c>
      <c r="BD115" s="140">
        <f>'03 - Údržba průjezdného p...'!F39</f>
        <v>0</v>
      </c>
      <c r="BE115" s="4"/>
      <c r="BT115" s="141" t="s">
        <v>86</v>
      </c>
      <c r="BV115" s="141" t="s">
        <v>78</v>
      </c>
      <c r="BW115" s="141" t="s">
        <v>140</v>
      </c>
      <c r="BX115" s="141" t="s">
        <v>134</v>
      </c>
      <c r="CL115" s="141" t="s">
        <v>1</v>
      </c>
    </row>
    <row r="116" s="4" customFormat="1" ht="23.25" customHeight="1">
      <c r="A116" s="119" t="s">
        <v>80</v>
      </c>
      <c r="B116" s="70"/>
      <c r="C116" s="133"/>
      <c r="D116" s="133"/>
      <c r="E116" s="134" t="s">
        <v>109</v>
      </c>
      <c r="F116" s="134"/>
      <c r="G116" s="134"/>
      <c r="H116" s="134"/>
      <c r="I116" s="134"/>
      <c r="J116" s="133"/>
      <c r="K116" s="134" t="s">
        <v>141</v>
      </c>
      <c r="L116" s="134"/>
      <c r="M116" s="134"/>
      <c r="N116" s="134"/>
      <c r="O116" s="134"/>
      <c r="P116" s="134"/>
      <c r="Q116" s="134"/>
      <c r="R116" s="134"/>
      <c r="S116" s="134"/>
      <c r="T116" s="134"/>
      <c r="U116" s="134"/>
      <c r="V116" s="134"/>
      <c r="W116" s="134"/>
      <c r="X116" s="134"/>
      <c r="Y116" s="134"/>
      <c r="Z116" s="134"/>
      <c r="AA116" s="134"/>
      <c r="AB116" s="134"/>
      <c r="AC116" s="134"/>
      <c r="AD116" s="134"/>
      <c r="AE116" s="134"/>
      <c r="AF116" s="134"/>
      <c r="AG116" s="135">
        <f>'04 - Údržba průjezdného p...'!J32</f>
        <v>0</v>
      </c>
      <c r="AH116" s="133"/>
      <c r="AI116" s="133"/>
      <c r="AJ116" s="133"/>
      <c r="AK116" s="133"/>
      <c r="AL116" s="133"/>
      <c r="AM116" s="133"/>
      <c r="AN116" s="135">
        <f>SUM(AG116,AT116)</f>
        <v>0</v>
      </c>
      <c r="AO116" s="133"/>
      <c r="AP116" s="133"/>
      <c r="AQ116" s="136" t="s">
        <v>101</v>
      </c>
      <c r="AR116" s="72"/>
      <c r="AS116" s="137">
        <v>0</v>
      </c>
      <c r="AT116" s="138">
        <f>ROUND(SUM(AV116:AW116),2)</f>
        <v>0</v>
      </c>
      <c r="AU116" s="139">
        <f>'04 - Údržba průjezdného p...'!P122</f>
        <v>0</v>
      </c>
      <c r="AV116" s="138">
        <f>'04 - Údržba průjezdného p...'!J35</f>
        <v>0</v>
      </c>
      <c r="AW116" s="138">
        <f>'04 - Údržba průjezdného p...'!J36</f>
        <v>0</v>
      </c>
      <c r="AX116" s="138">
        <f>'04 - Údržba průjezdného p...'!J37</f>
        <v>0</v>
      </c>
      <c r="AY116" s="138">
        <f>'04 - Údržba průjezdného p...'!J38</f>
        <v>0</v>
      </c>
      <c r="AZ116" s="138">
        <f>'04 - Údržba průjezdného p...'!F35</f>
        <v>0</v>
      </c>
      <c r="BA116" s="138">
        <f>'04 - Údržba průjezdného p...'!F36</f>
        <v>0</v>
      </c>
      <c r="BB116" s="138">
        <f>'04 - Údržba průjezdného p...'!F37</f>
        <v>0</v>
      </c>
      <c r="BC116" s="138">
        <f>'04 - Údržba průjezdného p...'!F38</f>
        <v>0</v>
      </c>
      <c r="BD116" s="140">
        <f>'04 - Údržba průjezdného p...'!F39</f>
        <v>0</v>
      </c>
      <c r="BE116" s="4"/>
      <c r="BT116" s="141" t="s">
        <v>86</v>
      </c>
      <c r="BV116" s="141" t="s">
        <v>78</v>
      </c>
      <c r="BW116" s="141" t="s">
        <v>142</v>
      </c>
      <c r="BX116" s="141" t="s">
        <v>134</v>
      </c>
      <c r="CL116" s="141" t="s">
        <v>1</v>
      </c>
    </row>
    <row r="117" s="7" customFormat="1" ht="16.5" customHeight="1">
      <c r="A117" s="119" t="s">
        <v>80</v>
      </c>
      <c r="B117" s="120"/>
      <c r="C117" s="121"/>
      <c r="D117" s="122" t="s">
        <v>143</v>
      </c>
      <c r="E117" s="122"/>
      <c r="F117" s="122"/>
      <c r="G117" s="122"/>
      <c r="H117" s="122"/>
      <c r="I117" s="123"/>
      <c r="J117" s="122" t="s">
        <v>144</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4">
        <f>'SO 08 - VRN'!J30</f>
        <v>0</v>
      </c>
      <c r="AH117" s="123"/>
      <c r="AI117" s="123"/>
      <c r="AJ117" s="123"/>
      <c r="AK117" s="123"/>
      <c r="AL117" s="123"/>
      <c r="AM117" s="123"/>
      <c r="AN117" s="124">
        <f>SUM(AG117,AT117)</f>
        <v>0</v>
      </c>
      <c r="AO117" s="123"/>
      <c r="AP117" s="123"/>
      <c r="AQ117" s="125" t="s">
        <v>83</v>
      </c>
      <c r="AR117" s="126"/>
      <c r="AS117" s="142">
        <v>0</v>
      </c>
      <c r="AT117" s="143">
        <f>ROUND(SUM(AV117:AW117),2)</f>
        <v>0</v>
      </c>
      <c r="AU117" s="144">
        <f>'SO 08 - VRN'!P117</f>
        <v>0</v>
      </c>
      <c r="AV117" s="143">
        <f>'SO 08 - VRN'!J33</f>
        <v>0</v>
      </c>
      <c r="AW117" s="143">
        <f>'SO 08 - VRN'!J34</f>
        <v>0</v>
      </c>
      <c r="AX117" s="143">
        <f>'SO 08 - VRN'!J35</f>
        <v>0</v>
      </c>
      <c r="AY117" s="143">
        <f>'SO 08 - VRN'!J36</f>
        <v>0</v>
      </c>
      <c r="AZ117" s="143">
        <f>'SO 08 - VRN'!F33</f>
        <v>0</v>
      </c>
      <c r="BA117" s="143">
        <f>'SO 08 - VRN'!F34</f>
        <v>0</v>
      </c>
      <c r="BB117" s="143">
        <f>'SO 08 - VRN'!F35</f>
        <v>0</v>
      </c>
      <c r="BC117" s="143">
        <f>'SO 08 - VRN'!F36</f>
        <v>0</v>
      </c>
      <c r="BD117" s="145">
        <f>'SO 08 - VRN'!F37</f>
        <v>0</v>
      </c>
      <c r="BE117" s="7"/>
      <c r="BT117" s="131" t="s">
        <v>84</v>
      </c>
      <c r="BV117" s="131" t="s">
        <v>78</v>
      </c>
      <c r="BW117" s="131" t="s">
        <v>145</v>
      </c>
      <c r="BX117" s="131" t="s">
        <v>5</v>
      </c>
      <c r="CL117" s="131" t="s">
        <v>1</v>
      </c>
      <c r="CM117" s="131" t="s">
        <v>86</v>
      </c>
    </row>
    <row r="118" s="2" customFormat="1" ht="30" customHeight="1">
      <c r="A118" s="38"/>
      <c r="B118" s="39"/>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c r="AK118" s="40"/>
      <c r="AL118" s="40"/>
      <c r="AM118" s="40"/>
      <c r="AN118" s="40"/>
      <c r="AO118" s="40"/>
      <c r="AP118" s="40"/>
      <c r="AQ118" s="40"/>
      <c r="AR118" s="44"/>
      <c r="AS118" s="38"/>
      <c r="AT118" s="38"/>
      <c r="AU118" s="38"/>
      <c r="AV118" s="38"/>
      <c r="AW118" s="38"/>
      <c r="AX118" s="38"/>
      <c r="AY118" s="38"/>
      <c r="AZ118" s="38"/>
      <c r="BA118" s="38"/>
      <c r="BB118" s="38"/>
      <c r="BC118" s="38"/>
      <c r="BD118" s="38"/>
      <c r="BE118" s="38"/>
    </row>
    <row r="119" s="2" customFormat="1" ht="6.96" customHeight="1">
      <c r="A119" s="38"/>
      <c r="B119" s="66"/>
      <c r="C119" s="67"/>
      <c r="D119" s="67"/>
      <c r="E119" s="67"/>
      <c r="F119" s="67"/>
      <c r="G119" s="67"/>
      <c r="H119" s="67"/>
      <c r="I119" s="67"/>
      <c r="J119" s="67"/>
      <c r="K119" s="67"/>
      <c r="L119" s="67"/>
      <c r="M119" s="67"/>
      <c r="N119" s="67"/>
      <c r="O119" s="67"/>
      <c r="P119" s="67"/>
      <c r="Q119" s="67"/>
      <c r="R119" s="67"/>
      <c r="S119" s="67"/>
      <c r="T119" s="67"/>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44"/>
      <c r="AS119" s="38"/>
      <c r="AT119" s="38"/>
      <c r="AU119" s="38"/>
      <c r="AV119" s="38"/>
      <c r="AW119" s="38"/>
      <c r="AX119" s="38"/>
      <c r="AY119" s="38"/>
      <c r="AZ119" s="38"/>
      <c r="BA119" s="38"/>
      <c r="BB119" s="38"/>
      <c r="BC119" s="38"/>
      <c r="BD119" s="38"/>
      <c r="BE119" s="38"/>
    </row>
  </sheetData>
  <sheetProtection sheet="1" formatColumns="0" formatRows="0" objects="1" scenarios="1" spinCount="100000" saltValue="5qnltl/GsAsuRBnFSaETXDt+wVdN1L3eo4AIwfW86OAUoREiYit898YyRtUlVV0za+SMPPlIiVGl3dxOAU9K5A==" hashValue="ASzVgIZBE1NvbKuvNW4UzoheCEhGrGR3iHVK+GAGRbj9GdO9JfpVhlv4gdtPE5gF2/YN9w/BK8WOrGmawfLb7Q==" algorithmName="SHA-512" password="CC35"/>
  <mergeCells count="130">
    <mergeCell ref="L85:AO85"/>
    <mergeCell ref="AM87:AN87"/>
    <mergeCell ref="AM89:AP89"/>
    <mergeCell ref="I92:AF92"/>
    <mergeCell ref="C92:G92"/>
    <mergeCell ref="D95:H95"/>
    <mergeCell ref="J95:AF95"/>
    <mergeCell ref="D96:H96"/>
    <mergeCell ref="J96:AF96"/>
    <mergeCell ref="D97:H97"/>
    <mergeCell ref="J97:AF97"/>
    <mergeCell ref="J98:AF98"/>
    <mergeCell ref="D98:H98"/>
    <mergeCell ref="D99:H99"/>
    <mergeCell ref="J99:AF99"/>
    <mergeCell ref="K100:AF100"/>
    <mergeCell ref="E100:I100"/>
    <mergeCell ref="K101:AF101"/>
    <mergeCell ref="E101:I101"/>
    <mergeCell ref="K102:AF102"/>
    <mergeCell ref="E102:I102"/>
    <mergeCell ref="AS89:AT91"/>
    <mergeCell ref="AM90:AP90"/>
    <mergeCell ref="AN92:AP92"/>
    <mergeCell ref="AG92:AM92"/>
    <mergeCell ref="AN95:AP95"/>
    <mergeCell ref="AG95:AM95"/>
    <mergeCell ref="AN96:AP96"/>
    <mergeCell ref="AG96:AM96"/>
    <mergeCell ref="AN97:AP97"/>
    <mergeCell ref="AG97:AM97"/>
    <mergeCell ref="AN98:AP98"/>
    <mergeCell ref="AG98:AM98"/>
    <mergeCell ref="AN99:AP99"/>
    <mergeCell ref="AG99:AM99"/>
    <mergeCell ref="AG100:AM100"/>
    <mergeCell ref="AN100:AP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N101:AP101"/>
    <mergeCell ref="AG101:AM101"/>
    <mergeCell ref="AG102:AM102"/>
    <mergeCell ref="AN102:AP102"/>
    <mergeCell ref="AG103:AM103"/>
    <mergeCell ref="AN103:AP103"/>
    <mergeCell ref="AG104:AM104"/>
    <mergeCell ref="AN104:AP104"/>
    <mergeCell ref="AN105:AP105"/>
    <mergeCell ref="AG105:AM105"/>
    <mergeCell ref="AN106:AP106"/>
    <mergeCell ref="AG106:AM106"/>
    <mergeCell ref="AG107:AM107"/>
    <mergeCell ref="AN107:AP107"/>
    <mergeCell ref="AN108:AP108"/>
    <mergeCell ref="AG108:AM108"/>
    <mergeCell ref="AN109:AP109"/>
    <mergeCell ref="AG109:AM109"/>
    <mergeCell ref="AG110:AM110"/>
    <mergeCell ref="AN110:AP110"/>
    <mergeCell ref="AG111:AM111"/>
    <mergeCell ref="AN111:AP111"/>
    <mergeCell ref="AG112:AM112"/>
    <mergeCell ref="AN112:AP112"/>
    <mergeCell ref="AG113:AM113"/>
    <mergeCell ref="AN113:AP113"/>
    <mergeCell ref="AN114:AP114"/>
    <mergeCell ref="AG114:AM114"/>
    <mergeCell ref="AG115:AM115"/>
    <mergeCell ref="AN115:AP115"/>
    <mergeCell ref="AN116:AP116"/>
    <mergeCell ref="AG116:AM116"/>
    <mergeCell ref="AN117:AP117"/>
    <mergeCell ref="AG117:AM117"/>
    <mergeCell ref="E103:I103"/>
    <mergeCell ref="K103:AF103"/>
    <mergeCell ref="D104:H104"/>
    <mergeCell ref="J104:AF104"/>
    <mergeCell ref="E105:I105"/>
    <mergeCell ref="K105:AF105"/>
    <mergeCell ref="K106:AF106"/>
    <mergeCell ref="E106:I106"/>
    <mergeCell ref="K107:AF107"/>
    <mergeCell ref="E107:I107"/>
    <mergeCell ref="K108:AF108"/>
    <mergeCell ref="E108:I108"/>
    <mergeCell ref="K109:AF109"/>
    <mergeCell ref="E109:I109"/>
    <mergeCell ref="E110:I110"/>
    <mergeCell ref="K110:AF110"/>
    <mergeCell ref="K111:AF111"/>
    <mergeCell ref="E111:I111"/>
    <mergeCell ref="D112:H112"/>
    <mergeCell ref="J112:AF112"/>
    <mergeCell ref="E113:I113"/>
    <mergeCell ref="K113:AF113"/>
    <mergeCell ref="E114:I114"/>
    <mergeCell ref="K114:AF114"/>
    <mergeCell ref="E115:I115"/>
    <mergeCell ref="K115:AF115"/>
    <mergeCell ref="K116:AF116"/>
    <mergeCell ref="E116:I116"/>
    <mergeCell ref="D117:H117"/>
    <mergeCell ref="J117:AF117"/>
  </mergeCells>
  <hyperlinks>
    <hyperlink ref="A95" location="'SO 01 - Oprava trati Z. T...'!C2" display="/"/>
    <hyperlink ref="A96" location="'SO 02 - Oprava trati Lite...'!C2" display="/"/>
    <hyperlink ref="A97" location="'SO 03 - Oprava trati Host...'!C2" display="/"/>
    <hyperlink ref="A98" location="'SO 04 - Oprava trati Neum...'!C2" display="/"/>
    <hyperlink ref="A100" location="'01 - Výměna pražců km 22,...'!C2" display="/"/>
    <hyperlink ref="A101" location="'02 - Výměna výhybky č.3 N...'!C2" display="/"/>
    <hyperlink ref="A102" location="'03 - Nástupiště Neumětely'!C2" display="/"/>
    <hyperlink ref="A103" location="'04 - Nástupiště Radouš'!C2" display="/"/>
    <hyperlink ref="A105" location="'01 - P595 Neumětely'!C2" display="/"/>
    <hyperlink ref="A106" location="'02 - P593 Radouš'!C2" display="/"/>
    <hyperlink ref="A107" location="'03 - P592 Radouš-Hostomice'!C2" display="/"/>
    <hyperlink ref="A108" location="'04 - P591 Hostomice'!C2" display="/"/>
    <hyperlink ref="A109" location="'05 - P578 Nesvačily'!C2" display="/"/>
    <hyperlink ref="A110" location="'06 - P 576 km 6,317'!C2" display="/"/>
    <hyperlink ref="A111" location="'07 - P 571 Zadní Třebáň'!C2" display="/"/>
    <hyperlink ref="A113" location="'01 - Údržba průjezdného p...'!C2" display="/"/>
    <hyperlink ref="A114" location="'02 - Údržba průjezdného p...'!C2" display="/"/>
    <hyperlink ref="A115" location="'03 - Údržba průjezdného p...'!C2" display="/"/>
    <hyperlink ref="A116" location="'04 - Údržba průjezdného p...'!C2" display="/"/>
    <hyperlink ref="A117" location="'SO 08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753</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754</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ROUND((SUM(BE124:BE225)),  2)</f>
        <v>0</v>
      </c>
      <c r="G35" s="38"/>
      <c r="H35" s="38"/>
      <c r="I35" s="164">
        <v>0.20999999999999999</v>
      </c>
      <c r="J35" s="163">
        <f>ROUND(((SUM(BE124:BE225))*I35),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ROUND((SUM(BF124:BF225)),  2)</f>
        <v>0</v>
      </c>
      <c r="G36" s="38"/>
      <c r="H36" s="38"/>
      <c r="I36" s="164">
        <v>0.14999999999999999</v>
      </c>
      <c r="J36" s="163">
        <f>ROUND(((SUM(BF124:BF225))*I36),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ROUND((SUM(BG124:BG225)),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ROUND((SUM(BH124:BH225)),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ROUND((SUM(BI124:BI225)),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753</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01 - P595 Neumětely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J196</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157</v>
      </c>
      <c r="E102" s="191"/>
      <c r="F102" s="191"/>
      <c r="G102" s="191"/>
      <c r="H102" s="191"/>
      <c r="I102" s="191"/>
      <c r="J102" s="192">
        <f>J219</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158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88 - Oprava trati v úseku Zadní Třebaň - Liteň - Lochovice</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147</v>
      </c>
      <c r="D113" s="22"/>
      <c r="E113" s="22"/>
      <c r="F113" s="22"/>
      <c r="G113" s="22"/>
      <c r="H113" s="22"/>
      <c r="I113" s="22"/>
      <c r="J113" s="22"/>
      <c r="K113" s="22"/>
      <c r="L113" s="20"/>
    </row>
    <row r="114" s="2" customFormat="1" ht="16.5" customHeight="1">
      <c r="A114" s="38"/>
      <c r="B114" s="39"/>
      <c r="C114" s="40"/>
      <c r="D114" s="40"/>
      <c r="E114" s="183" t="s">
        <v>753</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520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01 - P595 Neumětely</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32" t="s">
        <v>22</v>
      </c>
      <c r="J118" s="79" t="str">
        <f>IF(J14="","",J14)</f>
        <v>25. 6. 2020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Aleš Bednář</v>
      </c>
      <c r="G120" s="40"/>
      <c r="H120" s="40"/>
      <c r="I120" s="32"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32" t="s">
        <v>32</v>
      </c>
      <c r="J121" s="36" t="str">
        <f>E26</f>
        <v>Jan Marušák</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159</v>
      </c>
      <c r="D123" s="202" t="s">
        <v>61</v>
      </c>
      <c r="E123" s="202" t="s">
        <v>57</v>
      </c>
      <c r="F123" s="202" t="s">
        <v>58</v>
      </c>
      <c r="G123" s="202" t="s">
        <v>160</v>
      </c>
      <c r="H123" s="202" t="s">
        <v>161</v>
      </c>
      <c r="I123" s="202" t="s">
        <v>162</v>
      </c>
      <c r="J123" s="203" t="s">
        <v>151</v>
      </c>
      <c r="K123" s="204" t="s">
        <v>163</v>
      </c>
      <c r="L123" s="205"/>
      <c r="M123" s="100" t="s">
        <v>1</v>
      </c>
      <c r="N123" s="101" t="s">
        <v>40</v>
      </c>
      <c r="O123" s="101" t="s">
        <v>164</v>
      </c>
      <c r="P123" s="101" t="s">
        <v>165</v>
      </c>
      <c r="Q123" s="101" t="s">
        <v>166</v>
      </c>
      <c r="R123" s="101" t="s">
        <v>167</v>
      </c>
      <c r="S123" s="101" t="s">
        <v>168</v>
      </c>
      <c r="T123" s="102" t="s">
        <v>169</v>
      </c>
      <c r="U123" s="199"/>
      <c r="V123" s="199"/>
      <c r="W123" s="199"/>
      <c r="X123" s="199"/>
      <c r="Y123" s="199"/>
      <c r="Z123" s="199"/>
      <c r="AA123" s="199"/>
      <c r="AB123" s="199"/>
      <c r="AC123" s="199"/>
      <c r="AD123" s="199"/>
      <c r="AE123" s="199"/>
    </row>
    <row r="124" s="2" customFormat="1" ht="22.8" customHeight="1">
      <c r="A124" s="38"/>
      <c r="B124" s="39"/>
      <c r="C124" s="107" t="s">
        <v>170</v>
      </c>
      <c r="D124" s="40"/>
      <c r="E124" s="40"/>
      <c r="F124" s="40"/>
      <c r="G124" s="40"/>
      <c r="H124" s="40"/>
      <c r="I124" s="40"/>
      <c r="J124" s="206">
        <f>BK124</f>
        <v>0</v>
      </c>
      <c r="K124" s="40"/>
      <c r="L124" s="44"/>
      <c r="M124" s="103"/>
      <c r="N124" s="207"/>
      <c r="O124" s="104"/>
      <c r="P124" s="208">
        <f>P125+P196+P219</f>
        <v>0</v>
      </c>
      <c r="Q124" s="104"/>
      <c r="R124" s="208">
        <f>R125+R196+R219</f>
        <v>78.823120000000003</v>
      </c>
      <c r="S124" s="104"/>
      <c r="T124" s="209">
        <f>T125+T196+T219</f>
        <v>0</v>
      </c>
      <c r="U124" s="38"/>
      <c r="V124" s="38"/>
      <c r="W124" s="38"/>
      <c r="X124" s="38"/>
      <c r="Y124" s="38"/>
      <c r="Z124" s="38"/>
      <c r="AA124" s="38"/>
      <c r="AB124" s="38"/>
      <c r="AC124" s="38"/>
      <c r="AD124" s="38"/>
      <c r="AE124" s="38"/>
      <c r="AT124" s="17" t="s">
        <v>75</v>
      </c>
      <c r="AU124" s="17" t="s">
        <v>153</v>
      </c>
      <c r="BK124" s="210">
        <f>BK125+BK196+BK219</f>
        <v>0</v>
      </c>
    </row>
    <row r="125" s="12" customFormat="1" ht="25.92" customHeight="1">
      <c r="A125" s="12"/>
      <c r="B125" s="211"/>
      <c r="C125" s="212"/>
      <c r="D125" s="213" t="s">
        <v>75</v>
      </c>
      <c r="E125" s="214" t="s">
        <v>171</v>
      </c>
      <c r="F125" s="214" t="s">
        <v>172</v>
      </c>
      <c r="G125" s="212"/>
      <c r="H125" s="212"/>
      <c r="I125" s="215"/>
      <c r="J125" s="216">
        <f>BK125</f>
        <v>0</v>
      </c>
      <c r="K125" s="212"/>
      <c r="L125" s="217"/>
      <c r="M125" s="218"/>
      <c r="N125" s="219"/>
      <c r="O125" s="219"/>
      <c r="P125" s="220">
        <f>P126</f>
        <v>0</v>
      </c>
      <c r="Q125" s="219"/>
      <c r="R125" s="220">
        <f>R126</f>
        <v>78.823120000000003</v>
      </c>
      <c r="S125" s="219"/>
      <c r="T125" s="221">
        <f>T126</f>
        <v>0</v>
      </c>
      <c r="U125" s="12"/>
      <c r="V125" s="12"/>
      <c r="W125" s="12"/>
      <c r="X125" s="12"/>
      <c r="Y125" s="12"/>
      <c r="Z125" s="12"/>
      <c r="AA125" s="12"/>
      <c r="AB125" s="12"/>
      <c r="AC125" s="12"/>
      <c r="AD125" s="12"/>
      <c r="AE125" s="12"/>
      <c r="AR125" s="222" t="s">
        <v>84</v>
      </c>
      <c r="AT125" s="223" t="s">
        <v>75</v>
      </c>
      <c r="AU125" s="223" t="s">
        <v>76</v>
      </c>
      <c r="AY125" s="222" t="s">
        <v>173</v>
      </c>
      <c r="BK125" s="224">
        <f>BK126</f>
        <v>0</v>
      </c>
    </row>
    <row r="126" s="12" customFormat="1" ht="22.8" customHeight="1">
      <c r="A126" s="12"/>
      <c r="B126" s="211"/>
      <c r="C126" s="212"/>
      <c r="D126" s="213" t="s">
        <v>75</v>
      </c>
      <c r="E126" s="225" t="s">
        <v>174</v>
      </c>
      <c r="F126" s="225" t="s">
        <v>175</v>
      </c>
      <c r="G126" s="212"/>
      <c r="H126" s="212"/>
      <c r="I126" s="215"/>
      <c r="J126" s="226">
        <f>BK126</f>
        <v>0</v>
      </c>
      <c r="K126" s="212"/>
      <c r="L126" s="217"/>
      <c r="M126" s="218"/>
      <c r="N126" s="219"/>
      <c r="O126" s="219"/>
      <c r="P126" s="220">
        <f>SUM(P127:P195)</f>
        <v>0</v>
      </c>
      <c r="Q126" s="219"/>
      <c r="R126" s="220">
        <f>SUM(R127:R195)</f>
        <v>78.823120000000003</v>
      </c>
      <c r="S126" s="219"/>
      <c r="T126" s="221">
        <f>SUM(T127:T195)</f>
        <v>0</v>
      </c>
      <c r="U126" s="12"/>
      <c r="V126" s="12"/>
      <c r="W126" s="12"/>
      <c r="X126" s="12"/>
      <c r="Y126" s="12"/>
      <c r="Z126" s="12"/>
      <c r="AA126" s="12"/>
      <c r="AB126" s="12"/>
      <c r="AC126" s="12"/>
      <c r="AD126" s="12"/>
      <c r="AE126" s="12"/>
      <c r="AR126" s="222" t="s">
        <v>84</v>
      </c>
      <c r="AT126" s="223" t="s">
        <v>75</v>
      </c>
      <c r="AU126" s="223" t="s">
        <v>84</v>
      </c>
      <c r="AY126" s="222" t="s">
        <v>173</v>
      </c>
      <c r="BK126" s="224">
        <f>SUM(BK127:BK195)</f>
        <v>0</v>
      </c>
    </row>
    <row r="127" s="2" customFormat="1" ht="194.4" customHeight="1">
      <c r="A127" s="38"/>
      <c r="B127" s="39"/>
      <c r="C127" s="227" t="s">
        <v>84</v>
      </c>
      <c r="D127" s="227" t="s">
        <v>176</v>
      </c>
      <c r="E127" s="228" t="s">
        <v>339</v>
      </c>
      <c r="F127" s="229" t="s">
        <v>340</v>
      </c>
      <c r="G127" s="230" t="s">
        <v>221</v>
      </c>
      <c r="H127" s="231">
        <v>0.02</v>
      </c>
      <c r="I127" s="232"/>
      <c r="J127" s="233">
        <f>ROUND(I127*H127,2)</f>
        <v>0</v>
      </c>
      <c r="K127" s="234"/>
      <c r="L127" s="44"/>
      <c r="M127" s="235" t="s">
        <v>1</v>
      </c>
      <c r="N127" s="236" t="s">
        <v>41</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180</v>
      </c>
      <c r="AT127" s="239" t="s">
        <v>176</v>
      </c>
      <c r="AU127" s="239" t="s">
        <v>86</v>
      </c>
      <c r="AY127" s="17" t="s">
        <v>173</v>
      </c>
      <c r="BE127" s="240">
        <f>IF(N127="základní",J127,0)</f>
        <v>0</v>
      </c>
      <c r="BF127" s="240">
        <f>IF(N127="snížená",J127,0)</f>
        <v>0</v>
      </c>
      <c r="BG127" s="240">
        <f>IF(N127="zákl. přenesená",J127,0)</f>
        <v>0</v>
      </c>
      <c r="BH127" s="240">
        <f>IF(N127="sníž. přenesená",J127,0)</f>
        <v>0</v>
      </c>
      <c r="BI127" s="240">
        <f>IF(N127="nulová",J127,0)</f>
        <v>0</v>
      </c>
      <c r="BJ127" s="17" t="s">
        <v>84</v>
      </c>
      <c r="BK127" s="240">
        <f>ROUND(I127*H127,2)</f>
        <v>0</v>
      </c>
      <c r="BL127" s="17" t="s">
        <v>180</v>
      </c>
      <c r="BM127" s="239" t="s">
        <v>755</v>
      </c>
    </row>
    <row r="128" s="13" customFormat="1">
      <c r="A128" s="13"/>
      <c r="B128" s="241"/>
      <c r="C128" s="242"/>
      <c r="D128" s="243" t="s">
        <v>182</v>
      </c>
      <c r="E128" s="244" t="s">
        <v>1</v>
      </c>
      <c r="F128" s="245" t="s">
        <v>756</v>
      </c>
      <c r="G128" s="242"/>
      <c r="H128" s="246">
        <v>0.02</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0.02</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14.4" customHeight="1">
      <c r="A130" s="38"/>
      <c r="B130" s="39"/>
      <c r="C130" s="264" t="s">
        <v>86</v>
      </c>
      <c r="D130" s="264" t="s">
        <v>199</v>
      </c>
      <c r="E130" s="265" t="s">
        <v>200</v>
      </c>
      <c r="F130" s="266" t="s">
        <v>201</v>
      </c>
      <c r="G130" s="267" t="s">
        <v>202</v>
      </c>
      <c r="H130" s="268">
        <v>50.399999999999999</v>
      </c>
      <c r="I130" s="269"/>
      <c r="J130" s="270">
        <f>ROUND(I130*H130,2)</f>
        <v>0</v>
      </c>
      <c r="K130" s="271"/>
      <c r="L130" s="272"/>
      <c r="M130" s="273" t="s">
        <v>1</v>
      </c>
      <c r="N130" s="274" t="s">
        <v>41</v>
      </c>
      <c r="O130" s="91"/>
      <c r="P130" s="237">
        <f>O130*H130</f>
        <v>0</v>
      </c>
      <c r="Q130" s="237">
        <v>1</v>
      </c>
      <c r="R130" s="237">
        <f>Q130*H130</f>
        <v>50.399999999999999</v>
      </c>
      <c r="S130" s="237">
        <v>0</v>
      </c>
      <c r="T130" s="238">
        <f>S130*H130</f>
        <v>0</v>
      </c>
      <c r="U130" s="38"/>
      <c r="V130" s="38"/>
      <c r="W130" s="38"/>
      <c r="X130" s="38"/>
      <c r="Y130" s="38"/>
      <c r="Z130" s="38"/>
      <c r="AA130" s="38"/>
      <c r="AB130" s="38"/>
      <c r="AC130" s="38"/>
      <c r="AD130" s="38"/>
      <c r="AE130" s="38"/>
      <c r="AR130" s="239" t="s">
        <v>203</v>
      </c>
      <c r="AT130" s="239" t="s">
        <v>199</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757</v>
      </c>
    </row>
    <row r="131" s="13" customFormat="1">
      <c r="A131" s="13"/>
      <c r="B131" s="241"/>
      <c r="C131" s="242"/>
      <c r="D131" s="243" t="s">
        <v>182</v>
      </c>
      <c r="E131" s="244" t="s">
        <v>1</v>
      </c>
      <c r="F131" s="245" t="s">
        <v>758</v>
      </c>
      <c r="G131" s="242"/>
      <c r="H131" s="246">
        <v>50.399999999999999</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50.399999999999999</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76.35" customHeight="1">
      <c r="A133" s="38"/>
      <c r="B133" s="39"/>
      <c r="C133" s="227" t="s">
        <v>190</v>
      </c>
      <c r="D133" s="227" t="s">
        <v>176</v>
      </c>
      <c r="E133" s="228" t="s">
        <v>219</v>
      </c>
      <c r="F133" s="229" t="s">
        <v>220</v>
      </c>
      <c r="G133" s="230" t="s">
        <v>221</v>
      </c>
      <c r="H133" s="231">
        <v>0.02</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759</v>
      </c>
    </row>
    <row r="134" s="13" customFormat="1">
      <c r="A134" s="13"/>
      <c r="B134" s="241"/>
      <c r="C134" s="242"/>
      <c r="D134" s="243" t="s">
        <v>182</v>
      </c>
      <c r="E134" s="244" t="s">
        <v>1</v>
      </c>
      <c r="F134" s="245" t="s">
        <v>756</v>
      </c>
      <c r="G134" s="242"/>
      <c r="H134" s="246">
        <v>0.02</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0.02</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90" customHeight="1">
      <c r="A136" s="38"/>
      <c r="B136" s="39"/>
      <c r="C136" s="227" t="s">
        <v>180</v>
      </c>
      <c r="D136" s="227" t="s">
        <v>176</v>
      </c>
      <c r="E136" s="228" t="s">
        <v>225</v>
      </c>
      <c r="F136" s="229" t="s">
        <v>226</v>
      </c>
      <c r="G136" s="230" t="s">
        <v>221</v>
      </c>
      <c r="H136" s="231">
        <v>0.02</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760</v>
      </c>
    </row>
    <row r="137" s="13" customFormat="1">
      <c r="A137" s="13"/>
      <c r="B137" s="241"/>
      <c r="C137" s="242"/>
      <c r="D137" s="243" t="s">
        <v>182</v>
      </c>
      <c r="E137" s="244" t="s">
        <v>1</v>
      </c>
      <c r="F137" s="245" t="s">
        <v>756</v>
      </c>
      <c r="G137" s="242"/>
      <c r="H137" s="246">
        <v>0.02</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0.02</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174</v>
      </c>
      <c r="D139" s="264" t="s">
        <v>199</v>
      </c>
      <c r="E139" s="265" t="s">
        <v>761</v>
      </c>
      <c r="F139" s="266" t="s">
        <v>762</v>
      </c>
      <c r="G139" s="267" t="s">
        <v>209</v>
      </c>
      <c r="H139" s="268">
        <v>33</v>
      </c>
      <c r="I139" s="269"/>
      <c r="J139" s="270">
        <f>ROUND(I139*H139,2)</f>
        <v>0</v>
      </c>
      <c r="K139" s="271"/>
      <c r="L139" s="272"/>
      <c r="M139" s="273" t="s">
        <v>1</v>
      </c>
      <c r="N139" s="274" t="s">
        <v>41</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763</v>
      </c>
    </row>
    <row r="140" s="15" customFormat="1">
      <c r="A140" s="15"/>
      <c r="B140" s="275"/>
      <c r="C140" s="276"/>
      <c r="D140" s="243" t="s">
        <v>182</v>
      </c>
      <c r="E140" s="277" t="s">
        <v>1</v>
      </c>
      <c r="F140" s="278" t="s">
        <v>211</v>
      </c>
      <c r="G140" s="276"/>
      <c r="H140" s="277" t="s">
        <v>1</v>
      </c>
      <c r="I140" s="279"/>
      <c r="J140" s="276"/>
      <c r="K140" s="276"/>
      <c r="L140" s="280"/>
      <c r="M140" s="281"/>
      <c r="N140" s="282"/>
      <c r="O140" s="282"/>
      <c r="P140" s="282"/>
      <c r="Q140" s="282"/>
      <c r="R140" s="282"/>
      <c r="S140" s="282"/>
      <c r="T140" s="283"/>
      <c r="U140" s="15"/>
      <c r="V140" s="15"/>
      <c r="W140" s="15"/>
      <c r="X140" s="15"/>
      <c r="Y140" s="15"/>
      <c r="Z140" s="15"/>
      <c r="AA140" s="15"/>
      <c r="AB140" s="15"/>
      <c r="AC140" s="15"/>
      <c r="AD140" s="15"/>
      <c r="AE140" s="15"/>
      <c r="AT140" s="284" t="s">
        <v>182</v>
      </c>
      <c r="AU140" s="284" t="s">
        <v>86</v>
      </c>
      <c r="AV140" s="15" t="s">
        <v>84</v>
      </c>
      <c r="AW140" s="15" t="s">
        <v>31</v>
      </c>
      <c r="AX140" s="15" t="s">
        <v>76</v>
      </c>
      <c r="AY140" s="284" t="s">
        <v>173</v>
      </c>
    </row>
    <row r="141" s="13" customFormat="1">
      <c r="A141" s="13"/>
      <c r="B141" s="241"/>
      <c r="C141" s="242"/>
      <c r="D141" s="243" t="s">
        <v>182</v>
      </c>
      <c r="E141" s="244" t="s">
        <v>1</v>
      </c>
      <c r="F141" s="245" t="s">
        <v>764</v>
      </c>
      <c r="G141" s="242"/>
      <c r="H141" s="246">
        <v>33</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33</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4.4" customHeight="1">
      <c r="A143" s="38"/>
      <c r="B143" s="39"/>
      <c r="C143" s="264" t="s">
        <v>206</v>
      </c>
      <c r="D143" s="264" t="s">
        <v>199</v>
      </c>
      <c r="E143" s="265" t="s">
        <v>539</v>
      </c>
      <c r="F143" s="266" t="s">
        <v>540</v>
      </c>
      <c r="G143" s="267" t="s">
        <v>231</v>
      </c>
      <c r="H143" s="268">
        <v>40</v>
      </c>
      <c r="I143" s="269"/>
      <c r="J143" s="270">
        <f>ROUND(I143*H143,2)</f>
        <v>0</v>
      </c>
      <c r="K143" s="271"/>
      <c r="L143" s="272"/>
      <c r="M143" s="273" t="s">
        <v>1</v>
      </c>
      <c r="N143" s="274"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203</v>
      </c>
      <c r="AT143" s="239" t="s">
        <v>199</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765</v>
      </c>
    </row>
    <row r="144" s="15" customFormat="1">
      <c r="A144" s="15"/>
      <c r="B144" s="275"/>
      <c r="C144" s="276"/>
      <c r="D144" s="243" t="s">
        <v>182</v>
      </c>
      <c r="E144" s="277" t="s">
        <v>1</v>
      </c>
      <c r="F144" s="278" t="s">
        <v>211</v>
      </c>
      <c r="G144" s="276"/>
      <c r="H144" s="277" t="s">
        <v>1</v>
      </c>
      <c r="I144" s="279"/>
      <c r="J144" s="276"/>
      <c r="K144" s="276"/>
      <c r="L144" s="280"/>
      <c r="M144" s="281"/>
      <c r="N144" s="282"/>
      <c r="O144" s="282"/>
      <c r="P144" s="282"/>
      <c r="Q144" s="282"/>
      <c r="R144" s="282"/>
      <c r="S144" s="282"/>
      <c r="T144" s="283"/>
      <c r="U144" s="15"/>
      <c r="V144" s="15"/>
      <c r="W144" s="15"/>
      <c r="X144" s="15"/>
      <c r="Y144" s="15"/>
      <c r="Z144" s="15"/>
      <c r="AA144" s="15"/>
      <c r="AB144" s="15"/>
      <c r="AC144" s="15"/>
      <c r="AD144" s="15"/>
      <c r="AE144" s="15"/>
      <c r="AT144" s="284" t="s">
        <v>182</v>
      </c>
      <c r="AU144" s="284" t="s">
        <v>86</v>
      </c>
      <c r="AV144" s="15" t="s">
        <v>84</v>
      </c>
      <c r="AW144" s="15" t="s">
        <v>31</v>
      </c>
      <c r="AX144" s="15" t="s">
        <v>76</v>
      </c>
      <c r="AY144" s="284" t="s">
        <v>173</v>
      </c>
    </row>
    <row r="145" s="13" customFormat="1">
      <c r="A145" s="13"/>
      <c r="B145" s="241"/>
      <c r="C145" s="242"/>
      <c r="D145" s="243" t="s">
        <v>182</v>
      </c>
      <c r="E145" s="244" t="s">
        <v>1</v>
      </c>
      <c r="F145" s="245" t="s">
        <v>766</v>
      </c>
      <c r="G145" s="242"/>
      <c r="H145" s="246">
        <v>40</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40</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24.15" customHeight="1">
      <c r="A147" s="38"/>
      <c r="B147" s="39"/>
      <c r="C147" s="264" t="s">
        <v>213</v>
      </c>
      <c r="D147" s="264" t="s">
        <v>199</v>
      </c>
      <c r="E147" s="265" t="s">
        <v>767</v>
      </c>
      <c r="F147" s="266" t="s">
        <v>768</v>
      </c>
      <c r="G147" s="267" t="s">
        <v>209</v>
      </c>
      <c r="H147" s="268">
        <v>72</v>
      </c>
      <c r="I147" s="269"/>
      <c r="J147" s="270">
        <f>ROUND(I147*H147,2)</f>
        <v>0</v>
      </c>
      <c r="K147" s="271"/>
      <c r="L147" s="272"/>
      <c r="M147" s="273" t="s">
        <v>1</v>
      </c>
      <c r="N147" s="274" t="s">
        <v>41</v>
      </c>
      <c r="O147" s="91"/>
      <c r="P147" s="237">
        <f>O147*H147</f>
        <v>0</v>
      </c>
      <c r="Q147" s="237">
        <v>0.00123</v>
      </c>
      <c r="R147" s="237">
        <f>Q147*H147</f>
        <v>0.08856</v>
      </c>
      <c r="S147" s="237">
        <v>0</v>
      </c>
      <c r="T147" s="238">
        <f>S147*H147</f>
        <v>0</v>
      </c>
      <c r="U147" s="38"/>
      <c r="V147" s="38"/>
      <c r="W147" s="38"/>
      <c r="X147" s="38"/>
      <c r="Y147" s="38"/>
      <c r="Z147" s="38"/>
      <c r="AA147" s="38"/>
      <c r="AB147" s="38"/>
      <c r="AC147" s="38"/>
      <c r="AD147" s="38"/>
      <c r="AE147" s="38"/>
      <c r="AR147" s="239" t="s">
        <v>203</v>
      </c>
      <c r="AT147" s="239" t="s">
        <v>199</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769</v>
      </c>
    </row>
    <row r="148" s="13" customFormat="1">
      <c r="A148" s="13"/>
      <c r="B148" s="241"/>
      <c r="C148" s="242"/>
      <c r="D148" s="243" t="s">
        <v>182</v>
      </c>
      <c r="E148" s="244" t="s">
        <v>1</v>
      </c>
      <c r="F148" s="245" t="s">
        <v>770</v>
      </c>
      <c r="G148" s="242"/>
      <c r="H148" s="246">
        <v>72</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72</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24.15" customHeight="1">
      <c r="A150" s="38"/>
      <c r="B150" s="39"/>
      <c r="C150" s="264" t="s">
        <v>203</v>
      </c>
      <c r="D150" s="264" t="s">
        <v>199</v>
      </c>
      <c r="E150" s="265" t="s">
        <v>615</v>
      </c>
      <c r="F150" s="266" t="s">
        <v>616</v>
      </c>
      <c r="G150" s="267" t="s">
        <v>209</v>
      </c>
      <c r="H150" s="268">
        <v>60</v>
      </c>
      <c r="I150" s="269"/>
      <c r="J150" s="270">
        <f>ROUND(I150*H150,2)</f>
        <v>0</v>
      </c>
      <c r="K150" s="271"/>
      <c r="L150" s="272"/>
      <c r="M150" s="273" t="s">
        <v>1</v>
      </c>
      <c r="N150" s="274" t="s">
        <v>41</v>
      </c>
      <c r="O150" s="91"/>
      <c r="P150" s="237">
        <f>O150*H150</f>
        <v>0</v>
      </c>
      <c r="Q150" s="237">
        <v>0.00123</v>
      </c>
      <c r="R150" s="237">
        <f>Q150*H150</f>
        <v>0.073800000000000004</v>
      </c>
      <c r="S150" s="237">
        <v>0</v>
      </c>
      <c r="T150" s="238">
        <f>S150*H150</f>
        <v>0</v>
      </c>
      <c r="U150" s="38"/>
      <c r="V150" s="38"/>
      <c r="W150" s="38"/>
      <c r="X150" s="38"/>
      <c r="Y150" s="38"/>
      <c r="Z150" s="38"/>
      <c r="AA150" s="38"/>
      <c r="AB150" s="38"/>
      <c r="AC150" s="38"/>
      <c r="AD150" s="38"/>
      <c r="AE150" s="38"/>
      <c r="AR150" s="239" t="s">
        <v>203</v>
      </c>
      <c r="AT150" s="239" t="s">
        <v>199</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771</v>
      </c>
    </row>
    <row r="151" s="13" customFormat="1">
      <c r="A151" s="13"/>
      <c r="B151" s="241"/>
      <c r="C151" s="242"/>
      <c r="D151" s="243" t="s">
        <v>182</v>
      </c>
      <c r="E151" s="244" t="s">
        <v>1</v>
      </c>
      <c r="F151" s="245" t="s">
        <v>772</v>
      </c>
      <c r="G151" s="242"/>
      <c r="H151" s="246">
        <v>60</v>
      </c>
      <c r="I151" s="247"/>
      <c r="J151" s="242"/>
      <c r="K151" s="242"/>
      <c r="L151" s="248"/>
      <c r="M151" s="249"/>
      <c r="N151" s="250"/>
      <c r="O151" s="250"/>
      <c r="P151" s="250"/>
      <c r="Q151" s="250"/>
      <c r="R151" s="250"/>
      <c r="S151" s="250"/>
      <c r="T151" s="251"/>
      <c r="U151" s="13"/>
      <c r="V151" s="13"/>
      <c r="W151" s="13"/>
      <c r="X151" s="13"/>
      <c r="Y151" s="13"/>
      <c r="Z151" s="13"/>
      <c r="AA151" s="13"/>
      <c r="AB151" s="13"/>
      <c r="AC151" s="13"/>
      <c r="AD151" s="13"/>
      <c r="AE151" s="13"/>
      <c r="AT151" s="252" t="s">
        <v>182</v>
      </c>
      <c r="AU151" s="252" t="s">
        <v>86</v>
      </c>
      <c r="AV151" s="13" t="s">
        <v>86</v>
      </c>
      <c r="AW151" s="13" t="s">
        <v>31</v>
      </c>
      <c r="AX151" s="13" t="s">
        <v>76</v>
      </c>
      <c r="AY151" s="252" t="s">
        <v>173</v>
      </c>
    </row>
    <row r="152" s="14" customFormat="1">
      <c r="A152" s="14"/>
      <c r="B152" s="253"/>
      <c r="C152" s="254"/>
      <c r="D152" s="243" t="s">
        <v>182</v>
      </c>
      <c r="E152" s="255" t="s">
        <v>1</v>
      </c>
      <c r="F152" s="256" t="s">
        <v>184</v>
      </c>
      <c r="G152" s="254"/>
      <c r="H152" s="257">
        <v>60</v>
      </c>
      <c r="I152" s="258"/>
      <c r="J152" s="254"/>
      <c r="K152" s="254"/>
      <c r="L152" s="259"/>
      <c r="M152" s="260"/>
      <c r="N152" s="261"/>
      <c r="O152" s="261"/>
      <c r="P152" s="261"/>
      <c r="Q152" s="261"/>
      <c r="R152" s="261"/>
      <c r="S152" s="261"/>
      <c r="T152" s="262"/>
      <c r="U152" s="14"/>
      <c r="V152" s="14"/>
      <c r="W152" s="14"/>
      <c r="X152" s="14"/>
      <c r="Y152" s="14"/>
      <c r="Z152" s="14"/>
      <c r="AA152" s="14"/>
      <c r="AB152" s="14"/>
      <c r="AC152" s="14"/>
      <c r="AD152" s="14"/>
      <c r="AE152" s="14"/>
      <c r="AT152" s="263" t="s">
        <v>182</v>
      </c>
      <c r="AU152" s="263" t="s">
        <v>86</v>
      </c>
      <c r="AV152" s="14" t="s">
        <v>180</v>
      </c>
      <c r="AW152" s="14" t="s">
        <v>31</v>
      </c>
      <c r="AX152" s="14" t="s">
        <v>84</v>
      </c>
      <c r="AY152" s="263" t="s">
        <v>173</v>
      </c>
    </row>
    <row r="153" s="2" customFormat="1" ht="14.4" customHeight="1">
      <c r="A153" s="38"/>
      <c r="B153" s="39"/>
      <c r="C153" s="264" t="s">
        <v>224</v>
      </c>
      <c r="D153" s="264" t="s">
        <v>199</v>
      </c>
      <c r="E153" s="265" t="s">
        <v>630</v>
      </c>
      <c r="F153" s="266" t="s">
        <v>631</v>
      </c>
      <c r="G153" s="267" t="s">
        <v>209</v>
      </c>
      <c r="H153" s="268">
        <v>66</v>
      </c>
      <c r="I153" s="269"/>
      <c r="J153" s="270">
        <f>ROUND(I153*H153,2)</f>
        <v>0</v>
      </c>
      <c r="K153" s="271"/>
      <c r="L153" s="272"/>
      <c r="M153" s="273" t="s">
        <v>1</v>
      </c>
      <c r="N153" s="274" t="s">
        <v>41</v>
      </c>
      <c r="O153" s="91"/>
      <c r="P153" s="237">
        <f>O153*H153</f>
        <v>0</v>
      </c>
      <c r="Q153" s="237">
        <v>0.00018000000000000001</v>
      </c>
      <c r="R153" s="237">
        <f>Q153*H153</f>
        <v>0.01188</v>
      </c>
      <c r="S153" s="237">
        <v>0</v>
      </c>
      <c r="T153" s="238">
        <f>S153*H153</f>
        <v>0</v>
      </c>
      <c r="U153" s="38"/>
      <c r="V153" s="38"/>
      <c r="W153" s="38"/>
      <c r="X153" s="38"/>
      <c r="Y153" s="38"/>
      <c r="Z153" s="38"/>
      <c r="AA153" s="38"/>
      <c r="AB153" s="38"/>
      <c r="AC153" s="38"/>
      <c r="AD153" s="38"/>
      <c r="AE153" s="38"/>
      <c r="AR153" s="239" t="s">
        <v>203</v>
      </c>
      <c r="AT153" s="239" t="s">
        <v>199</v>
      </c>
      <c r="AU153" s="239" t="s">
        <v>86</v>
      </c>
      <c r="AY153" s="17" t="s">
        <v>173</v>
      </c>
      <c r="BE153" s="240">
        <f>IF(N153="základní",J153,0)</f>
        <v>0</v>
      </c>
      <c r="BF153" s="240">
        <f>IF(N153="snížená",J153,0)</f>
        <v>0</v>
      </c>
      <c r="BG153" s="240">
        <f>IF(N153="zákl. přenesená",J153,0)</f>
        <v>0</v>
      </c>
      <c r="BH153" s="240">
        <f>IF(N153="sníž. přenesená",J153,0)</f>
        <v>0</v>
      </c>
      <c r="BI153" s="240">
        <f>IF(N153="nulová",J153,0)</f>
        <v>0</v>
      </c>
      <c r="BJ153" s="17" t="s">
        <v>84</v>
      </c>
      <c r="BK153" s="240">
        <f>ROUND(I153*H153,2)</f>
        <v>0</v>
      </c>
      <c r="BL153" s="17" t="s">
        <v>180</v>
      </c>
      <c r="BM153" s="239" t="s">
        <v>773</v>
      </c>
    </row>
    <row r="154" s="15" customFormat="1">
      <c r="A154" s="15"/>
      <c r="B154" s="275"/>
      <c r="C154" s="276"/>
      <c r="D154" s="243" t="s">
        <v>182</v>
      </c>
      <c r="E154" s="277" t="s">
        <v>1</v>
      </c>
      <c r="F154" s="278" t="s">
        <v>211</v>
      </c>
      <c r="G154" s="276"/>
      <c r="H154" s="277" t="s">
        <v>1</v>
      </c>
      <c r="I154" s="279"/>
      <c r="J154" s="276"/>
      <c r="K154" s="276"/>
      <c r="L154" s="280"/>
      <c r="M154" s="281"/>
      <c r="N154" s="282"/>
      <c r="O154" s="282"/>
      <c r="P154" s="282"/>
      <c r="Q154" s="282"/>
      <c r="R154" s="282"/>
      <c r="S154" s="282"/>
      <c r="T154" s="283"/>
      <c r="U154" s="15"/>
      <c r="V154" s="15"/>
      <c r="W154" s="15"/>
      <c r="X154" s="15"/>
      <c r="Y154" s="15"/>
      <c r="Z154" s="15"/>
      <c r="AA154" s="15"/>
      <c r="AB154" s="15"/>
      <c r="AC154" s="15"/>
      <c r="AD154" s="15"/>
      <c r="AE154" s="15"/>
      <c r="AT154" s="284" t="s">
        <v>182</v>
      </c>
      <c r="AU154" s="284" t="s">
        <v>86</v>
      </c>
      <c r="AV154" s="15" t="s">
        <v>84</v>
      </c>
      <c r="AW154" s="15" t="s">
        <v>31</v>
      </c>
      <c r="AX154" s="15" t="s">
        <v>76</v>
      </c>
      <c r="AY154" s="284" t="s">
        <v>173</v>
      </c>
    </row>
    <row r="155" s="13" customFormat="1">
      <c r="A155" s="13"/>
      <c r="B155" s="241"/>
      <c r="C155" s="242"/>
      <c r="D155" s="243" t="s">
        <v>182</v>
      </c>
      <c r="E155" s="244" t="s">
        <v>1</v>
      </c>
      <c r="F155" s="245" t="s">
        <v>774</v>
      </c>
      <c r="G155" s="242"/>
      <c r="H155" s="246">
        <v>66</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4" customFormat="1">
      <c r="A156" s="14"/>
      <c r="B156" s="253"/>
      <c r="C156" s="254"/>
      <c r="D156" s="243" t="s">
        <v>182</v>
      </c>
      <c r="E156" s="255" t="s">
        <v>1</v>
      </c>
      <c r="F156" s="256" t="s">
        <v>184</v>
      </c>
      <c r="G156" s="254"/>
      <c r="H156" s="257">
        <v>66</v>
      </c>
      <c r="I156" s="258"/>
      <c r="J156" s="254"/>
      <c r="K156" s="254"/>
      <c r="L156" s="259"/>
      <c r="M156" s="260"/>
      <c r="N156" s="261"/>
      <c r="O156" s="261"/>
      <c r="P156" s="261"/>
      <c r="Q156" s="261"/>
      <c r="R156" s="261"/>
      <c r="S156" s="261"/>
      <c r="T156" s="262"/>
      <c r="U156" s="14"/>
      <c r="V156" s="14"/>
      <c r="W156" s="14"/>
      <c r="X156" s="14"/>
      <c r="Y156" s="14"/>
      <c r="Z156" s="14"/>
      <c r="AA156" s="14"/>
      <c r="AB156" s="14"/>
      <c r="AC156" s="14"/>
      <c r="AD156" s="14"/>
      <c r="AE156" s="14"/>
      <c r="AT156" s="263" t="s">
        <v>182</v>
      </c>
      <c r="AU156" s="263" t="s">
        <v>86</v>
      </c>
      <c r="AV156" s="14" t="s">
        <v>180</v>
      </c>
      <c r="AW156" s="14" t="s">
        <v>31</v>
      </c>
      <c r="AX156" s="14" t="s">
        <v>84</v>
      </c>
      <c r="AY156" s="263" t="s">
        <v>173</v>
      </c>
    </row>
    <row r="157" s="2" customFormat="1" ht="128.55" customHeight="1">
      <c r="A157" s="38"/>
      <c r="B157" s="39"/>
      <c r="C157" s="227" t="s">
        <v>228</v>
      </c>
      <c r="D157" s="227" t="s">
        <v>176</v>
      </c>
      <c r="E157" s="228" t="s">
        <v>247</v>
      </c>
      <c r="F157" s="229" t="s">
        <v>248</v>
      </c>
      <c r="G157" s="230" t="s">
        <v>221</v>
      </c>
      <c r="H157" s="231">
        <v>0.29999999999999999</v>
      </c>
      <c r="I157" s="232"/>
      <c r="J157" s="233">
        <f>ROUND(I157*H157,2)</f>
        <v>0</v>
      </c>
      <c r="K157" s="234"/>
      <c r="L157" s="44"/>
      <c r="M157" s="235" t="s">
        <v>1</v>
      </c>
      <c r="N157" s="236" t="s">
        <v>41</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180</v>
      </c>
      <c r="AT157" s="239" t="s">
        <v>176</v>
      </c>
      <c r="AU157" s="239" t="s">
        <v>86</v>
      </c>
      <c r="AY157" s="17" t="s">
        <v>173</v>
      </c>
      <c r="BE157" s="240">
        <f>IF(N157="základní",J157,0)</f>
        <v>0</v>
      </c>
      <c r="BF157" s="240">
        <f>IF(N157="snížená",J157,0)</f>
        <v>0</v>
      </c>
      <c r="BG157" s="240">
        <f>IF(N157="zákl. přenesená",J157,0)</f>
        <v>0</v>
      </c>
      <c r="BH157" s="240">
        <f>IF(N157="sníž. přenesená",J157,0)</f>
        <v>0</v>
      </c>
      <c r="BI157" s="240">
        <f>IF(N157="nulová",J157,0)</f>
        <v>0</v>
      </c>
      <c r="BJ157" s="17" t="s">
        <v>84</v>
      </c>
      <c r="BK157" s="240">
        <f>ROUND(I157*H157,2)</f>
        <v>0</v>
      </c>
      <c r="BL157" s="17" t="s">
        <v>180</v>
      </c>
      <c r="BM157" s="239" t="s">
        <v>775</v>
      </c>
    </row>
    <row r="158" s="13" customFormat="1">
      <c r="A158" s="13"/>
      <c r="B158" s="241"/>
      <c r="C158" s="242"/>
      <c r="D158" s="243" t="s">
        <v>182</v>
      </c>
      <c r="E158" s="244" t="s">
        <v>1</v>
      </c>
      <c r="F158" s="245" t="s">
        <v>776</v>
      </c>
      <c r="G158" s="242"/>
      <c r="H158" s="246">
        <v>0.29999999999999999</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86</v>
      </c>
      <c r="AV158" s="13" t="s">
        <v>86</v>
      </c>
      <c r="AW158" s="13" t="s">
        <v>31</v>
      </c>
      <c r="AX158" s="13" t="s">
        <v>76</v>
      </c>
      <c r="AY158" s="252" t="s">
        <v>173</v>
      </c>
    </row>
    <row r="159" s="14" customFormat="1">
      <c r="A159" s="14"/>
      <c r="B159" s="253"/>
      <c r="C159" s="254"/>
      <c r="D159" s="243" t="s">
        <v>182</v>
      </c>
      <c r="E159" s="255" t="s">
        <v>1</v>
      </c>
      <c r="F159" s="256" t="s">
        <v>184</v>
      </c>
      <c r="G159" s="254"/>
      <c r="H159" s="257">
        <v>0.29999999999999999</v>
      </c>
      <c r="I159" s="258"/>
      <c r="J159" s="254"/>
      <c r="K159" s="254"/>
      <c r="L159" s="259"/>
      <c r="M159" s="260"/>
      <c r="N159" s="261"/>
      <c r="O159" s="261"/>
      <c r="P159" s="261"/>
      <c r="Q159" s="261"/>
      <c r="R159" s="261"/>
      <c r="S159" s="261"/>
      <c r="T159" s="262"/>
      <c r="U159" s="14"/>
      <c r="V159" s="14"/>
      <c r="W159" s="14"/>
      <c r="X159" s="14"/>
      <c r="Y159" s="14"/>
      <c r="Z159" s="14"/>
      <c r="AA159" s="14"/>
      <c r="AB159" s="14"/>
      <c r="AC159" s="14"/>
      <c r="AD159" s="14"/>
      <c r="AE159" s="14"/>
      <c r="AT159" s="263" t="s">
        <v>182</v>
      </c>
      <c r="AU159" s="263" t="s">
        <v>86</v>
      </c>
      <c r="AV159" s="14" t="s">
        <v>180</v>
      </c>
      <c r="AW159" s="14" t="s">
        <v>31</v>
      </c>
      <c r="AX159" s="14" t="s">
        <v>84</v>
      </c>
      <c r="AY159" s="263" t="s">
        <v>173</v>
      </c>
    </row>
    <row r="160" s="2" customFormat="1" ht="114.9" customHeight="1">
      <c r="A160" s="38"/>
      <c r="B160" s="39"/>
      <c r="C160" s="227" t="s">
        <v>246</v>
      </c>
      <c r="D160" s="227" t="s">
        <v>176</v>
      </c>
      <c r="E160" s="228" t="s">
        <v>661</v>
      </c>
      <c r="F160" s="229" t="s">
        <v>662</v>
      </c>
      <c r="G160" s="230" t="s">
        <v>256</v>
      </c>
      <c r="H160" s="231">
        <v>4</v>
      </c>
      <c r="I160" s="232"/>
      <c r="J160" s="233">
        <f>ROUND(I160*H160,2)</f>
        <v>0</v>
      </c>
      <c r="K160" s="234"/>
      <c r="L160" s="44"/>
      <c r="M160" s="235" t="s">
        <v>1</v>
      </c>
      <c r="N160" s="236" t="s">
        <v>41</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180</v>
      </c>
      <c r="AT160" s="239" t="s">
        <v>176</v>
      </c>
      <c r="AU160" s="239" t="s">
        <v>86</v>
      </c>
      <c r="AY160" s="17" t="s">
        <v>173</v>
      </c>
      <c r="BE160" s="240">
        <f>IF(N160="základní",J160,0)</f>
        <v>0</v>
      </c>
      <c r="BF160" s="240">
        <f>IF(N160="snížená",J160,0)</f>
        <v>0</v>
      </c>
      <c r="BG160" s="240">
        <f>IF(N160="zákl. přenesená",J160,0)</f>
        <v>0</v>
      </c>
      <c r="BH160" s="240">
        <f>IF(N160="sníž. přenesená",J160,0)</f>
        <v>0</v>
      </c>
      <c r="BI160" s="240">
        <f>IF(N160="nulová",J160,0)</f>
        <v>0</v>
      </c>
      <c r="BJ160" s="17" t="s">
        <v>84</v>
      </c>
      <c r="BK160" s="240">
        <f>ROUND(I160*H160,2)</f>
        <v>0</v>
      </c>
      <c r="BL160" s="17" t="s">
        <v>180</v>
      </c>
      <c r="BM160" s="239" t="s">
        <v>777</v>
      </c>
    </row>
    <row r="161" s="13" customFormat="1">
      <c r="A161" s="13"/>
      <c r="B161" s="241"/>
      <c r="C161" s="242"/>
      <c r="D161" s="243" t="s">
        <v>182</v>
      </c>
      <c r="E161" s="244" t="s">
        <v>1</v>
      </c>
      <c r="F161" s="245" t="s">
        <v>180</v>
      </c>
      <c r="G161" s="242"/>
      <c r="H161" s="246">
        <v>4</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4" customFormat="1">
      <c r="A162" s="14"/>
      <c r="B162" s="253"/>
      <c r="C162" s="254"/>
      <c r="D162" s="243" t="s">
        <v>182</v>
      </c>
      <c r="E162" s="255" t="s">
        <v>1</v>
      </c>
      <c r="F162" s="256" t="s">
        <v>184</v>
      </c>
      <c r="G162" s="254"/>
      <c r="H162" s="257">
        <v>4</v>
      </c>
      <c r="I162" s="258"/>
      <c r="J162" s="254"/>
      <c r="K162" s="254"/>
      <c r="L162" s="259"/>
      <c r="M162" s="260"/>
      <c r="N162" s="261"/>
      <c r="O162" s="261"/>
      <c r="P162" s="261"/>
      <c r="Q162" s="261"/>
      <c r="R162" s="261"/>
      <c r="S162" s="261"/>
      <c r="T162" s="262"/>
      <c r="U162" s="14"/>
      <c r="V162" s="14"/>
      <c r="W162" s="14"/>
      <c r="X162" s="14"/>
      <c r="Y162" s="14"/>
      <c r="Z162" s="14"/>
      <c r="AA162" s="14"/>
      <c r="AB162" s="14"/>
      <c r="AC162" s="14"/>
      <c r="AD162" s="14"/>
      <c r="AE162" s="14"/>
      <c r="AT162" s="263" t="s">
        <v>182</v>
      </c>
      <c r="AU162" s="263" t="s">
        <v>86</v>
      </c>
      <c r="AV162" s="14" t="s">
        <v>180</v>
      </c>
      <c r="AW162" s="14" t="s">
        <v>31</v>
      </c>
      <c r="AX162" s="14" t="s">
        <v>84</v>
      </c>
      <c r="AY162" s="263" t="s">
        <v>173</v>
      </c>
    </row>
    <row r="163" s="2" customFormat="1" ht="62.7" customHeight="1">
      <c r="A163" s="38"/>
      <c r="B163" s="39"/>
      <c r="C163" s="227" t="s">
        <v>253</v>
      </c>
      <c r="D163" s="227" t="s">
        <v>176</v>
      </c>
      <c r="E163" s="228" t="s">
        <v>778</v>
      </c>
      <c r="F163" s="229" t="s">
        <v>779</v>
      </c>
      <c r="G163" s="230" t="s">
        <v>231</v>
      </c>
      <c r="H163" s="231">
        <v>10.800000000000001</v>
      </c>
      <c r="I163" s="232"/>
      <c r="J163" s="233">
        <f>ROUND(I163*H163,2)</f>
        <v>0</v>
      </c>
      <c r="K163" s="234"/>
      <c r="L163" s="44"/>
      <c r="M163" s="235" t="s">
        <v>1</v>
      </c>
      <c r="N163" s="236" t="s">
        <v>41</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180</v>
      </c>
      <c r="AT163" s="239" t="s">
        <v>176</v>
      </c>
      <c r="AU163" s="239" t="s">
        <v>86</v>
      </c>
      <c r="AY163" s="17" t="s">
        <v>173</v>
      </c>
      <c r="BE163" s="240">
        <f>IF(N163="základní",J163,0)</f>
        <v>0</v>
      </c>
      <c r="BF163" s="240">
        <f>IF(N163="snížená",J163,0)</f>
        <v>0</v>
      </c>
      <c r="BG163" s="240">
        <f>IF(N163="zákl. přenesená",J163,0)</f>
        <v>0</v>
      </c>
      <c r="BH163" s="240">
        <f>IF(N163="sníž. přenesená",J163,0)</f>
        <v>0</v>
      </c>
      <c r="BI163" s="240">
        <f>IF(N163="nulová",J163,0)</f>
        <v>0</v>
      </c>
      <c r="BJ163" s="17" t="s">
        <v>84</v>
      </c>
      <c r="BK163" s="240">
        <f>ROUND(I163*H163,2)</f>
        <v>0</v>
      </c>
      <c r="BL163" s="17" t="s">
        <v>180</v>
      </c>
      <c r="BM163" s="239" t="s">
        <v>780</v>
      </c>
    </row>
    <row r="164" s="13" customFormat="1">
      <c r="A164" s="13"/>
      <c r="B164" s="241"/>
      <c r="C164" s="242"/>
      <c r="D164" s="243" t="s">
        <v>182</v>
      </c>
      <c r="E164" s="244" t="s">
        <v>1</v>
      </c>
      <c r="F164" s="245" t="s">
        <v>781</v>
      </c>
      <c r="G164" s="242"/>
      <c r="H164" s="246">
        <v>10.800000000000001</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10.800000000000001</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14.4" customHeight="1">
      <c r="A166" s="38"/>
      <c r="B166" s="39"/>
      <c r="C166" s="264" t="s">
        <v>260</v>
      </c>
      <c r="D166" s="264" t="s">
        <v>199</v>
      </c>
      <c r="E166" s="265" t="s">
        <v>782</v>
      </c>
      <c r="F166" s="266" t="s">
        <v>783</v>
      </c>
      <c r="G166" s="267" t="s">
        <v>231</v>
      </c>
      <c r="H166" s="268">
        <v>10.800000000000001</v>
      </c>
      <c r="I166" s="269"/>
      <c r="J166" s="270">
        <f>ROUND(I166*H166,2)</f>
        <v>0</v>
      </c>
      <c r="K166" s="271"/>
      <c r="L166" s="272"/>
      <c r="M166" s="273" t="s">
        <v>1</v>
      </c>
      <c r="N166" s="274" t="s">
        <v>41</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203</v>
      </c>
      <c r="AT166" s="239" t="s">
        <v>199</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784</v>
      </c>
    </row>
    <row r="167" s="13" customFormat="1">
      <c r="A167" s="13"/>
      <c r="B167" s="241"/>
      <c r="C167" s="242"/>
      <c r="D167" s="243" t="s">
        <v>182</v>
      </c>
      <c r="E167" s="244" t="s">
        <v>1</v>
      </c>
      <c r="F167" s="245" t="s">
        <v>781</v>
      </c>
      <c r="G167" s="242"/>
      <c r="H167" s="246">
        <v>10.800000000000001</v>
      </c>
      <c r="I167" s="247"/>
      <c r="J167" s="242"/>
      <c r="K167" s="242"/>
      <c r="L167" s="248"/>
      <c r="M167" s="249"/>
      <c r="N167" s="250"/>
      <c r="O167" s="250"/>
      <c r="P167" s="250"/>
      <c r="Q167" s="250"/>
      <c r="R167" s="250"/>
      <c r="S167" s="250"/>
      <c r="T167" s="251"/>
      <c r="U167" s="13"/>
      <c r="V167" s="13"/>
      <c r="W167" s="13"/>
      <c r="X167" s="13"/>
      <c r="Y167" s="13"/>
      <c r="Z167" s="13"/>
      <c r="AA167" s="13"/>
      <c r="AB167" s="13"/>
      <c r="AC167" s="13"/>
      <c r="AD167" s="13"/>
      <c r="AE167" s="13"/>
      <c r="AT167" s="252" t="s">
        <v>182</v>
      </c>
      <c r="AU167" s="252" t="s">
        <v>86</v>
      </c>
      <c r="AV167" s="13" t="s">
        <v>86</v>
      </c>
      <c r="AW167" s="13" t="s">
        <v>31</v>
      </c>
      <c r="AX167" s="13" t="s">
        <v>76</v>
      </c>
      <c r="AY167" s="252" t="s">
        <v>173</v>
      </c>
    </row>
    <row r="168" s="14" customFormat="1">
      <c r="A168" s="14"/>
      <c r="B168" s="253"/>
      <c r="C168" s="254"/>
      <c r="D168" s="243" t="s">
        <v>182</v>
      </c>
      <c r="E168" s="255" t="s">
        <v>1</v>
      </c>
      <c r="F168" s="256" t="s">
        <v>184</v>
      </c>
      <c r="G168" s="254"/>
      <c r="H168" s="257">
        <v>10.800000000000001</v>
      </c>
      <c r="I168" s="258"/>
      <c r="J168" s="254"/>
      <c r="K168" s="254"/>
      <c r="L168" s="259"/>
      <c r="M168" s="260"/>
      <c r="N168" s="261"/>
      <c r="O168" s="261"/>
      <c r="P168" s="261"/>
      <c r="Q168" s="261"/>
      <c r="R168" s="261"/>
      <c r="S168" s="261"/>
      <c r="T168" s="262"/>
      <c r="U168" s="14"/>
      <c r="V168" s="14"/>
      <c r="W168" s="14"/>
      <c r="X168" s="14"/>
      <c r="Y168" s="14"/>
      <c r="Z168" s="14"/>
      <c r="AA168" s="14"/>
      <c r="AB168" s="14"/>
      <c r="AC168" s="14"/>
      <c r="AD168" s="14"/>
      <c r="AE168" s="14"/>
      <c r="AT168" s="263" t="s">
        <v>182</v>
      </c>
      <c r="AU168" s="263" t="s">
        <v>86</v>
      </c>
      <c r="AV168" s="14" t="s">
        <v>180</v>
      </c>
      <c r="AW168" s="14" t="s">
        <v>31</v>
      </c>
      <c r="AX168" s="14" t="s">
        <v>84</v>
      </c>
      <c r="AY168" s="263" t="s">
        <v>173</v>
      </c>
    </row>
    <row r="169" s="2" customFormat="1" ht="49.05" customHeight="1">
      <c r="A169" s="38"/>
      <c r="B169" s="39"/>
      <c r="C169" s="227" t="s">
        <v>264</v>
      </c>
      <c r="D169" s="227" t="s">
        <v>176</v>
      </c>
      <c r="E169" s="228" t="s">
        <v>785</v>
      </c>
      <c r="F169" s="229" t="s">
        <v>786</v>
      </c>
      <c r="G169" s="230" t="s">
        <v>231</v>
      </c>
      <c r="H169" s="231">
        <v>20</v>
      </c>
      <c r="I169" s="232"/>
      <c r="J169" s="233">
        <f>ROUND(I169*H169,2)</f>
        <v>0</v>
      </c>
      <c r="K169" s="234"/>
      <c r="L169" s="44"/>
      <c r="M169" s="235" t="s">
        <v>1</v>
      </c>
      <c r="N169" s="236" t="s">
        <v>41</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180</v>
      </c>
      <c r="AT169" s="239" t="s">
        <v>176</v>
      </c>
      <c r="AU169" s="239" t="s">
        <v>86</v>
      </c>
      <c r="AY169" s="17" t="s">
        <v>173</v>
      </c>
      <c r="BE169" s="240">
        <f>IF(N169="základní",J169,0)</f>
        <v>0</v>
      </c>
      <c r="BF169" s="240">
        <f>IF(N169="snížená",J169,0)</f>
        <v>0</v>
      </c>
      <c r="BG169" s="240">
        <f>IF(N169="zákl. přenesená",J169,0)</f>
        <v>0</v>
      </c>
      <c r="BH169" s="240">
        <f>IF(N169="sníž. přenesená",J169,0)</f>
        <v>0</v>
      </c>
      <c r="BI169" s="240">
        <f>IF(N169="nulová",J169,0)</f>
        <v>0</v>
      </c>
      <c r="BJ169" s="17" t="s">
        <v>84</v>
      </c>
      <c r="BK169" s="240">
        <f>ROUND(I169*H169,2)</f>
        <v>0</v>
      </c>
      <c r="BL169" s="17" t="s">
        <v>180</v>
      </c>
      <c r="BM169" s="239" t="s">
        <v>787</v>
      </c>
    </row>
    <row r="170" s="13" customFormat="1">
      <c r="A170" s="13"/>
      <c r="B170" s="241"/>
      <c r="C170" s="242"/>
      <c r="D170" s="243" t="s">
        <v>182</v>
      </c>
      <c r="E170" s="244" t="s">
        <v>1</v>
      </c>
      <c r="F170" s="245" t="s">
        <v>788</v>
      </c>
      <c r="G170" s="242"/>
      <c r="H170" s="246">
        <v>20</v>
      </c>
      <c r="I170" s="247"/>
      <c r="J170" s="242"/>
      <c r="K170" s="242"/>
      <c r="L170" s="248"/>
      <c r="M170" s="249"/>
      <c r="N170" s="250"/>
      <c r="O170" s="250"/>
      <c r="P170" s="250"/>
      <c r="Q170" s="250"/>
      <c r="R170" s="250"/>
      <c r="S170" s="250"/>
      <c r="T170" s="251"/>
      <c r="U170" s="13"/>
      <c r="V170" s="13"/>
      <c r="W170" s="13"/>
      <c r="X170" s="13"/>
      <c r="Y170" s="13"/>
      <c r="Z170" s="13"/>
      <c r="AA170" s="13"/>
      <c r="AB170" s="13"/>
      <c r="AC170" s="13"/>
      <c r="AD170" s="13"/>
      <c r="AE170" s="13"/>
      <c r="AT170" s="252" t="s">
        <v>182</v>
      </c>
      <c r="AU170" s="252" t="s">
        <v>86</v>
      </c>
      <c r="AV170" s="13" t="s">
        <v>86</v>
      </c>
      <c r="AW170" s="13" t="s">
        <v>31</v>
      </c>
      <c r="AX170" s="13" t="s">
        <v>76</v>
      </c>
      <c r="AY170" s="252" t="s">
        <v>173</v>
      </c>
    </row>
    <row r="171" s="14" customFormat="1">
      <c r="A171" s="14"/>
      <c r="B171" s="253"/>
      <c r="C171" s="254"/>
      <c r="D171" s="243" t="s">
        <v>182</v>
      </c>
      <c r="E171" s="255" t="s">
        <v>1</v>
      </c>
      <c r="F171" s="256" t="s">
        <v>184</v>
      </c>
      <c r="G171" s="254"/>
      <c r="H171" s="257">
        <v>20</v>
      </c>
      <c r="I171" s="258"/>
      <c r="J171" s="254"/>
      <c r="K171" s="254"/>
      <c r="L171" s="259"/>
      <c r="M171" s="260"/>
      <c r="N171" s="261"/>
      <c r="O171" s="261"/>
      <c r="P171" s="261"/>
      <c r="Q171" s="261"/>
      <c r="R171" s="261"/>
      <c r="S171" s="261"/>
      <c r="T171" s="262"/>
      <c r="U171" s="14"/>
      <c r="V171" s="14"/>
      <c r="W171" s="14"/>
      <c r="X171" s="14"/>
      <c r="Y171" s="14"/>
      <c r="Z171" s="14"/>
      <c r="AA171" s="14"/>
      <c r="AB171" s="14"/>
      <c r="AC171" s="14"/>
      <c r="AD171" s="14"/>
      <c r="AE171" s="14"/>
      <c r="AT171" s="263" t="s">
        <v>182</v>
      </c>
      <c r="AU171" s="263" t="s">
        <v>86</v>
      </c>
      <c r="AV171" s="14" t="s">
        <v>180</v>
      </c>
      <c r="AW171" s="14" t="s">
        <v>31</v>
      </c>
      <c r="AX171" s="14" t="s">
        <v>84</v>
      </c>
      <c r="AY171" s="263" t="s">
        <v>173</v>
      </c>
    </row>
    <row r="172" s="2" customFormat="1" ht="37.8" customHeight="1">
      <c r="A172" s="38"/>
      <c r="B172" s="39"/>
      <c r="C172" s="227" t="s">
        <v>8</v>
      </c>
      <c r="D172" s="227" t="s">
        <v>176</v>
      </c>
      <c r="E172" s="228" t="s">
        <v>789</v>
      </c>
      <c r="F172" s="229" t="s">
        <v>790</v>
      </c>
      <c r="G172" s="230" t="s">
        <v>231</v>
      </c>
      <c r="H172" s="231">
        <v>40</v>
      </c>
      <c r="I172" s="232"/>
      <c r="J172" s="233">
        <f>ROUND(I172*H172,2)</f>
        <v>0</v>
      </c>
      <c r="K172" s="234"/>
      <c r="L172" s="44"/>
      <c r="M172" s="235" t="s">
        <v>1</v>
      </c>
      <c r="N172" s="236" t="s">
        <v>41</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180</v>
      </c>
      <c r="AT172" s="239" t="s">
        <v>176</v>
      </c>
      <c r="AU172" s="239" t="s">
        <v>86</v>
      </c>
      <c r="AY172" s="17" t="s">
        <v>173</v>
      </c>
      <c r="BE172" s="240">
        <f>IF(N172="základní",J172,0)</f>
        <v>0</v>
      </c>
      <c r="BF172" s="240">
        <f>IF(N172="snížená",J172,0)</f>
        <v>0</v>
      </c>
      <c r="BG172" s="240">
        <f>IF(N172="zákl. přenesená",J172,0)</f>
        <v>0</v>
      </c>
      <c r="BH172" s="240">
        <f>IF(N172="sníž. přenesená",J172,0)</f>
        <v>0</v>
      </c>
      <c r="BI172" s="240">
        <f>IF(N172="nulová",J172,0)</f>
        <v>0</v>
      </c>
      <c r="BJ172" s="17" t="s">
        <v>84</v>
      </c>
      <c r="BK172" s="240">
        <f>ROUND(I172*H172,2)</f>
        <v>0</v>
      </c>
      <c r="BL172" s="17" t="s">
        <v>180</v>
      </c>
      <c r="BM172" s="239" t="s">
        <v>791</v>
      </c>
    </row>
    <row r="173" s="13" customFormat="1">
      <c r="A173" s="13"/>
      <c r="B173" s="241"/>
      <c r="C173" s="242"/>
      <c r="D173" s="243" t="s">
        <v>182</v>
      </c>
      <c r="E173" s="244" t="s">
        <v>1</v>
      </c>
      <c r="F173" s="245" t="s">
        <v>647</v>
      </c>
      <c r="G173" s="242"/>
      <c r="H173" s="246">
        <v>40</v>
      </c>
      <c r="I173" s="247"/>
      <c r="J173" s="242"/>
      <c r="K173" s="242"/>
      <c r="L173" s="248"/>
      <c r="M173" s="249"/>
      <c r="N173" s="250"/>
      <c r="O173" s="250"/>
      <c r="P173" s="250"/>
      <c r="Q173" s="250"/>
      <c r="R173" s="250"/>
      <c r="S173" s="250"/>
      <c r="T173" s="251"/>
      <c r="U173" s="13"/>
      <c r="V173" s="13"/>
      <c r="W173" s="13"/>
      <c r="X173" s="13"/>
      <c r="Y173" s="13"/>
      <c r="Z173" s="13"/>
      <c r="AA173" s="13"/>
      <c r="AB173" s="13"/>
      <c r="AC173" s="13"/>
      <c r="AD173" s="13"/>
      <c r="AE173" s="13"/>
      <c r="AT173" s="252" t="s">
        <v>182</v>
      </c>
      <c r="AU173" s="252" t="s">
        <v>86</v>
      </c>
      <c r="AV173" s="13" t="s">
        <v>86</v>
      </c>
      <c r="AW173" s="13" t="s">
        <v>31</v>
      </c>
      <c r="AX173" s="13" t="s">
        <v>76</v>
      </c>
      <c r="AY173" s="252" t="s">
        <v>173</v>
      </c>
    </row>
    <row r="174" s="14" customFormat="1">
      <c r="A174" s="14"/>
      <c r="B174" s="253"/>
      <c r="C174" s="254"/>
      <c r="D174" s="243" t="s">
        <v>182</v>
      </c>
      <c r="E174" s="255" t="s">
        <v>1</v>
      </c>
      <c r="F174" s="256" t="s">
        <v>184</v>
      </c>
      <c r="G174" s="254"/>
      <c r="H174" s="257">
        <v>40</v>
      </c>
      <c r="I174" s="258"/>
      <c r="J174" s="254"/>
      <c r="K174" s="254"/>
      <c r="L174" s="259"/>
      <c r="M174" s="260"/>
      <c r="N174" s="261"/>
      <c r="O174" s="261"/>
      <c r="P174" s="261"/>
      <c r="Q174" s="261"/>
      <c r="R174" s="261"/>
      <c r="S174" s="261"/>
      <c r="T174" s="262"/>
      <c r="U174" s="14"/>
      <c r="V174" s="14"/>
      <c r="W174" s="14"/>
      <c r="X174" s="14"/>
      <c r="Y174" s="14"/>
      <c r="Z174" s="14"/>
      <c r="AA174" s="14"/>
      <c r="AB174" s="14"/>
      <c r="AC174" s="14"/>
      <c r="AD174" s="14"/>
      <c r="AE174" s="14"/>
      <c r="AT174" s="263" t="s">
        <v>182</v>
      </c>
      <c r="AU174" s="263" t="s">
        <v>86</v>
      </c>
      <c r="AV174" s="14" t="s">
        <v>180</v>
      </c>
      <c r="AW174" s="14" t="s">
        <v>31</v>
      </c>
      <c r="AX174" s="14" t="s">
        <v>84</v>
      </c>
      <c r="AY174" s="263" t="s">
        <v>173</v>
      </c>
    </row>
    <row r="175" s="2" customFormat="1" ht="49.05" customHeight="1">
      <c r="A175" s="38"/>
      <c r="B175" s="39"/>
      <c r="C175" s="227" t="s">
        <v>274</v>
      </c>
      <c r="D175" s="227" t="s">
        <v>176</v>
      </c>
      <c r="E175" s="228" t="s">
        <v>792</v>
      </c>
      <c r="F175" s="229" t="s">
        <v>793</v>
      </c>
      <c r="G175" s="230" t="s">
        <v>179</v>
      </c>
      <c r="H175" s="231">
        <v>81</v>
      </c>
      <c r="I175" s="232"/>
      <c r="J175" s="233">
        <f>ROUND(I175*H175,2)</f>
        <v>0</v>
      </c>
      <c r="K175" s="234"/>
      <c r="L175" s="44"/>
      <c r="M175" s="235" t="s">
        <v>1</v>
      </c>
      <c r="N175" s="236" t="s">
        <v>41</v>
      </c>
      <c r="O175" s="91"/>
      <c r="P175" s="237">
        <f>O175*H175</f>
        <v>0</v>
      </c>
      <c r="Q175" s="237">
        <v>0</v>
      </c>
      <c r="R175" s="237">
        <f>Q175*H175</f>
        <v>0</v>
      </c>
      <c r="S175" s="237">
        <v>0</v>
      </c>
      <c r="T175" s="238">
        <f>S175*H175</f>
        <v>0</v>
      </c>
      <c r="U175" s="38"/>
      <c r="V175" s="38"/>
      <c r="W175" s="38"/>
      <c r="X175" s="38"/>
      <c r="Y175" s="38"/>
      <c r="Z175" s="38"/>
      <c r="AA175" s="38"/>
      <c r="AB175" s="38"/>
      <c r="AC175" s="38"/>
      <c r="AD175" s="38"/>
      <c r="AE175" s="38"/>
      <c r="AR175" s="239" t="s">
        <v>180</v>
      </c>
      <c r="AT175" s="239" t="s">
        <v>176</v>
      </c>
      <c r="AU175" s="239" t="s">
        <v>86</v>
      </c>
      <c r="AY175" s="17" t="s">
        <v>173</v>
      </c>
      <c r="BE175" s="240">
        <f>IF(N175="základní",J175,0)</f>
        <v>0</v>
      </c>
      <c r="BF175" s="240">
        <f>IF(N175="snížená",J175,0)</f>
        <v>0</v>
      </c>
      <c r="BG175" s="240">
        <f>IF(N175="zákl. přenesená",J175,0)</f>
        <v>0</v>
      </c>
      <c r="BH175" s="240">
        <f>IF(N175="sníž. přenesená",J175,0)</f>
        <v>0</v>
      </c>
      <c r="BI175" s="240">
        <f>IF(N175="nulová",J175,0)</f>
        <v>0</v>
      </c>
      <c r="BJ175" s="17" t="s">
        <v>84</v>
      </c>
      <c r="BK175" s="240">
        <f>ROUND(I175*H175,2)</f>
        <v>0</v>
      </c>
      <c r="BL175" s="17" t="s">
        <v>180</v>
      </c>
      <c r="BM175" s="239" t="s">
        <v>794</v>
      </c>
    </row>
    <row r="176" s="13" customFormat="1">
      <c r="A176" s="13"/>
      <c r="B176" s="241"/>
      <c r="C176" s="242"/>
      <c r="D176" s="243" t="s">
        <v>182</v>
      </c>
      <c r="E176" s="244" t="s">
        <v>1</v>
      </c>
      <c r="F176" s="245" t="s">
        <v>795</v>
      </c>
      <c r="G176" s="242"/>
      <c r="H176" s="246">
        <v>81</v>
      </c>
      <c r="I176" s="247"/>
      <c r="J176" s="242"/>
      <c r="K176" s="242"/>
      <c r="L176" s="248"/>
      <c r="M176" s="249"/>
      <c r="N176" s="250"/>
      <c r="O176" s="250"/>
      <c r="P176" s="250"/>
      <c r="Q176" s="250"/>
      <c r="R176" s="250"/>
      <c r="S176" s="250"/>
      <c r="T176" s="251"/>
      <c r="U176" s="13"/>
      <c r="V176" s="13"/>
      <c r="W176" s="13"/>
      <c r="X176" s="13"/>
      <c r="Y176" s="13"/>
      <c r="Z176" s="13"/>
      <c r="AA176" s="13"/>
      <c r="AB176" s="13"/>
      <c r="AC176" s="13"/>
      <c r="AD176" s="13"/>
      <c r="AE176" s="13"/>
      <c r="AT176" s="252" t="s">
        <v>182</v>
      </c>
      <c r="AU176" s="252" t="s">
        <v>86</v>
      </c>
      <c r="AV176" s="13" t="s">
        <v>86</v>
      </c>
      <c r="AW176" s="13" t="s">
        <v>31</v>
      </c>
      <c r="AX176" s="13" t="s">
        <v>76</v>
      </c>
      <c r="AY176" s="252" t="s">
        <v>173</v>
      </c>
    </row>
    <row r="177" s="14" customFormat="1">
      <c r="A177" s="14"/>
      <c r="B177" s="253"/>
      <c r="C177" s="254"/>
      <c r="D177" s="243" t="s">
        <v>182</v>
      </c>
      <c r="E177" s="255" t="s">
        <v>1</v>
      </c>
      <c r="F177" s="256" t="s">
        <v>184</v>
      </c>
      <c r="G177" s="254"/>
      <c r="H177" s="257">
        <v>81</v>
      </c>
      <c r="I177" s="258"/>
      <c r="J177" s="254"/>
      <c r="K177" s="254"/>
      <c r="L177" s="259"/>
      <c r="M177" s="260"/>
      <c r="N177" s="261"/>
      <c r="O177" s="261"/>
      <c r="P177" s="261"/>
      <c r="Q177" s="261"/>
      <c r="R177" s="261"/>
      <c r="S177" s="261"/>
      <c r="T177" s="262"/>
      <c r="U177" s="14"/>
      <c r="V177" s="14"/>
      <c r="W177" s="14"/>
      <c r="X177" s="14"/>
      <c r="Y177" s="14"/>
      <c r="Z177" s="14"/>
      <c r="AA177" s="14"/>
      <c r="AB177" s="14"/>
      <c r="AC177" s="14"/>
      <c r="AD177" s="14"/>
      <c r="AE177" s="14"/>
      <c r="AT177" s="263" t="s">
        <v>182</v>
      </c>
      <c r="AU177" s="263" t="s">
        <v>86</v>
      </c>
      <c r="AV177" s="14" t="s">
        <v>180</v>
      </c>
      <c r="AW177" s="14" t="s">
        <v>31</v>
      </c>
      <c r="AX177" s="14" t="s">
        <v>84</v>
      </c>
      <c r="AY177" s="263" t="s">
        <v>173</v>
      </c>
    </row>
    <row r="178" s="2" customFormat="1" ht="90" customHeight="1">
      <c r="A178" s="38"/>
      <c r="B178" s="39"/>
      <c r="C178" s="227" t="s">
        <v>279</v>
      </c>
      <c r="D178" s="227" t="s">
        <v>176</v>
      </c>
      <c r="E178" s="228" t="s">
        <v>796</v>
      </c>
      <c r="F178" s="229" t="s">
        <v>797</v>
      </c>
      <c r="G178" s="230" t="s">
        <v>179</v>
      </c>
      <c r="H178" s="231">
        <v>55</v>
      </c>
      <c r="I178" s="232"/>
      <c r="J178" s="233">
        <f>ROUND(I178*H178,2)</f>
        <v>0</v>
      </c>
      <c r="K178" s="234"/>
      <c r="L178" s="44"/>
      <c r="M178" s="235" t="s">
        <v>1</v>
      </c>
      <c r="N178" s="236" t="s">
        <v>41</v>
      </c>
      <c r="O178" s="91"/>
      <c r="P178" s="237">
        <f>O178*H178</f>
        <v>0</v>
      </c>
      <c r="Q178" s="237">
        <v>0</v>
      </c>
      <c r="R178" s="237">
        <f>Q178*H178</f>
        <v>0</v>
      </c>
      <c r="S178" s="237">
        <v>0</v>
      </c>
      <c r="T178" s="238">
        <f>S178*H178</f>
        <v>0</v>
      </c>
      <c r="U178" s="38"/>
      <c r="V178" s="38"/>
      <c r="W178" s="38"/>
      <c r="X178" s="38"/>
      <c r="Y178" s="38"/>
      <c r="Z178" s="38"/>
      <c r="AA178" s="38"/>
      <c r="AB178" s="38"/>
      <c r="AC178" s="38"/>
      <c r="AD178" s="38"/>
      <c r="AE178" s="38"/>
      <c r="AR178" s="239" t="s">
        <v>180</v>
      </c>
      <c r="AT178" s="239" t="s">
        <v>176</v>
      </c>
      <c r="AU178" s="239" t="s">
        <v>86</v>
      </c>
      <c r="AY178" s="17" t="s">
        <v>173</v>
      </c>
      <c r="BE178" s="240">
        <f>IF(N178="základní",J178,0)</f>
        <v>0</v>
      </c>
      <c r="BF178" s="240">
        <f>IF(N178="snížená",J178,0)</f>
        <v>0</v>
      </c>
      <c r="BG178" s="240">
        <f>IF(N178="zákl. přenesená",J178,0)</f>
        <v>0</v>
      </c>
      <c r="BH178" s="240">
        <f>IF(N178="sníž. přenesená",J178,0)</f>
        <v>0</v>
      </c>
      <c r="BI178" s="240">
        <f>IF(N178="nulová",J178,0)</f>
        <v>0</v>
      </c>
      <c r="BJ178" s="17" t="s">
        <v>84</v>
      </c>
      <c r="BK178" s="240">
        <f>ROUND(I178*H178,2)</f>
        <v>0</v>
      </c>
      <c r="BL178" s="17" t="s">
        <v>180</v>
      </c>
      <c r="BM178" s="239" t="s">
        <v>798</v>
      </c>
    </row>
    <row r="179" s="13" customFormat="1">
      <c r="A179" s="13"/>
      <c r="B179" s="241"/>
      <c r="C179" s="242"/>
      <c r="D179" s="243" t="s">
        <v>182</v>
      </c>
      <c r="E179" s="244" t="s">
        <v>1</v>
      </c>
      <c r="F179" s="245" t="s">
        <v>799</v>
      </c>
      <c r="G179" s="242"/>
      <c r="H179" s="246">
        <v>55</v>
      </c>
      <c r="I179" s="247"/>
      <c r="J179" s="242"/>
      <c r="K179" s="242"/>
      <c r="L179" s="248"/>
      <c r="M179" s="249"/>
      <c r="N179" s="250"/>
      <c r="O179" s="250"/>
      <c r="P179" s="250"/>
      <c r="Q179" s="250"/>
      <c r="R179" s="250"/>
      <c r="S179" s="250"/>
      <c r="T179" s="251"/>
      <c r="U179" s="13"/>
      <c r="V179" s="13"/>
      <c r="W179" s="13"/>
      <c r="X179" s="13"/>
      <c r="Y179" s="13"/>
      <c r="Z179" s="13"/>
      <c r="AA179" s="13"/>
      <c r="AB179" s="13"/>
      <c r="AC179" s="13"/>
      <c r="AD179" s="13"/>
      <c r="AE179" s="13"/>
      <c r="AT179" s="252" t="s">
        <v>182</v>
      </c>
      <c r="AU179" s="252" t="s">
        <v>86</v>
      </c>
      <c r="AV179" s="13" t="s">
        <v>86</v>
      </c>
      <c r="AW179" s="13" t="s">
        <v>31</v>
      </c>
      <c r="AX179" s="13" t="s">
        <v>76</v>
      </c>
      <c r="AY179" s="252" t="s">
        <v>173</v>
      </c>
    </row>
    <row r="180" s="14" customFormat="1">
      <c r="A180" s="14"/>
      <c r="B180" s="253"/>
      <c r="C180" s="254"/>
      <c r="D180" s="243" t="s">
        <v>182</v>
      </c>
      <c r="E180" s="255" t="s">
        <v>1</v>
      </c>
      <c r="F180" s="256" t="s">
        <v>184</v>
      </c>
      <c r="G180" s="254"/>
      <c r="H180" s="257">
        <v>55</v>
      </c>
      <c r="I180" s="258"/>
      <c r="J180" s="254"/>
      <c r="K180" s="254"/>
      <c r="L180" s="259"/>
      <c r="M180" s="260"/>
      <c r="N180" s="261"/>
      <c r="O180" s="261"/>
      <c r="P180" s="261"/>
      <c r="Q180" s="261"/>
      <c r="R180" s="261"/>
      <c r="S180" s="261"/>
      <c r="T180" s="262"/>
      <c r="U180" s="14"/>
      <c r="V180" s="14"/>
      <c r="W180" s="14"/>
      <c r="X180" s="14"/>
      <c r="Y180" s="14"/>
      <c r="Z180" s="14"/>
      <c r="AA180" s="14"/>
      <c r="AB180" s="14"/>
      <c r="AC180" s="14"/>
      <c r="AD180" s="14"/>
      <c r="AE180" s="14"/>
      <c r="AT180" s="263" t="s">
        <v>182</v>
      </c>
      <c r="AU180" s="263" t="s">
        <v>86</v>
      </c>
      <c r="AV180" s="14" t="s">
        <v>180</v>
      </c>
      <c r="AW180" s="14" t="s">
        <v>31</v>
      </c>
      <c r="AX180" s="14" t="s">
        <v>84</v>
      </c>
      <c r="AY180" s="263" t="s">
        <v>173</v>
      </c>
    </row>
    <row r="181" s="2" customFormat="1" ht="14.4" customHeight="1">
      <c r="A181" s="38"/>
      <c r="B181" s="39"/>
      <c r="C181" s="264" t="s">
        <v>284</v>
      </c>
      <c r="D181" s="264" t="s">
        <v>199</v>
      </c>
      <c r="E181" s="265" t="s">
        <v>800</v>
      </c>
      <c r="F181" s="266" t="s">
        <v>801</v>
      </c>
      <c r="G181" s="267" t="s">
        <v>202</v>
      </c>
      <c r="H181" s="268">
        <v>18.975000000000001</v>
      </c>
      <c r="I181" s="269"/>
      <c r="J181" s="270">
        <f>ROUND(I181*H181,2)</f>
        <v>0</v>
      </c>
      <c r="K181" s="271"/>
      <c r="L181" s="272"/>
      <c r="M181" s="273" t="s">
        <v>1</v>
      </c>
      <c r="N181" s="274" t="s">
        <v>41</v>
      </c>
      <c r="O181" s="91"/>
      <c r="P181" s="237">
        <f>O181*H181</f>
        <v>0</v>
      </c>
      <c r="Q181" s="237">
        <v>1</v>
      </c>
      <c r="R181" s="237">
        <f>Q181*H181</f>
        <v>18.975000000000001</v>
      </c>
      <c r="S181" s="237">
        <v>0</v>
      </c>
      <c r="T181" s="238">
        <f>S181*H181</f>
        <v>0</v>
      </c>
      <c r="U181" s="38"/>
      <c r="V181" s="38"/>
      <c r="W181" s="38"/>
      <c r="X181" s="38"/>
      <c r="Y181" s="38"/>
      <c r="Z181" s="38"/>
      <c r="AA181" s="38"/>
      <c r="AB181" s="38"/>
      <c r="AC181" s="38"/>
      <c r="AD181" s="38"/>
      <c r="AE181" s="38"/>
      <c r="AR181" s="239" t="s">
        <v>203</v>
      </c>
      <c r="AT181" s="239" t="s">
        <v>199</v>
      </c>
      <c r="AU181" s="239" t="s">
        <v>86</v>
      </c>
      <c r="AY181" s="17" t="s">
        <v>173</v>
      </c>
      <c r="BE181" s="240">
        <f>IF(N181="základní",J181,0)</f>
        <v>0</v>
      </c>
      <c r="BF181" s="240">
        <f>IF(N181="snížená",J181,0)</f>
        <v>0</v>
      </c>
      <c r="BG181" s="240">
        <f>IF(N181="zákl. přenesená",J181,0)</f>
        <v>0</v>
      </c>
      <c r="BH181" s="240">
        <f>IF(N181="sníž. přenesená",J181,0)</f>
        <v>0</v>
      </c>
      <c r="BI181" s="240">
        <f>IF(N181="nulová",J181,0)</f>
        <v>0</v>
      </c>
      <c r="BJ181" s="17" t="s">
        <v>84</v>
      </c>
      <c r="BK181" s="240">
        <f>ROUND(I181*H181,2)</f>
        <v>0</v>
      </c>
      <c r="BL181" s="17" t="s">
        <v>180</v>
      </c>
      <c r="BM181" s="239" t="s">
        <v>802</v>
      </c>
    </row>
    <row r="182" s="13" customFormat="1">
      <c r="A182" s="13"/>
      <c r="B182" s="241"/>
      <c r="C182" s="242"/>
      <c r="D182" s="243" t="s">
        <v>182</v>
      </c>
      <c r="E182" s="244" t="s">
        <v>1</v>
      </c>
      <c r="F182" s="245" t="s">
        <v>803</v>
      </c>
      <c r="G182" s="242"/>
      <c r="H182" s="246">
        <v>18.975000000000001</v>
      </c>
      <c r="I182" s="247"/>
      <c r="J182" s="242"/>
      <c r="K182" s="242"/>
      <c r="L182" s="248"/>
      <c r="M182" s="249"/>
      <c r="N182" s="250"/>
      <c r="O182" s="250"/>
      <c r="P182" s="250"/>
      <c r="Q182" s="250"/>
      <c r="R182" s="250"/>
      <c r="S182" s="250"/>
      <c r="T182" s="251"/>
      <c r="U182" s="13"/>
      <c r="V182" s="13"/>
      <c r="W182" s="13"/>
      <c r="X182" s="13"/>
      <c r="Y182" s="13"/>
      <c r="Z182" s="13"/>
      <c r="AA182" s="13"/>
      <c r="AB182" s="13"/>
      <c r="AC182" s="13"/>
      <c r="AD182" s="13"/>
      <c r="AE182" s="13"/>
      <c r="AT182" s="252" t="s">
        <v>182</v>
      </c>
      <c r="AU182" s="252" t="s">
        <v>86</v>
      </c>
      <c r="AV182" s="13" t="s">
        <v>86</v>
      </c>
      <c r="AW182" s="13" t="s">
        <v>31</v>
      </c>
      <c r="AX182" s="13" t="s">
        <v>76</v>
      </c>
      <c r="AY182" s="252" t="s">
        <v>173</v>
      </c>
    </row>
    <row r="183" s="14" customFormat="1">
      <c r="A183" s="14"/>
      <c r="B183" s="253"/>
      <c r="C183" s="254"/>
      <c r="D183" s="243" t="s">
        <v>182</v>
      </c>
      <c r="E183" s="255" t="s">
        <v>1</v>
      </c>
      <c r="F183" s="256" t="s">
        <v>184</v>
      </c>
      <c r="G183" s="254"/>
      <c r="H183" s="257">
        <v>18.975000000000001</v>
      </c>
      <c r="I183" s="258"/>
      <c r="J183" s="254"/>
      <c r="K183" s="254"/>
      <c r="L183" s="259"/>
      <c r="M183" s="260"/>
      <c r="N183" s="261"/>
      <c r="O183" s="261"/>
      <c r="P183" s="261"/>
      <c r="Q183" s="261"/>
      <c r="R183" s="261"/>
      <c r="S183" s="261"/>
      <c r="T183" s="262"/>
      <c r="U183" s="14"/>
      <c r="V183" s="14"/>
      <c r="W183" s="14"/>
      <c r="X183" s="14"/>
      <c r="Y183" s="14"/>
      <c r="Z183" s="14"/>
      <c r="AA183" s="14"/>
      <c r="AB183" s="14"/>
      <c r="AC183" s="14"/>
      <c r="AD183" s="14"/>
      <c r="AE183" s="14"/>
      <c r="AT183" s="263" t="s">
        <v>182</v>
      </c>
      <c r="AU183" s="263" t="s">
        <v>86</v>
      </c>
      <c r="AV183" s="14" t="s">
        <v>180</v>
      </c>
      <c r="AW183" s="14" t="s">
        <v>31</v>
      </c>
      <c r="AX183" s="14" t="s">
        <v>84</v>
      </c>
      <c r="AY183" s="263" t="s">
        <v>173</v>
      </c>
    </row>
    <row r="184" s="2" customFormat="1" ht="24.15" customHeight="1">
      <c r="A184" s="38"/>
      <c r="B184" s="39"/>
      <c r="C184" s="264" t="s">
        <v>289</v>
      </c>
      <c r="D184" s="264" t="s">
        <v>199</v>
      </c>
      <c r="E184" s="265" t="s">
        <v>804</v>
      </c>
      <c r="F184" s="266" t="s">
        <v>805</v>
      </c>
      <c r="G184" s="267" t="s">
        <v>202</v>
      </c>
      <c r="H184" s="268">
        <v>6.3250000000000002</v>
      </c>
      <c r="I184" s="269"/>
      <c r="J184" s="270">
        <f>ROUND(I184*H184,2)</f>
        <v>0</v>
      </c>
      <c r="K184" s="271"/>
      <c r="L184" s="272"/>
      <c r="M184" s="273" t="s">
        <v>1</v>
      </c>
      <c r="N184" s="274" t="s">
        <v>41</v>
      </c>
      <c r="O184" s="91"/>
      <c r="P184" s="237">
        <f>O184*H184</f>
        <v>0</v>
      </c>
      <c r="Q184" s="237">
        <v>1</v>
      </c>
      <c r="R184" s="237">
        <f>Q184*H184</f>
        <v>6.3250000000000002</v>
      </c>
      <c r="S184" s="237">
        <v>0</v>
      </c>
      <c r="T184" s="238">
        <f>S184*H184</f>
        <v>0</v>
      </c>
      <c r="U184" s="38"/>
      <c r="V184" s="38"/>
      <c r="W184" s="38"/>
      <c r="X184" s="38"/>
      <c r="Y184" s="38"/>
      <c r="Z184" s="38"/>
      <c r="AA184" s="38"/>
      <c r="AB184" s="38"/>
      <c r="AC184" s="38"/>
      <c r="AD184" s="38"/>
      <c r="AE184" s="38"/>
      <c r="AR184" s="239" t="s">
        <v>203</v>
      </c>
      <c r="AT184" s="239" t="s">
        <v>199</v>
      </c>
      <c r="AU184" s="239" t="s">
        <v>86</v>
      </c>
      <c r="AY184" s="17" t="s">
        <v>173</v>
      </c>
      <c r="BE184" s="240">
        <f>IF(N184="základní",J184,0)</f>
        <v>0</v>
      </c>
      <c r="BF184" s="240">
        <f>IF(N184="snížená",J184,0)</f>
        <v>0</v>
      </c>
      <c r="BG184" s="240">
        <f>IF(N184="zákl. přenesená",J184,0)</f>
        <v>0</v>
      </c>
      <c r="BH184" s="240">
        <f>IF(N184="sníž. přenesená",J184,0)</f>
        <v>0</v>
      </c>
      <c r="BI184" s="240">
        <f>IF(N184="nulová",J184,0)</f>
        <v>0</v>
      </c>
      <c r="BJ184" s="17" t="s">
        <v>84</v>
      </c>
      <c r="BK184" s="240">
        <f>ROUND(I184*H184,2)</f>
        <v>0</v>
      </c>
      <c r="BL184" s="17" t="s">
        <v>180</v>
      </c>
      <c r="BM184" s="239" t="s">
        <v>806</v>
      </c>
    </row>
    <row r="185" s="13" customFormat="1">
      <c r="A185" s="13"/>
      <c r="B185" s="241"/>
      <c r="C185" s="242"/>
      <c r="D185" s="243" t="s">
        <v>182</v>
      </c>
      <c r="E185" s="244" t="s">
        <v>1</v>
      </c>
      <c r="F185" s="245" t="s">
        <v>807</v>
      </c>
      <c r="G185" s="242"/>
      <c r="H185" s="246">
        <v>6.3250000000000002</v>
      </c>
      <c r="I185" s="247"/>
      <c r="J185" s="242"/>
      <c r="K185" s="242"/>
      <c r="L185" s="248"/>
      <c r="M185" s="249"/>
      <c r="N185" s="250"/>
      <c r="O185" s="250"/>
      <c r="P185" s="250"/>
      <c r="Q185" s="250"/>
      <c r="R185" s="250"/>
      <c r="S185" s="250"/>
      <c r="T185" s="251"/>
      <c r="U185" s="13"/>
      <c r="V185" s="13"/>
      <c r="W185" s="13"/>
      <c r="X185" s="13"/>
      <c r="Y185" s="13"/>
      <c r="Z185" s="13"/>
      <c r="AA185" s="13"/>
      <c r="AB185" s="13"/>
      <c r="AC185" s="13"/>
      <c r="AD185" s="13"/>
      <c r="AE185" s="13"/>
      <c r="AT185" s="252" t="s">
        <v>182</v>
      </c>
      <c r="AU185" s="252" t="s">
        <v>86</v>
      </c>
      <c r="AV185" s="13" t="s">
        <v>86</v>
      </c>
      <c r="AW185" s="13" t="s">
        <v>31</v>
      </c>
      <c r="AX185" s="13" t="s">
        <v>76</v>
      </c>
      <c r="AY185" s="252" t="s">
        <v>173</v>
      </c>
    </row>
    <row r="186" s="14" customFormat="1">
      <c r="A186" s="14"/>
      <c r="B186" s="253"/>
      <c r="C186" s="254"/>
      <c r="D186" s="243" t="s">
        <v>182</v>
      </c>
      <c r="E186" s="255" t="s">
        <v>1</v>
      </c>
      <c r="F186" s="256" t="s">
        <v>184</v>
      </c>
      <c r="G186" s="254"/>
      <c r="H186" s="257">
        <v>6.3250000000000002</v>
      </c>
      <c r="I186" s="258"/>
      <c r="J186" s="254"/>
      <c r="K186" s="254"/>
      <c r="L186" s="259"/>
      <c r="M186" s="260"/>
      <c r="N186" s="261"/>
      <c r="O186" s="261"/>
      <c r="P186" s="261"/>
      <c r="Q186" s="261"/>
      <c r="R186" s="261"/>
      <c r="S186" s="261"/>
      <c r="T186" s="262"/>
      <c r="U186" s="14"/>
      <c r="V186" s="14"/>
      <c r="W186" s="14"/>
      <c r="X186" s="14"/>
      <c r="Y186" s="14"/>
      <c r="Z186" s="14"/>
      <c r="AA186" s="14"/>
      <c r="AB186" s="14"/>
      <c r="AC186" s="14"/>
      <c r="AD186" s="14"/>
      <c r="AE186" s="14"/>
      <c r="AT186" s="263" t="s">
        <v>182</v>
      </c>
      <c r="AU186" s="263" t="s">
        <v>86</v>
      </c>
      <c r="AV186" s="14" t="s">
        <v>180</v>
      </c>
      <c r="AW186" s="14" t="s">
        <v>31</v>
      </c>
      <c r="AX186" s="14" t="s">
        <v>84</v>
      </c>
      <c r="AY186" s="263" t="s">
        <v>173</v>
      </c>
    </row>
    <row r="187" s="2" customFormat="1" ht="49.05" customHeight="1">
      <c r="A187" s="38"/>
      <c r="B187" s="39"/>
      <c r="C187" s="227" t="s">
        <v>294</v>
      </c>
      <c r="D187" s="227" t="s">
        <v>176</v>
      </c>
      <c r="E187" s="228" t="s">
        <v>727</v>
      </c>
      <c r="F187" s="229" t="s">
        <v>728</v>
      </c>
      <c r="G187" s="230" t="s">
        <v>187</v>
      </c>
      <c r="H187" s="231">
        <v>1.0800000000000001</v>
      </c>
      <c r="I187" s="232"/>
      <c r="J187" s="233">
        <f>ROUND(I187*H187,2)</f>
        <v>0</v>
      </c>
      <c r="K187" s="234"/>
      <c r="L187" s="44"/>
      <c r="M187" s="235" t="s">
        <v>1</v>
      </c>
      <c r="N187" s="236" t="s">
        <v>41</v>
      </c>
      <c r="O187" s="91"/>
      <c r="P187" s="237">
        <f>O187*H187</f>
        <v>0</v>
      </c>
      <c r="Q187" s="237">
        <v>0</v>
      </c>
      <c r="R187" s="237">
        <f>Q187*H187</f>
        <v>0</v>
      </c>
      <c r="S187" s="237">
        <v>0</v>
      </c>
      <c r="T187" s="238">
        <f>S187*H187</f>
        <v>0</v>
      </c>
      <c r="U187" s="38"/>
      <c r="V187" s="38"/>
      <c r="W187" s="38"/>
      <c r="X187" s="38"/>
      <c r="Y187" s="38"/>
      <c r="Z187" s="38"/>
      <c r="AA187" s="38"/>
      <c r="AB187" s="38"/>
      <c r="AC187" s="38"/>
      <c r="AD187" s="38"/>
      <c r="AE187" s="38"/>
      <c r="AR187" s="239" t="s">
        <v>180</v>
      </c>
      <c r="AT187" s="239" t="s">
        <v>176</v>
      </c>
      <c r="AU187" s="239" t="s">
        <v>86</v>
      </c>
      <c r="AY187" s="17" t="s">
        <v>173</v>
      </c>
      <c r="BE187" s="240">
        <f>IF(N187="základní",J187,0)</f>
        <v>0</v>
      </c>
      <c r="BF187" s="240">
        <f>IF(N187="snížená",J187,0)</f>
        <v>0</v>
      </c>
      <c r="BG187" s="240">
        <f>IF(N187="zákl. přenesená",J187,0)</f>
        <v>0</v>
      </c>
      <c r="BH187" s="240">
        <f>IF(N187="sníž. přenesená",J187,0)</f>
        <v>0</v>
      </c>
      <c r="BI187" s="240">
        <f>IF(N187="nulová",J187,0)</f>
        <v>0</v>
      </c>
      <c r="BJ187" s="17" t="s">
        <v>84</v>
      </c>
      <c r="BK187" s="240">
        <f>ROUND(I187*H187,2)</f>
        <v>0</v>
      </c>
      <c r="BL187" s="17" t="s">
        <v>180</v>
      </c>
      <c r="BM187" s="239" t="s">
        <v>808</v>
      </c>
    </row>
    <row r="188" s="13" customFormat="1">
      <c r="A188" s="13"/>
      <c r="B188" s="241"/>
      <c r="C188" s="242"/>
      <c r="D188" s="243" t="s">
        <v>182</v>
      </c>
      <c r="E188" s="244" t="s">
        <v>1</v>
      </c>
      <c r="F188" s="245" t="s">
        <v>809</v>
      </c>
      <c r="G188" s="242"/>
      <c r="H188" s="246">
        <v>1.0800000000000001</v>
      </c>
      <c r="I188" s="247"/>
      <c r="J188" s="242"/>
      <c r="K188" s="242"/>
      <c r="L188" s="248"/>
      <c r="M188" s="249"/>
      <c r="N188" s="250"/>
      <c r="O188" s="250"/>
      <c r="P188" s="250"/>
      <c r="Q188" s="250"/>
      <c r="R188" s="250"/>
      <c r="S188" s="250"/>
      <c r="T188" s="251"/>
      <c r="U188" s="13"/>
      <c r="V188" s="13"/>
      <c r="W188" s="13"/>
      <c r="X188" s="13"/>
      <c r="Y188" s="13"/>
      <c r="Z188" s="13"/>
      <c r="AA188" s="13"/>
      <c r="AB188" s="13"/>
      <c r="AC188" s="13"/>
      <c r="AD188" s="13"/>
      <c r="AE188" s="13"/>
      <c r="AT188" s="252" t="s">
        <v>182</v>
      </c>
      <c r="AU188" s="252" t="s">
        <v>86</v>
      </c>
      <c r="AV188" s="13" t="s">
        <v>86</v>
      </c>
      <c r="AW188" s="13" t="s">
        <v>31</v>
      </c>
      <c r="AX188" s="13" t="s">
        <v>76</v>
      </c>
      <c r="AY188" s="252" t="s">
        <v>173</v>
      </c>
    </row>
    <row r="189" s="14" customFormat="1">
      <c r="A189" s="14"/>
      <c r="B189" s="253"/>
      <c r="C189" s="254"/>
      <c r="D189" s="243" t="s">
        <v>182</v>
      </c>
      <c r="E189" s="255" t="s">
        <v>1</v>
      </c>
      <c r="F189" s="256" t="s">
        <v>184</v>
      </c>
      <c r="G189" s="254"/>
      <c r="H189" s="257">
        <v>1.0800000000000001</v>
      </c>
      <c r="I189" s="258"/>
      <c r="J189" s="254"/>
      <c r="K189" s="254"/>
      <c r="L189" s="259"/>
      <c r="M189" s="260"/>
      <c r="N189" s="261"/>
      <c r="O189" s="261"/>
      <c r="P189" s="261"/>
      <c r="Q189" s="261"/>
      <c r="R189" s="261"/>
      <c r="S189" s="261"/>
      <c r="T189" s="262"/>
      <c r="U189" s="14"/>
      <c r="V189" s="14"/>
      <c r="W189" s="14"/>
      <c r="X189" s="14"/>
      <c r="Y189" s="14"/>
      <c r="Z189" s="14"/>
      <c r="AA189" s="14"/>
      <c r="AB189" s="14"/>
      <c r="AC189" s="14"/>
      <c r="AD189" s="14"/>
      <c r="AE189" s="14"/>
      <c r="AT189" s="263" t="s">
        <v>182</v>
      </c>
      <c r="AU189" s="263" t="s">
        <v>86</v>
      </c>
      <c r="AV189" s="14" t="s">
        <v>180</v>
      </c>
      <c r="AW189" s="14" t="s">
        <v>31</v>
      </c>
      <c r="AX189" s="14" t="s">
        <v>84</v>
      </c>
      <c r="AY189" s="263" t="s">
        <v>173</v>
      </c>
    </row>
    <row r="190" s="2" customFormat="1" ht="14.4" customHeight="1">
      <c r="A190" s="38"/>
      <c r="B190" s="39"/>
      <c r="C190" s="264" t="s">
        <v>7</v>
      </c>
      <c r="D190" s="264" t="s">
        <v>199</v>
      </c>
      <c r="E190" s="265" t="s">
        <v>304</v>
      </c>
      <c r="F190" s="266" t="s">
        <v>305</v>
      </c>
      <c r="G190" s="267" t="s">
        <v>187</v>
      </c>
      <c r="H190" s="268">
        <v>1.3200000000000001</v>
      </c>
      <c r="I190" s="269"/>
      <c r="J190" s="270">
        <f>ROUND(I190*H190,2)</f>
        <v>0</v>
      </c>
      <c r="K190" s="271"/>
      <c r="L190" s="272"/>
      <c r="M190" s="273" t="s">
        <v>1</v>
      </c>
      <c r="N190" s="274" t="s">
        <v>41</v>
      </c>
      <c r="O190" s="91"/>
      <c r="P190" s="237">
        <f>O190*H190</f>
        <v>0</v>
      </c>
      <c r="Q190" s="237">
        <v>2.234</v>
      </c>
      <c r="R190" s="237">
        <f>Q190*H190</f>
        <v>2.9488799999999999</v>
      </c>
      <c r="S190" s="237">
        <v>0</v>
      </c>
      <c r="T190" s="238">
        <f>S190*H190</f>
        <v>0</v>
      </c>
      <c r="U190" s="38"/>
      <c r="V190" s="38"/>
      <c r="W190" s="38"/>
      <c r="X190" s="38"/>
      <c r="Y190" s="38"/>
      <c r="Z190" s="38"/>
      <c r="AA190" s="38"/>
      <c r="AB190" s="38"/>
      <c r="AC190" s="38"/>
      <c r="AD190" s="38"/>
      <c r="AE190" s="38"/>
      <c r="AR190" s="239" t="s">
        <v>203</v>
      </c>
      <c r="AT190" s="239" t="s">
        <v>199</v>
      </c>
      <c r="AU190" s="239" t="s">
        <v>86</v>
      </c>
      <c r="AY190" s="17" t="s">
        <v>173</v>
      </c>
      <c r="BE190" s="240">
        <f>IF(N190="základní",J190,0)</f>
        <v>0</v>
      </c>
      <c r="BF190" s="240">
        <f>IF(N190="snížená",J190,0)</f>
        <v>0</v>
      </c>
      <c r="BG190" s="240">
        <f>IF(N190="zákl. přenesená",J190,0)</f>
        <v>0</v>
      </c>
      <c r="BH190" s="240">
        <f>IF(N190="sníž. přenesená",J190,0)</f>
        <v>0</v>
      </c>
      <c r="BI190" s="240">
        <f>IF(N190="nulová",J190,0)</f>
        <v>0</v>
      </c>
      <c r="BJ190" s="17" t="s">
        <v>84</v>
      </c>
      <c r="BK190" s="240">
        <f>ROUND(I190*H190,2)</f>
        <v>0</v>
      </c>
      <c r="BL190" s="17" t="s">
        <v>180</v>
      </c>
      <c r="BM190" s="239" t="s">
        <v>810</v>
      </c>
    </row>
    <row r="191" s="13" customFormat="1">
      <c r="A191" s="13"/>
      <c r="B191" s="241"/>
      <c r="C191" s="242"/>
      <c r="D191" s="243" t="s">
        <v>182</v>
      </c>
      <c r="E191" s="244" t="s">
        <v>1</v>
      </c>
      <c r="F191" s="245" t="s">
        <v>811</v>
      </c>
      <c r="G191" s="242"/>
      <c r="H191" s="246">
        <v>1.3200000000000001</v>
      </c>
      <c r="I191" s="247"/>
      <c r="J191" s="242"/>
      <c r="K191" s="242"/>
      <c r="L191" s="248"/>
      <c r="M191" s="249"/>
      <c r="N191" s="250"/>
      <c r="O191" s="250"/>
      <c r="P191" s="250"/>
      <c r="Q191" s="250"/>
      <c r="R191" s="250"/>
      <c r="S191" s="250"/>
      <c r="T191" s="251"/>
      <c r="U191" s="13"/>
      <c r="V191" s="13"/>
      <c r="W191" s="13"/>
      <c r="X191" s="13"/>
      <c r="Y191" s="13"/>
      <c r="Z191" s="13"/>
      <c r="AA191" s="13"/>
      <c r="AB191" s="13"/>
      <c r="AC191" s="13"/>
      <c r="AD191" s="13"/>
      <c r="AE191" s="13"/>
      <c r="AT191" s="252" t="s">
        <v>182</v>
      </c>
      <c r="AU191" s="252" t="s">
        <v>86</v>
      </c>
      <c r="AV191" s="13" t="s">
        <v>86</v>
      </c>
      <c r="AW191" s="13" t="s">
        <v>31</v>
      </c>
      <c r="AX191" s="13" t="s">
        <v>76</v>
      </c>
      <c r="AY191" s="252" t="s">
        <v>173</v>
      </c>
    </row>
    <row r="192" s="14" customFormat="1">
      <c r="A192" s="14"/>
      <c r="B192" s="253"/>
      <c r="C192" s="254"/>
      <c r="D192" s="243" t="s">
        <v>182</v>
      </c>
      <c r="E192" s="255" t="s">
        <v>1</v>
      </c>
      <c r="F192" s="256" t="s">
        <v>184</v>
      </c>
      <c r="G192" s="254"/>
      <c r="H192" s="257">
        <v>1.3200000000000001</v>
      </c>
      <c r="I192" s="258"/>
      <c r="J192" s="254"/>
      <c r="K192" s="254"/>
      <c r="L192" s="259"/>
      <c r="M192" s="260"/>
      <c r="N192" s="261"/>
      <c r="O192" s="261"/>
      <c r="P192" s="261"/>
      <c r="Q192" s="261"/>
      <c r="R192" s="261"/>
      <c r="S192" s="261"/>
      <c r="T192" s="262"/>
      <c r="U192" s="14"/>
      <c r="V192" s="14"/>
      <c r="W192" s="14"/>
      <c r="X192" s="14"/>
      <c r="Y192" s="14"/>
      <c r="Z192" s="14"/>
      <c r="AA192" s="14"/>
      <c r="AB192" s="14"/>
      <c r="AC192" s="14"/>
      <c r="AD192" s="14"/>
      <c r="AE192" s="14"/>
      <c r="AT192" s="263" t="s">
        <v>182</v>
      </c>
      <c r="AU192" s="263" t="s">
        <v>86</v>
      </c>
      <c r="AV192" s="14" t="s">
        <v>180</v>
      </c>
      <c r="AW192" s="14" t="s">
        <v>31</v>
      </c>
      <c r="AX192" s="14" t="s">
        <v>84</v>
      </c>
      <c r="AY192" s="263" t="s">
        <v>173</v>
      </c>
    </row>
    <row r="193" s="2" customFormat="1" ht="49.05" customHeight="1">
      <c r="A193" s="38"/>
      <c r="B193" s="39"/>
      <c r="C193" s="227" t="s">
        <v>303</v>
      </c>
      <c r="D193" s="227" t="s">
        <v>176</v>
      </c>
      <c r="E193" s="228" t="s">
        <v>812</v>
      </c>
      <c r="F193" s="229" t="s">
        <v>813</v>
      </c>
      <c r="G193" s="230" t="s">
        <v>179</v>
      </c>
      <c r="H193" s="231">
        <v>70</v>
      </c>
      <c r="I193" s="232"/>
      <c r="J193" s="233">
        <f>ROUND(I193*H193,2)</f>
        <v>0</v>
      </c>
      <c r="K193" s="234"/>
      <c r="L193" s="44"/>
      <c r="M193" s="235" t="s">
        <v>1</v>
      </c>
      <c r="N193" s="236" t="s">
        <v>41</v>
      </c>
      <c r="O193" s="91"/>
      <c r="P193" s="237">
        <f>O193*H193</f>
        <v>0</v>
      </c>
      <c r="Q193" s="237">
        <v>0</v>
      </c>
      <c r="R193" s="237">
        <f>Q193*H193</f>
        <v>0</v>
      </c>
      <c r="S193" s="237">
        <v>0</v>
      </c>
      <c r="T193" s="238">
        <f>S193*H193</f>
        <v>0</v>
      </c>
      <c r="U193" s="38"/>
      <c r="V193" s="38"/>
      <c r="W193" s="38"/>
      <c r="X193" s="38"/>
      <c r="Y193" s="38"/>
      <c r="Z193" s="38"/>
      <c r="AA193" s="38"/>
      <c r="AB193" s="38"/>
      <c r="AC193" s="38"/>
      <c r="AD193" s="38"/>
      <c r="AE193" s="38"/>
      <c r="AR193" s="239" t="s">
        <v>180</v>
      </c>
      <c r="AT193" s="239" t="s">
        <v>176</v>
      </c>
      <c r="AU193" s="239" t="s">
        <v>86</v>
      </c>
      <c r="AY193" s="17" t="s">
        <v>173</v>
      </c>
      <c r="BE193" s="240">
        <f>IF(N193="základní",J193,0)</f>
        <v>0</v>
      </c>
      <c r="BF193" s="240">
        <f>IF(N193="snížená",J193,0)</f>
        <v>0</v>
      </c>
      <c r="BG193" s="240">
        <f>IF(N193="zákl. přenesená",J193,0)</f>
        <v>0</v>
      </c>
      <c r="BH193" s="240">
        <f>IF(N193="sníž. přenesená",J193,0)</f>
        <v>0</v>
      </c>
      <c r="BI193" s="240">
        <f>IF(N193="nulová",J193,0)</f>
        <v>0</v>
      </c>
      <c r="BJ193" s="17" t="s">
        <v>84</v>
      </c>
      <c r="BK193" s="240">
        <f>ROUND(I193*H193,2)</f>
        <v>0</v>
      </c>
      <c r="BL193" s="17" t="s">
        <v>180</v>
      </c>
      <c r="BM193" s="239" t="s">
        <v>814</v>
      </c>
    </row>
    <row r="194" s="13" customFormat="1">
      <c r="A194" s="13"/>
      <c r="B194" s="241"/>
      <c r="C194" s="242"/>
      <c r="D194" s="243" t="s">
        <v>182</v>
      </c>
      <c r="E194" s="244" t="s">
        <v>1</v>
      </c>
      <c r="F194" s="245" t="s">
        <v>815</v>
      </c>
      <c r="G194" s="242"/>
      <c r="H194" s="246">
        <v>70</v>
      </c>
      <c r="I194" s="247"/>
      <c r="J194" s="242"/>
      <c r="K194" s="242"/>
      <c r="L194" s="248"/>
      <c r="M194" s="249"/>
      <c r="N194" s="250"/>
      <c r="O194" s="250"/>
      <c r="P194" s="250"/>
      <c r="Q194" s="250"/>
      <c r="R194" s="250"/>
      <c r="S194" s="250"/>
      <c r="T194" s="251"/>
      <c r="U194" s="13"/>
      <c r="V194" s="13"/>
      <c r="W194" s="13"/>
      <c r="X194" s="13"/>
      <c r="Y194" s="13"/>
      <c r="Z194" s="13"/>
      <c r="AA194" s="13"/>
      <c r="AB194" s="13"/>
      <c r="AC194" s="13"/>
      <c r="AD194" s="13"/>
      <c r="AE194" s="13"/>
      <c r="AT194" s="252" t="s">
        <v>182</v>
      </c>
      <c r="AU194" s="252" t="s">
        <v>86</v>
      </c>
      <c r="AV194" s="13" t="s">
        <v>86</v>
      </c>
      <c r="AW194" s="13" t="s">
        <v>31</v>
      </c>
      <c r="AX194" s="13" t="s">
        <v>76</v>
      </c>
      <c r="AY194" s="252" t="s">
        <v>173</v>
      </c>
    </row>
    <row r="195" s="14" customFormat="1">
      <c r="A195" s="14"/>
      <c r="B195" s="253"/>
      <c r="C195" s="254"/>
      <c r="D195" s="243" t="s">
        <v>182</v>
      </c>
      <c r="E195" s="255" t="s">
        <v>1</v>
      </c>
      <c r="F195" s="256" t="s">
        <v>184</v>
      </c>
      <c r="G195" s="254"/>
      <c r="H195" s="257">
        <v>70</v>
      </c>
      <c r="I195" s="258"/>
      <c r="J195" s="254"/>
      <c r="K195" s="254"/>
      <c r="L195" s="259"/>
      <c r="M195" s="260"/>
      <c r="N195" s="261"/>
      <c r="O195" s="261"/>
      <c r="P195" s="261"/>
      <c r="Q195" s="261"/>
      <c r="R195" s="261"/>
      <c r="S195" s="261"/>
      <c r="T195" s="262"/>
      <c r="U195" s="14"/>
      <c r="V195" s="14"/>
      <c r="W195" s="14"/>
      <c r="X195" s="14"/>
      <c r="Y195" s="14"/>
      <c r="Z195" s="14"/>
      <c r="AA195" s="14"/>
      <c r="AB195" s="14"/>
      <c r="AC195" s="14"/>
      <c r="AD195" s="14"/>
      <c r="AE195" s="14"/>
      <c r="AT195" s="263" t="s">
        <v>182</v>
      </c>
      <c r="AU195" s="263" t="s">
        <v>86</v>
      </c>
      <c r="AV195" s="14" t="s">
        <v>180</v>
      </c>
      <c r="AW195" s="14" t="s">
        <v>31</v>
      </c>
      <c r="AX195" s="14" t="s">
        <v>84</v>
      </c>
      <c r="AY195" s="263" t="s">
        <v>173</v>
      </c>
    </row>
    <row r="196" s="12" customFormat="1" ht="25.92" customHeight="1">
      <c r="A196" s="12"/>
      <c r="B196" s="211"/>
      <c r="C196" s="212"/>
      <c r="D196" s="213" t="s">
        <v>75</v>
      </c>
      <c r="E196" s="214" t="s">
        <v>313</v>
      </c>
      <c r="F196" s="214" t="s">
        <v>314</v>
      </c>
      <c r="G196" s="212"/>
      <c r="H196" s="212"/>
      <c r="I196" s="215"/>
      <c r="J196" s="216">
        <f>BK196</f>
        <v>0</v>
      </c>
      <c r="K196" s="212"/>
      <c r="L196" s="217"/>
      <c r="M196" s="218"/>
      <c r="N196" s="219"/>
      <c r="O196" s="219"/>
      <c r="P196" s="220">
        <f>SUM(P197:P218)</f>
        <v>0</v>
      </c>
      <c r="Q196" s="219"/>
      <c r="R196" s="220">
        <f>SUM(R197:R218)</f>
        <v>0</v>
      </c>
      <c r="S196" s="219"/>
      <c r="T196" s="221">
        <f>SUM(T197:T218)</f>
        <v>0</v>
      </c>
      <c r="U196" s="12"/>
      <c r="V196" s="12"/>
      <c r="W196" s="12"/>
      <c r="X196" s="12"/>
      <c r="Y196" s="12"/>
      <c r="Z196" s="12"/>
      <c r="AA196" s="12"/>
      <c r="AB196" s="12"/>
      <c r="AC196" s="12"/>
      <c r="AD196" s="12"/>
      <c r="AE196" s="12"/>
      <c r="AR196" s="222" t="s">
        <v>180</v>
      </c>
      <c r="AT196" s="223" t="s">
        <v>75</v>
      </c>
      <c r="AU196" s="223" t="s">
        <v>76</v>
      </c>
      <c r="AY196" s="222" t="s">
        <v>173</v>
      </c>
      <c r="BK196" s="224">
        <f>SUM(BK197:BK218)</f>
        <v>0</v>
      </c>
    </row>
    <row r="197" s="2" customFormat="1" ht="194.4" customHeight="1">
      <c r="A197" s="38"/>
      <c r="B197" s="39"/>
      <c r="C197" s="227" t="s">
        <v>308</v>
      </c>
      <c r="D197" s="227" t="s">
        <v>176</v>
      </c>
      <c r="E197" s="228" t="s">
        <v>816</v>
      </c>
      <c r="F197" s="229" t="s">
        <v>817</v>
      </c>
      <c r="G197" s="230" t="s">
        <v>202</v>
      </c>
      <c r="H197" s="231">
        <v>50.399999999999999</v>
      </c>
      <c r="I197" s="232"/>
      <c r="J197" s="233">
        <f>ROUND(I197*H197,2)</f>
        <v>0</v>
      </c>
      <c r="K197" s="234"/>
      <c r="L197" s="44"/>
      <c r="M197" s="235" t="s">
        <v>1</v>
      </c>
      <c r="N197" s="236" t="s">
        <v>41</v>
      </c>
      <c r="O197" s="91"/>
      <c r="P197" s="237">
        <f>O197*H197</f>
        <v>0</v>
      </c>
      <c r="Q197" s="237">
        <v>0</v>
      </c>
      <c r="R197" s="237">
        <f>Q197*H197</f>
        <v>0</v>
      </c>
      <c r="S197" s="237">
        <v>0</v>
      </c>
      <c r="T197" s="238">
        <f>S197*H197</f>
        <v>0</v>
      </c>
      <c r="U197" s="38"/>
      <c r="V197" s="38"/>
      <c r="W197" s="38"/>
      <c r="X197" s="38"/>
      <c r="Y197" s="38"/>
      <c r="Z197" s="38"/>
      <c r="AA197" s="38"/>
      <c r="AB197" s="38"/>
      <c r="AC197" s="38"/>
      <c r="AD197" s="38"/>
      <c r="AE197" s="38"/>
      <c r="AR197" s="239" t="s">
        <v>318</v>
      </c>
      <c r="AT197" s="239" t="s">
        <v>176</v>
      </c>
      <c r="AU197" s="239" t="s">
        <v>84</v>
      </c>
      <c r="AY197" s="17" t="s">
        <v>173</v>
      </c>
      <c r="BE197" s="240">
        <f>IF(N197="základní",J197,0)</f>
        <v>0</v>
      </c>
      <c r="BF197" s="240">
        <f>IF(N197="snížená",J197,0)</f>
        <v>0</v>
      </c>
      <c r="BG197" s="240">
        <f>IF(N197="zákl. přenesená",J197,0)</f>
        <v>0</v>
      </c>
      <c r="BH197" s="240">
        <f>IF(N197="sníž. přenesená",J197,0)</f>
        <v>0</v>
      </c>
      <c r="BI197" s="240">
        <f>IF(N197="nulová",J197,0)</f>
        <v>0</v>
      </c>
      <c r="BJ197" s="17" t="s">
        <v>84</v>
      </c>
      <c r="BK197" s="240">
        <f>ROUND(I197*H197,2)</f>
        <v>0</v>
      </c>
      <c r="BL197" s="17" t="s">
        <v>318</v>
      </c>
      <c r="BM197" s="239" t="s">
        <v>818</v>
      </c>
    </row>
    <row r="198" s="13" customFormat="1">
      <c r="A198" s="13"/>
      <c r="B198" s="241"/>
      <c r="C198" s="242"/>
      <c r="D198" s="243" t="s">
        <v>182</v>
      </c>
      <c r="E198" s="244" t="s">
        <v>1</v>
      </c>
      <c r="F198" s="245" t="s">
        <v>819</v>
      </c>
      <c r="G198" s="242"/>
      <c r="H198" s="246">
        <v>50.399999999999999</v>
      </c>
      <c r="I198" s="247"/>
      <c r="J198" s="242"/>
      <c r="K198" s="242"/>
      <c r="L198" s="248"/>
      <c r="M198" s="249"/>
      <c r="N198" s="250"/>
      <c r="O198" s="250"/>
      <c r="P198" s="250"/>
      <c r="Q198" s="250"/>
      <c r="R198" s="250"/>
      <c r="S198" s="250"/>
      <c r="T198" s="251"/>
      <c r="U198" s="13"/>
      <c r="V198" s="13"/>
      <c r="W198" s="13"/>
      <c r="X198" s="13"/>
      <c r="Y198" s="13"/>
      <c r="Z198" s="13"/>
      <c r="AA198" s="13"/>
      <c r="AB198" s="13"/>
      <c r="AC198" s="13"/>
      <c r="AD198" s="13"/>
      <c r="AE198" s="13"/>
      <c r="AT198" s="252" t="s">
        <v>182</v>
      </c>
      <c r="AU198" s="252" t="s">
        <v>84</v>
      </c>
      <c r="AV198" s="13" t="s">
        <v>86</v>
      </c>
      <c r="AW198" s="13" t="s">
        <v>31</v>
      </c>
      <c r="AX198" s="13" t="s">
        <v>76</v>
      </c>
      <c r="AY198" s="252" t="s">
        <v>173</v>
      </c>
    </row>
    <row r="199" s="14" customFormat="1">
      <c r="A199" s="14"/>
      <c r="B199" s="253"/>
      <c r="C199" s="254"/>
      <c r="D199" s="243" t="s">
        <v>182</v>
      </c>
      <c r="E199" s="255" t="s">
        <v>1</v>
      </c>
      <c r="F199" s="256" t="s">
        <v>184</v>
      </c>
      <c r="G199" s="254"/>
      <c r="H199" s="257">
        <v>50.399999999999999</v>
      </c>
      <c r="I199" s="258"/>
      <c r="J199" s="254"/>
      <c r="K199" s="254"/>
      <c r="L199" s="259"/>
      <c r="M199" s="260"/>
      <c r="N199" s="261"/>
      <c r="O199" s="261"/>
      <c r="P199" s="261"/>
      <c r="Q199" s="261"/>
      <c r="R199" s="261"/>
      <c r="S199" s="261"/>
      <c r="T199" s="262"/>
      <c r="U199" s="14"/>
      <c r="V199" s="14"/>
      <c r="W199" s="14"/>
      <c r="X199" s="14"/>
      <c r="Y199" s="14"/>
      <c r="Z199" s="14"/>
      <c r="AA199" s="14"/>
      <c r="AB199" s="14"/>
      <c r="AC199" s="14"/>
      <c r="AD199" s="14"/>
      <c r="AE199" s="14"/>
      <c r="AT199" s="263" t="s">
        <v>182</v>
      </c>
      <c r="AU199" s="263" t="s">
        <v>84</v>
      </c>
      <c r="AV199" s="14" t="s">
        <v>180</v>
      </c>
      <c r="AW199" s="14" t="s">
        <v>31</v>
      </c>
      <c r="AX199" s="14" t="s">
        <v>84</v>
      </c>
      <c r="AY199" s="263" t="s">
        <v>173</v>
      </c>
    </row>
    <row r="200" s="2" customFormat="1" ht="194.4" customHeight="1">
      <c r="A200" s="38"/>
      <c r="B200" s="39"/>
      <c r="C200" s="227" t="s">
        <v>315</v>
      </c>
      <c r="D200" s="227" t="s">
        <v>176</v>
      </c>
      <c r="E200" s="228" t="s">
        <v>820</v>
      </c>
      <c r="F200" s="229" t="s">
        <v>821</v>
      </c>
      <c r="G200" s="230" t="s">
        <v>202</v>
      </c>
      <c r="H200" s="231">
        <v>10</v>
      </c>
      <c r="I200" s="232"/>
      <c r="J200" s="233">
        <f>ROUND(I200*H200,2)</f>
        <v>0</v>
      </c>
      <c r="K200" s="234"/>
      <c r="L200" s="44"/>
      <c r="M200" s="235" t="s">
        <v>1</v>
      </c>
      <c r="N200" s="236" t="s">
        <v>41</v>
      </c>
      <c r="O200" s="91"/>
      <c r="P200" s="237">
        <f>O200*H200</f>
        <v>0</v>
      </c>
      <c r="Q200" s="237">
        <v>0</v>
      </c>
      <c r="R200" s="237">
        <f>Q200*H200</f>
        <v>0</v>
      </c>
      <c r="S200" s="237">
        <v>0</v>
      </c>
      <c r="T200" s="238">
        <f>S200*H200</f>
        <v>0</v>
      </c>
      <c r="U200" s="38"/>
      <c r="V200" s="38"/>
      <c r="W200" s="38"/>
      <c r="X200" s="38"/>
      <c r="Y200" s="38"/>
      <c r="Z200" s="38"/>
      <c r="AA200" s="38"/>
      <c r="AB200" s="38"/>
      <c r="AC200" s="38"/>
      <c r="AD200" s="38"/>
      <c r="AE200" s="38"/>
      <c r="AR200" s="239" t="s">
        <v>318</v>
      </c>
      <c r="AT200" s="239" t="s">
        <v>176</v>
      </c>
      <c r="AU200" s="239" t="s">
        <v>84</v>
      </c>
      <c r="AY200" s="17" t="s">
        <v>173</v>
      </c>
      <c r="BE200" s="240">
        <f>IF(N200="základní",J200,0)</f>
        <v>0</v>
      </c>
      <c r="BF200" s="240">
        <f>IF(N200="snížená",J200,0)</f>
        <v>0</v>
      </c>
      <c r="BG200" s="240">
        <f>IF(N200="zákl. přenesená",J200,0)</f>
        <v>0</v>
      </c>
      <c r="BH200" s="240">
        <f>IF(N200="sníž. přenesená",J200,0)</f>
        <v>0</v>
      </c>
      <c r="BI200" s="240">
        <f>IF(N200="nulová",J200,0)</f>
        <v>0</v>
      </c>
      <c r="BJ200" s="17" t="s">
        <v>84</v>
      </c>
      <c r="BK200" s="240">
        <f>ROUND(I200*H200,2)</f>
        <v>0</v>
      </c>
      <c r="BL200" s="17" t="s">
        <v>318</v>
      </c>
      <c r="BM200" s="239" t="s">
        <v>822</v>
      </c>
    </row>
    <row r="201" s="13" customFormat="1">
      <c r="A201" s="13"/>
      <c r="B201" s="241"/>
      <c r="C201" s="242"/>
      <c r="D201" s="243" t="s">
        <v>182</v>
      </c>
      <c r="E201" s="244" t="s">
        <v>1</v>
      </c>
      <c r="F201" s="245" t="s">
        <v>823</v>
      </c>
      <c r="G201" s="242"/>
      <c r="H201" s="246">
        <v>10</v>
      </c>
      <c r="I201" s="247"/>
      <c r="J201" s="242"/>
      <c r="K201" s="242"/>
      <c r="L201" s="248"/>
      <c r="M201" s="249"/>
      <c r="N201" s="250"/>
      <c r="O201" s="250"/>
      <c r="P201" s="250"/>
      <c r="Q201" s="250"/>
      <c r="R201" s="250"/>
      <c r="S201" s="250"/>
      <c r="T201" s="251"/>
      <c r="U201" s="13"/>
      <c r="V201" s="13"/>
      <c r="W201" s="13"/>
      <c r="X201" s="13"/>
      <c r="Y201" s="13"/>
      <c r="Z201" s="13"/>
      <c r="AA201" s="13"/>
      <c r="AB201" s="13"/>
      <c r="AC201" s="13"/>
      <c r="AD201" s="13"/>
      <c r="AE201" s="13"/>
      <c r="AT201" s="252" t="s">
        <v>182</v>
      </c>
      <c r="AU201" s="252" t="s">
        <v>84</v>
      </c>
      <c r="AV201" s="13" t="s">
        <v>86</v>
      </c>
      <c r="AW201" s="13" t="s">
        <v>31</v>
      </c>
      <c r="AX201" s="13" t="s">
        <v>76</v>
      </c>
      <c r="AY201" s="252" t="s">
        <v>173</v>
      </c>
    </row>
    <row r="202" s="14" customFormat="1">
      <c r="A202" s="14"/>
      <c r="B202" s="253"/>
      <c r="C202" s="254"/>
      <c r="D202" s="243" t="s">
        <v>182</v>
      </c>
      <c r="E202" s="255" t="s">
        <v>1</v>
      </c>
      <c r="F202" s="256" t="s">
        <v>184</v>
      </c>
      <c r="G202" s="254"/>
      <c r="H202" s="257">
        <v>10</v>
      </c>
      <c r="I202" s="258"/>
      <c r="J202" s="254"/>
      <c r="K202" s="254"/>
      <c r="L202" s="259"/>
      <c r="M202" s="260"/>
      <c r="N202" s="261"/>
      <c r="O202" s="261"/>
      <c r="P202" s="261"/>
      <c r="Q202" s="261"/>
      <c r="R202" s="261"/>
      <c r="S202" s="261"/>
      <c r="T202" s="262"/>
      <c r="U202" s="14"/>
      <c r="V202" s="14"/>
      <c r="W202" s="14"/>
      <c r="X202" s="14"/>
      <c r="Y202" s="14"/>
      <c r="Z202" s="14"/>
      <c r="AA202" s="14"/>
      <c r="AB202" s="14"/>
      <c r="AC202" s="14"/>
      <c r="AD202" s="14"/>
      <c r="AE202" s="14"/>
      <c r="AT202" s="263" t="s">
        <v>182</v>
      </c>
      <c r="AU202" s="263" t="s">
        <v>84</v>
      </c>
      <c r="AV202" s="14" t="s">
        <v>180</v>
      </c>
      <c r="AW202" s="14" t="s">
        <v>31</v>
      </c>
      <c r="AX202" s="14" t="s">
        <v>84</v>
      </c>
      <c r="AY202" s="263" t="s">
        <v>173</v>
      </c>
    </row>
    <row r="203" s="2" customFormat="1" ht="204.9" customHeight="1">
      <c r="A203" s="38"/>
      <c r="B203" s="39"/>
      <c r="C203" s="227" t="s">
        <v>322</v>
      </c>
      <c r="D203" s="227" t="s">
        <v>176</v>
      </c>
      <c r="E203" s="228" t="s">
        <v>323</v>
      </c>
      <c r="F203" s="229" t="s">
        <v>324</v>
      </c>
      <c r="G203" s="230" t="s">
        <v>202</v>
      </c>
      <c r="H203" s="231">
        <v>116.26000000000001</v>
      </c>
      <c r="I203" s="232"/>
      <c r="J203" s="233">
        <f>ROUND(I203*H203,2)</f>
        <v>0</v>
      </c>
      <c r="K203" s="234"/>
      <c r="L203" s="44"/>
      <c r="M203" s="235" t="s">
        <v>1</v>
      </c>
      <c r="N203" s="236" t="s">
        <v>41</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318</v>
      </c>
      <c r="AT203" s="239" t="s">
        <v>176</v>
      </c>
      <c r="AU203" s="239" t="s">
        <v>84</v>
      </c>
      <c r="AY203" s="17" t="s">
        <v>173</v>
      </c>
      <c r="BE203" s="240">
        <f>IF(N203="základní",J203,0)</f>
        <v>0</v>
      </c>
      <c r="BF203" s="240">
        <f>IF(N203="snížená",J203,0)</f>
        <v>0</v>
      </c>
      <c r="BG203" s="240">
        <f>IF(N203="zákl. přenesená",J203,0)</f>
        <v>0</v>
      </c>
      <c r="BH203" s="240">
        <f>IF(N203="sníž. přenesená",J203,0)</f>
        <v>0</v>
      </c>
      <c r="BI203" s="240">
        <f>IF(N203="nulová",J203,0)</f>
        <v>0</v>
      </c>
      <c r="BJ203" s="17" t="s">
        <v>84</v>
      </c>
      <c r="BK203" s="240">
        <f>ROUND(I203*H203,2)</f>
        <v>0</v>
      </c>
      <c r="BL203" s="17" t="s">
        <v>318</v>
      </c>
      <c r="BM203" s="239" t="s">
        <v>824</v>
      </c>
    </row>
    <row r="204" s="13" customFormat="1">
      <c r="A204" s="13"/>
      <c r="B204" s="241"/>
      <c r="C204" s="242"/>
      <c r="D204" s="243" t="s">
        <v>182</v>
      </c>
      <c r="E204" s="244" t="s">
        <v>1</v>
      </c>
      <c r="F204" s="245" t="s">
        <v>825</v>
      </c>
      <c r="G204" s="242"/>
      <c r="H204" s="246">
        <v>37.259999999999998</v>
      </c>
      <c r="I204" s="247"/>
      <c r="J204" s="242"/>
      <c r="K204" s="242"/>
      <c r="L204" s="248"/>
      <c r="M204" s="249"/>
      <c r="N204" s="250"/>
      <c r="O204" s="250"/>
      <c r="P204" s="250"/>
      <c r="Q204" s="250"/>
      <c r="R204" s="250"/>
      <c r="S204" s="250"/>
      <c r="T204" s="251"/>
      <c r="U204" s="13"/>
      <c r="V204" s="13"/>
      <c r="W204" s="13"/>
      <c r="X204" s="13"/>
      <c r="Y204" s="13"/>
      <c r="Z204" s="13"/>
      <c r="AA204" s="13"/>
      <c r="AB204" s="13"/>
      <c r="AC204" s="13"/>
      <c r="AD204" s="13"/>
      <c r="AE204" s="13"/>
      <c r="AT204" s="252" t="s">
        <v>182</v>
      </c>
      <c r="AU204" s="252" t="s">
        <v>84</v>
      </c>
      <c r="AV204" s="13" t="s">
        <v>86</v>
      </c>
      <c r="AW204" s="13" t="s">
        <v>31</v>
      </c>
      <c r="AX204" s="13" t="s">
        <v>76</v>
      </c>
      <c r="AY204" s="252" t="s">
        <v>173</v>
      </c>
    </row>
    <row r="205" s="13" customFormat="1">
      <c r="A205" s="13"/>
      <c r="B205" s="241"/>
      <c r="C205" s="242"/>
      <c r="D205" s="243" t="s">
        <v>182</v>
      </c>
      <c r="E205" s="244" t="s">
        <v>1</v>
      </c>
      <c r="F205" s="245" t="s">
        <v>826</v>
      </c>
      <c r="G205" s="242"/>
      <c r="H205" s="246">
        <v>50.399999999999999</v>
      </c>
      <c r="I205" s="247"/>
      <c r="J205" s="242"/>
      <c r="K205" s="242"/>
      <c r="L205" s="248"/>
      <c r="M205" s="249"/>
      <c r="N205" s="250"/>
      <c r="O205" s="250"/>
      <c r="P205" s="250"/>
      <c r="Q205" s="250"/>
      <c r="R205" s="250"/>
      <c r="S205" s="250"/>
      <c r="T205" s="251"/>
      <c r="U205" s="13"/>
      <c r="V205" s="13"/>
      <c r="W205" s="13"/>
      <c r="X205" s="13"/>
      <c r="Y205" s="13"/>
      <c r="Z205" s="13"/>
      <c r="AA205" s="13"/>
      <c r="AB205" s="13"/>
      <c r="AC205" s="13"/>
      <c r="AD205" s="13"/>
      <c r="AE205" s="13"/>
      <c r="AT205" s="252" t="s">
        <v>182</v>
      </c>
      <c r="AU205" s="252" t="s">
        <v>84</v>
      </c>
      <c r="AV205" s="13" t="s">
        <v>86</v>
      </c>
      <c r="AW205" s="13" t="s">
        <v>31</v>
      </c>
      <c r="AX205" s="13" t="s">
        <v>76</v>
      </c>
      <c r="AY205" s="252" t="s">
        <v>173</v>
      </c>
    </row>
    <row r="206" s="13" customFormat="1">
      <c r="A206" s="13"/>
      <c r="B206" s="241"/>
      <c r="C206" s="242"/>
      <c r="D206" s="243" t="s">
        <v>182</v>
      </c>
      <c r="E206" s="244" t="s">
        <v>1</v>
      </c>
      <c r="F206" s="245" t="s">
        <v>827</v>
      </c>
      <c r="G206" s="242"/>
      <c r="H206" s="246">
        <v>18.975000000000001</v>
      </c>
      <c r="I206" s="247"/>
      <c r="J206" s="242"/>
      <c r="K206" s="242"/>
      <c r="L206" s="248"/>
      <c r="M206" s="249"/>
      <c r="N206" s="250"/>
      <c r="O206" s="250"/>
      <c r="P206" s="250"/>
      <c r="Q206" s="250"/>
      <c r="R206" s="250"/>
      <c r="S206" s="250"/>
      <c r="T206" s="251"/>
      <c r="U206" s="13"/>
      <c r="V206" s="13"/>
      <c r="W206" s="13"/>
      <c r="X206" s="13"/>
      <c r="Y206" s="13"/>
      <c r="Z206" s="13"/>
      <c r="AA206" s="13"/>
      <c r="AB206" s="13"/>
      <c r="AC206" s="13"/>
      <c r="AD206" s="13"/>
      <c r="AE206" s="13"/>
      <c r="AT206" s="252" t="s">
        <v>182</v>
      </c>
      <c r="AU206" s="252" t="s">
        <v>84</v>
      </c>
      <c r="AV206" s="13" t="s">
        <v>86</v>
      </c>
      <c r="AW206" s="13" t="s">
        <v>31</v>
      </c>
      <c r="AX206" s="13" t="s">
        <v>76</v>
      </c>
      <c r="AY206" s="252" t="s">
        <v>173</v>
      </c>
    </row>
    <row r="207" s="13" customFormat="1">
      <c r="A207" s="13"/>
      <c r="B207" s="241"/>
      <c r="C207" s="242"/>
      <c r="D207" s="243" t="s">
        <v>182</v>
      </c>
      <c r="E207" s="244" t="s">
        <v>1</v>
      </c>
      <c r="F207" s="245" t="s">
        <v>828</v>
      </c>
      <c r="G207" s="242"/>
      <c r="H207" s="246">
        <v>6.3250000000000002</v>
      </c>
      <c r="I207" s="247"/>
      <c r="J207" s="242"/>
      <c r="K207" s="242"/>
      <c r="L207" s="248"/>
      <c r="M207" s="249"/>
      <c r="N207" s="250"/>
      <c r="O207" s="250"/>
      <c r="P207" s="250"/>
      <c r="Q207" s="250"/>
      <c r="R207" s="250"/>
      <c r="S207" s="250"/>
      <c r="T207" s="251"/>
      <c r="U207" s="13"/>
      <c r="V207" s="13"/>
      <c r="W207" s="13"/>
      <c r="X207" s="13"/>
      <c r="Y207" s="13"/>
      <c r="Z207" s="13"/>
      <c r="AA207" s="13"/>
      <c r="AB207" s="13"/>
      <c r="AC207" s="13"/>
      <c r="AD207" s="13"/>
      <c r="AE207" s="13"/>
      <c r="AT207" s="252" t="s">
        <v>182</v>
      </c>
      <c r="AU207" s="252" t="s">
        <v>84</v>
      </c>
      <c r="AV207" s="13" t="s">
        <v>86</v>
      </c>
      <c r="AW207" s="13" t="s">
        <v>31</v>
      </c>
      <c r="AX207" s="13" t="s">
        <v>76</v>
      </c>
      <c r="AY207" s="252" t="s">
        <v>173</v>
      </c>
    </row>
    <row r="208" s="13" customFormat="1">
      <c r="A208" s="13"/>
      <c r="B208" s="241"/>
      <c r="C208" s="242"/>
      <c r="D208" s="243" t="s">
        <v>182</v>
      </c>
      <c r="E208" s="244" t="s">
        <v>1</v>
      </c>
      <c r="F208" s="245" t="s">
        <v>829</v>
      </c>
      <c r="G208" s="242"/>
      <c r="H208" s="246">
        <v>3.2999999999999998</v>
      </c>
      <c r="I208" s="247"/>
      <c r="J208" s="242"/>
      <c r="K208" s="242"/>
      <c r="L208" s="248"/>
      <c r="M208" s="249"/>
      <c r="N208" s="250"/>
      <c r="O208" s="250"/>
      <c r="P208" s="250"/>
      <c r="Q208" s="250"/>
      <c r="R208" s="250"/>
      <c r="S208" s="250"/>
      <c r="T208" s="251"/>
      <c r="U208" s="13"/>
      <c r="V208" s="13"/>
      <c r="W208" s="13"/>
      <c r="X208" s="13"/>
      <c r="Y208" s="13"/>
      <c r="Z208" s="13"/>
      <c r="AA208" s="13"/>
      <c r="AB208" s="13"/>
      <c r="AC208" s="13"/>
      <c r="AD208" s="13"/>
      <c r="AE208" s="13"/>
      <c r="AT208" s="252" t="s">
        <v>182</v>
      </c>
      <c r="AU208" s="252" t="s">
        <v>84</v>
      </c>
      <c r="AV208" s="13" t="s">
        <v>86</v>
      </c>
      <c r="AW208" s="13" t="s">
        <v>31</v>
      </c>
      <c r="AX208" s="13" t="s">
        <v>76</v>
      </c>
      <c r="AY208" s="252" t="s">
        <v>173</v>
      </c>
    </row>
    <row r="209" s="14" customFormat="1">
      <c r="A209" s="14"/>
      <c r="B209" s="253"/>
      <c r="C209" s="254"/>
      <c r="D209" s="243" t="s">
        <v>182</v>
      </c>
      <c r="E209" s="255" t="s">
        <v>1</v>
      </c>
      <c r="F209" s="256" t="s">
        <v>184</v>
      </c>
      <c r="G209" s="254"/>
      <c r="H209" s="257">
        <v>116.26000000000001</v>
      </c>
      <c r="I209" s="258"/>
      <c r="J209" s="254"/>
      <c r="K209" s="254"/>
      <c r="L209" s="259"/>
      <c r="M209" s="260"/>
      <c r="N209" s="261"/>
      <c r="O209" s="261"/>
      <c r="P209" s="261"/>
      <c r="Q209" s="261"/>
      <c r="R209" s="261"/>
      <c r="S209" s="261"/>
      <c r="T209" s="262"/>
      <c r="U209" s="14"/>
      <c r="V209" s="14"/>
      <c r="W209" s="14"/>
      <c r="X209" s="14"/>
      <c r="Y209" s="14"/>
      <c r="Z209" s="14"/>
      <c r="AA209" s="14"/>
      <c r="AB209" s="14"/>
      <c r="AC209" s="14"/>
      <c r="AD209" s="14"/>
      <c r="AE209" s="14"/>
      <c r="AT209" s="263" t="s">
        <v>182</v>
      </c>
      <c r="AU209" s="263" t="s">
        <v>84</v>
      </c>
      <c r="AV209" s="14" t="s">
        <v>180</v>
      </c>
      <c r="AW209" s="14" t="s">
        <v>31</v>
      </c>
      <c r="AX209" s="14" t="s">
        <v>84</v>
      </c>
      <c r="AY209" s="263" t="s">
        <v>173</v>
      </c>
    </row>
    <row r="210" s="2" customFormat="1" ht="90" customHeight="1">
      <c r="A210" s="38"/>
      <c r="B210" s="39"/>
      <c r="C210" s="227" t="s">
        <v>327</v>
      </c>
      <c r="D210" s="227" t="s">
        <v>176</v>
      </c>
      <c r="E210" s="228" t="s">
        <v>328</v>
      </c>
      <c r="F210" s="229" t="s">
        <v>830</v>
      </c>
      <c r="G210" s="230" t="s">
        <v>209</v>
      </c>
      <c r="H210" s="231">
        <v>2</v>
      </c>
      <c r="I210" s="232"/>
      <c r="J210" s="233">
        <f>ROUND(I210*H210,2)</f>
        <v>0</v>
      </c>
      <c r="K210" s="234"/>
      <c r="L210" s="44"/>
      <c r="M210" s="235" t="s">
        <v>1</v>
      </c>
      <c r="N210" s="236" t="s">
        <v>41</v>
      </c>
      <c r="O210" s="91"/>
      <c r="P210" s="237">
        <f>O210*H210</f>
        <v>0</v>
      </c>
      <c r="Q210" s="237">
        <v>0</v>
      </c>
      <c r="R210" s="237">
        <f>Q210*H210</f>
        <v>0</v>
      </c>
      <c r="S210" s="237">
        <v>0</v>
      </c>
      <c r="T210" s="238">
        <f>S210*H210</f>
        <v>0</v>
      </c>
      <c r="U210" s="38"/>
      <c r="V210" s="38"/>
      <c r="W210" s="38"/>
      <c r="X210" s="38"/>
      <c r="Y210" s="38"/>
      <c r="Z210" s="38"/>
      <c r="AA210" s="38"/>
      <c r="AB210" s="38"/>
      <c r="AC210" s="38"/>
      <c r="AD210" s="38"/>
      <c r="AE210" s="38"/>
      <c r="AR210" s="239" t="s">
        <v>318</v>
      </c>
      <c r="AT210" s="239" t="s">
        <v>176</v>
      </c>
      <c r="AU210" s="239" t="s">
        <v>84</v>
      </c>
      <c r="AY210" s="17" t="s">
        <v>173</v>
      </c>
      <c r="BE210" s="240">
        <f>IF(N210="základní",J210,0)</f>
        <v>0</v>
      </c>
      <c r="BF210" s="240">
        <f>IF(N210="snížená",J210,0)</f>
        <v>0</v>
      </c>
      <c r="BG210" s="240">
        <f>IF(N210="zákl. přenesená",J210,0)</f>
        <v>0</v>
      </c>
      <c r="BH210" s="240">
        <f>IF(N210="sníž. přenesená",J210,0)</f>
        <v>0</v>
      </c>
      <c r="BI210" s="240">
        <f>IF(N210="nulová",J210,0)</f>
        <v>0</v>
      </c>
      <c r="BJ210" s="17" t="s">
        <v>84</v>
      </c>
      <c r="BK210" s="240">
        <f>ROUND(I210*H210,2)</f>
        <v>0</v>
      </c>
      <c r="BL210" s="17" t="s">
        <v>318</v>
      </c>
      <c r="BM210" s="239" t="s">
        <v>831</v>
      </c>
    </row>
    <row r="211" s="13" customFormat="1">
      <c r="A211" s="13"/>
      <c r="B211" s="241"/>
      <c r="C211" s="242"/>
      <c r="D211" s="243" t="s">
        <v>182</v>
      </c>
      <c r="E211" s="244" t="s">
        <v>1</v>
      </c>
      <c r="F211" s="245" t="s">
        <v>86</v>
      </c>
      <c r="G211" s="242"/>
      <c r="H211" s="246">
        <v>2</v>
      </c>
      <c r="I211" s="247"/>
      <c r="J211" s="242"/>
      <c r="K211" s="242"/>
      <c r="L211" s="248"/>
      <c r="M211" s="249"/>
      <c r="N211" s="250"/>
      <c r="O211" s="250"/>
      <c r="P211" s="250"/>
      <c r="Q211" s="250"/>
      <c r="R211" s="250"/>
      <c r="S211" s="250"/>
      <c r="T211" s="251"/>
      <c r="U211" s="13"/>
      <c r="V211" s="13"/>
      <c r="W211" s="13"/>
      <c r="X211" s="13"/>
      <c r="Y211" s="13"/>
      <c r="Z211" s="13"/>
      <c r="AA211" s="13"/>
      <c r="AB211" s="13"/>
      <c r="AC211" s="13"/>
      <c r="AD211" s="13"/>
      <c r="AE211" s="13"/>
      <c r="AT211" s="252" t="s">
        <v>182</v>
      </c>
      <c r="AU211" s="252" t="s">
        <v>84</v>
      </c>
      <c r="AV211" s="13" t="s">
        <v>86</v>
      </c>
      <c r="AW211" s="13" t="s">
        <v>31</v>
      </c>
      <c r="AX211" s="13" t="s">
        <v>76</v>
      </c>
      <c r="AY211" s="252" t="s">
        <v>173</v>
      </c>
    </row>
    <row r="212" s="14" customFormat="1">
      <c r="A212" s="14"/>
      <c r="B212" s="253"/>
      <c r="C212" s="254"/>
      <c r="D212" s="243" t="s">
        <v>182</v>
      </c>
      <c r="E212" s="255" t="s">
        <v>1</v>
      </c>
      <c r="F212" s="256" t="s">
        <v>184</v>
      </c>
      <c r="G212" s="254"/>
      <c r="H212" s="257">
        <v>2</v>
      </c>
      <c r="I212" s="258"/>
      <c r="J212" s="254"/>
      <c r="K212" s="254"/>
      <c r="L212" s="259"/>
      <c r="M212" s="260"/>
      <c r="N212" s="261"/>
      <c r="O212" s="261"/>
      <c r="P212" s="261"/>
      <c r="Q212" s="261"/>
      <c r="R212" s="261"/>
      <c r="S212" s="261"/>
      <c r="T212" s="262"/>
      <c r="U212" s="14"/>
      <c r="V212" s="14"/>
      <c r="W212" s="14"/>
      <c r="X212" s="14"/>
      <c r="Y212" s="14"/>
      <c r="Z212" s="14"/>
      <c r="AA212" s="14"/>
      <c r="AB212" s="14"/>
      <c r="AC212" s="14"/>
      <c r="AD212" s="14"/>
      <c r="AE212" s="14"/>
      <c r="AT212" s="263" t="s">
        <v>182</v>
      </c>
      <c r="AU212" s="263" t="s">
        <v>84</v>
      </c>
      <c r="AV212" s="14" t="s">
        <v>180</v>
      </c>
      <c r="AW212" s="14" t="s">
        <v>31</v>
      </c>
      <c r="AX212" s="14" t="s">
        <v>84</v>
      </c>
      <c r="AY212" s="263" t="s">
        <v>173</v>
      </c>
    </row>
    <row r="213" s="2" customFormat="1" ht="90" customHeight="1">
      <c r="A213" s="38"/>
      <c r="B213" s="39"/>
      <c r="C213" s="227" t="s">
        <v>332</v>
      </c>
      <c r="D213" s="227" t="s">
        <v>176</v>
      </c>
      <c r="E213" s="228" t="s">
        <v>694</v>
      </c>
      <c r="F213" s="229" t="s">
        <v>695</v>
      </c>
      <c r="G213" s="230" t="s">
        <v>202</v>
      </c>
      <c r="H213" s="231">
        <v>50.399999999999999</v>
      </c>
      <c r="I213" s="232"/>
      <c r="J213" s="233">
        <f>ROUND(I213*H213,2)</f>
        <v>0</v>
      </c>
      <c r="K213" s="234"/>
      <c r="L213" s="44"/>
      <c r="M213" s="235" t="s">
        <v>1</v>
      </c>
      <c r="N213" s="236" t="s">
        <v>41</v>
      </c>
      <c r="O213" s="91"/>
      <c r="P213" s="237">
        <f>O213*H213</f>
        <v>0</v>
      </c>
      <c r="Q213" s="237">
        <v>0</v>
      </c>
      <c r="R213" s="237">
        <f>Q213*H213</f>
        <v>0</v>
      </c>
      <c r="S213" s="237">
        <v>0</v>
      </c>
      <c r="T213" s="238">
        <f>S213*H213</f>
        <v>0</v>
      </c>
      <c r="U213" s="38"/>
      <c r="V213" s="38"/>
      <c r="W213" s="38"/>
      <c r="X213" s="38"/>
      <c r="Y213" s="38"/>
      <c r="Z213" s="38"/>
      <c r="AA213" s="38"/>
      <c r="AB213" s="38"/>
      <c r="AC213" s="38"/>
      <c r="AD213" s="38"/>
      <c r="AE213" s="38"/>
      <c r="AR213" s="239" t="s">
        <v>318</v>
      </c>
      <c r="AT213" s="239" t="s">
        <v>176</v>
      </c>
      <c r="AU213" s="239" t="s">
        <v>84</v>
      </c>
      <c r="AY213" s="17" t="s">
        <v>173</v>
      </c>
      <c r="BE213" s="240">
        <f>IF(N213="základní",J213,0)</f>
        <v>0</v>
      </c>
      <c r="BF213" s="240">
        <f>IF(N213="snížená",J213,0)</f>
        <v>0</v>
      </c>
      <c r="BG213" s="240">
        <f>IF(N213="zákl. přenesená",J213,0)</f>
        <v>0</v>
      </c>
      <c r="BH213" s="240">
        <f>IF(N213="sníž. přenesená",J213,0)</f>
        <v>0</v>
      </c>
      <c r="BI213" s="240">
        <f>IF(N213="nulová",J213,0)</f>
        <v>0</v>
      </c>
      <c r="BJ213" s="17" t="s">
        <v>84</v>
      </c>
      <c r="BK213" s="240">
        <f>ROUND(I213*H213,2)</f>
        <v>0</v>
      </c>
      <c r="BL213" s="17" t="s">
        <v>318</v>
      </c>
      <c r="BM213" s="239" t="s">
        <v>832</v>
      </c>
    </row>
    <row r="214" s="13" customFormat="1">
      <c r="A214" s="13"/>
      <c r="B214" s="241"/>
      <c r="C214" s="242"/>
      <c r="D214" s="243" t="s">
        <v>182</v>
      </c>
      <c r="E214" s="244" t="s">
        <v>1</v>
      </c>
      <c r="F214" s="245" t="s">
        <v>833</v>
      </c>
      <c r="G214" s="242"/>
      <c r="H214" s="246">
        <v>50.399999999999999</v>
      </c>
      <c r="I214" s="247"/>
      <c r="J214" s="242"/>
      <c r="K214" s="242"/>
      <c r="L214" s="248"/>
      <c r="M214" s="249"/>
      <c r="N214" s="250"/>
      <c r="O214" s="250"/>
      <c r="P214" s="250"/>
      <c r="Q214" s="250"/>
      <c r="R214" s="250"/>
      <c r="S214" s="250"/>
      <c r="T214" s="251"/>
      <c r="U214" s="13"/>
      <c r="V214" s="13"/>
      <c r="W214" s="13"/>
      <c r="X214" s="13"/>
      <c r="Y214" s="13"/>
      <c r="Z214" s="13"/>
      <c r="AA214" s="13"/>
      <c r="AB214" s="13"/>
      <c r="AC214" s="13"/>
      <c r="AD214" s="13"/>
      <c r="AE214" s="13"/>
      <c r="AT214" s="252" t="s">
        <v>182</v>
      </c>
      <c r="AU214" s="252" t="s">
        <v>84</v>
      </c>
      <c r="AV214" s="13" t="s">
        <v>86</v>
      </c>
      <c r="AW214" s="13" t="s">
        <v>31</v>
      </c>
      <c r="AX214" s="13" t="s">
        <v>76</v>
      </c>
      <c r="AY214" s="252" t="s">
        <v>173</v>
      </c>
    </row>
    <row r="215" s="14" customFormat="1">
      <c r="A215" s="14"/>
      <c r="B215" s="253"/>
      <c r="C215" s="254"/>
      <c r="D215" s="243" t="s">
        <v>182</v>
      </c>
      <c r="E215" s="255" t="s">
        <v>1</v>
      </c>
      <c r="F215" s="256" t="s">
        <v>184</v>
      </c>
      <c r="G215" s="254"/>
      <c r="H215" s="257">
        <v>50.399999999999999</v>
      </c>
      <c r="I215" s="258"/>
      <c r="J215" s="254"/>
      <c r="K215" s="254"/>
      <c r="L215" s="259"/>
      <c r="M215" s="260"/>
      <c r="N215" s="261"/>
      <c r="O215" s="261"/>
      <c r="P215" s="261"/>
      <c r="Q215" s="261"/>
      <c r="R215" s="261"/>
      <c r="S215" s="261"/>
      <c r="T215" s="262"/>
      <c r="U215" s="14"/>
      <c r="V215" s="14"/>
      <c r="W215" s="14"/>
      <c r="X215" s="14"/>
      <c r="Y215" s="14"/>
      <c r="Z215" s="14"/>
      <c r="AA215" s="14"/>
      <c r="AB215" s="14"/>
      <c r="AC215" s="14"/>
      <c r="AD215" s="14"/>
      <c r="AE215" s="14"/>
      <c r="AT215" s="263" t="s">
        <v>182</v>
      </c>
      <c r="AU215" s="263" t="s">
        <v>84</v>
      </c>
      <c r="AV215" s="14" t="s">
        <v>180</v>
      </c>
      <c r="AW215" s="14" t="s">
        <v>31</v>
      </c>
      <c r="AX215" s="14" t="s">
        <v>84</v>
      </c>
      <c r="AY215" s="263" t="s">
        <v>173</v>
      </c>
    </row>
    <row r="216" s="2" customFormat="1" ht="90" customHeight="1">
      <c r="A216" s="38"/>
      <c r="B216" s="39"/>
      <c r="C216" s="227" t="s">
        <v>235</v>
      </c>
      <c r="D216" s="227" t="s">
        <v>176</v>
      </c>
      <c r="E216" s="228" t="s">
        <v>834</v>
      </c>
      <c r="F216" s="229" t="s">
        <v>835</v>
      </c>
      <c r="G216" s="230" t="s">
        <v>202</v>
      </c>
      <c r="H216" s="231">
        <v>37.259999999999998</v>
      </c>
      <c r="I216" s="232"/>
      <c r="J216" s="233">
        <f>ROUND(I216*H216,2)</f>
        <v>0</v>
      </c>
      <c r="K216" s="234"/>
      <c r="L216" s="44"/>
      <c r="M216" s="235" t="s">
        <v>1</v>
      </c>
      <c r="N216" s="236" t="s">
        <v>41</v>
      </c>
      <c r="O216" s="91"/>
      <c r="P216" s="237">
        <f>O216*H216</f>
        <v>0</v>
      </c>
      <c r="Q216" s="237">
        <v>0</v>
      </c>
      <c r="R216" s="237">
        <f>Q216*H216</f>
        <v>0</v>
      </c>
      <c r="S216" s="237">
        <v>0</v>
      </c>
      <c r="T216" s="238">
        <f>S216*H216</f>
        <v>0</v>
      </c>
      <c r="U216" s="38"/>
      <c r="V216" s="38"/>
      <c r="W216" s="38"/>
      <c r="X216" s="38"/>
      <c r="Y216" s="38"/>
      <c r="Z216" s="38"/>
      <c r="AA216" s="38"/>
      <c r="AB216" s="38"/>
      <c r="AC216" s="38"/>
      <c r="AD216" s="38"/>
      <c r="AE216" s="38"/>
      <c r="AR216" s="239" t="s">
        <v>318</v>
      </c>
      <c r="AT216" s="239" t="s">
        <v>176</v>
      </c>
      <c r="AU216" s="239" t="s">
        <v>84</v>
      </c>
      <c r="AY216" s="17" t="s">
        <v>173</v>
      </c>
      <c r="BE216" s="240">
        <f>IF(N216="základní",J216,0)</f>
        <v>0</v>
      </c>
      <c r="BF216" s="240">
        <f>IF(N216="snížená",J216,0)</f>
        <v>0</v>
      </c>
      <c r="BG216" s="240">
        <f>IF(N216="zákl. přenesená",J216,0)</f>
        <v>0</v>
      </c>
      <c r="BH216" s="240">
        <f>IF(N216="sníž. přenesená",J216,0)</f>
        <v>0</v>
      </c>
      <c r="BI216" s="240">
        <f>IF(N216="nulová",J216,0)</f>
        <v>0</v>
      </c>
      <c r="BJ216" s="17" t="s">
        <v>84</v>
      </c>
      <c r="BK216" s="240">
        <f>ROUND(I216*H216,2)</f>
        <v>0</v>
      </c>
      <c r="BL216" s="17" t="s">
        <v>318</v>
      </c>
      <c r="BM216" s="239" t="s">
        <v>836</v>
      </c>
    </row>
    <row r="217" s="13" customFormat="1">
      <c r="A217" s="13"/>
      <c r="B217" s="241"/>
      <c r="C217" s="242"/>
      <c r="D217" s="243" t="s">
        <v>182</v>
      </c>
      <c r="E217" s="244" t="s">
        <v>1</v>
      </c>
      <c r="F217" s="245" t="s">
        <v>837</v>
      </c>
      <c r="G217" s="242"/>
      <c r="H217" s="246">
        <v>37.259999999999998</v>
      </c>
      <c r="I217" s="247"/>
      <c r="J217" s="242"/>
      <c r="K217" s="242"/>
      <c r="L217" s="248"/>
      <c r="M217" s="249"/>
      <c r="N217" s="250"/>
      <c r="O217" s="250"/>
      <c r="P217" s="250"/>
      <c r="Q217" s="250"/>
      <c r="R217" s="250"/>
      <c r="S217" s="250"/>
      <c r="T217" s="251"/>
      <c r="U217" s="13"/>
      <c r="V217" s="13"/>
      <c r="W217" s="13"/>
      <c r="X217" s="13"/>
      <c r="Y217" s="13"/>
      <c r="Z217" s="13"/>
      <c r="AA217" s="13"/>
      <c r="AB217" s="13"/>
      <c r="AC217" s="13"/>
      <c r="AD217" s="13"/>
      <c r="AE217" s="13"/>
      <c r="AT217" s="252" t="s">
        <v>182</v>
      </c>
      <c r="AU217" s="252" t="s">
        <v>84</v>
      </c>
      <c r="AV217" s="13" t="s">
        <v>86</v>
      </c>
      <c r="AW217" s="13" t="s">
        <v>31</v>
      </c>
      <c r="AX217" s="13" t="s">
        <v>76</v>
      </c>
      <c r="AY217" s="252" t="s">
        <v>173</v>
      </c>
    </row>
    <row r="218" s="14" customFormat="1">
      <c r="A218" s="14"/>
      <c r="B218" s="253"/>
      <c r="C218" s="254"/>
      <c r="D218" s="243" t="s">
        <v>182</v>
      </c>
      <c r="E218" s="255" t="s">
        <v>1</v>
      </c>
      <c r="F218" s="256" t="s">
        <v>184</v>
      </c>
      <c r="G218" s="254"/>
      <c r="H218" s="257">
        <v>37.259999999999998</v>
      </c>
      <c r="I218" s="258"/>
      <c r="J218" s="254"/>
      <c r="K218" s="254"/>
      <c r="L218" s="259"/>
      <c r="M218" s="260"/>
      <c r="N218" s="261"/>
      <c r="O218" s="261"/>
      <c r="P218" s="261"/>
      <c r="Q218" s="261"/>
      <c r="R218" s="261"/>
      <c r="S218" s="261"/>
      <c r="T218" s="262"/>
      <c r="U218" s="14"/>
      <c r="V218" s="14"/>
      <c r="W218" s="14"/>
      <c r="X218" s="14"/>
      <c r="Y218" s="14"/>
      <c r="Z218" s="14"/>
      <c r="AA218" s="14"/>
      <c r="AB218" s="14"/>
      <c r="AC218" s="14"/>
      <c r="AD218" s="14"/>
      <c r="AE218" s="14"/>
      <c r="AT218" s="263" t="s">
        <v>182</v>
      </c>
      <c r="AU218" s="263" t="s">
        <v>84</v>
      </c>
      <c r="AV218" s="14" t="s">
        <v>180</v>
      </c>
      <c r="AW218" s="14" t="s">
        <v>31</v>
      </c>
      <c r="AX218" s="14" t="s">
        <v>84</v>
      </c>
      <c r="AY218" s="263" t="s">
        <v>173</v>
      </c>
    </row>
    <row r="219" s="12" customFormat="1" ht="25.92" customHeight="1">
      <c r="A219" s="12"/>
      <c r="B219" s="211"/>
      <c r="C219" s="212"/>
      <c r="D219" s="213" t="s">
        <v>75</v>
      </c>
      <c r="E219" s="214" t="s">
        <v>144</v>
      </c>
      <c r="F219" s="214" t="s">
        <v>331</v>
      </c>
      <c r="G219" s="212"/>
      <c r="H219" s="212"/>
      <c r="I219" s="215"/>
      <c r="J219" s="216">
        <f>BK219</f>
        <v>0</v>
      </c>
      <c r="K219" s="212"/>
      <c r="L219" s="217"/>
      <c r="M219" s="218"/>
      <c r="N219" s="219"/>
      <c r="O219" s="219"/>
      <c r="P219" s="220">
        <f>SUM(P220:P225)</f>
        <v>0</v>
      </c>
      <c r="Q219" s="219"/>
      <c r="R219" s="220">
        <f>SUM(R220:R225)</f>
        <v>0</v>
      </c>
      <c r="S219" s="219"/>
      <c r="T219" s="221">
        <f>SUM(T220:T225)</f>
        <v>0</v>
      </c>
      <c r="U219" s="12"/>
      <c r="V219" s="12"/>
      <c r="W219" s="12"/>
      <c r="X219" s="12"/>
      <c r="Y219" s="12"/>
      <c r="Z219" s="12"/>
      <c r="AA219" s="12"/>
      <c r="AB219" s="12"/>
      <c r="AC219" s="12"/>
      <c r="AD219" s="12"/>
      <c r="AE219" s="12"/>
      <c r="AR219" s="222" t="s">
        <v>174</v>
      </c>
      <c r="AT219" s="223" t="s">
        <v>75</v>
      </c>
      <c r="AU219" s="223" t="s">
        <v>76</v>
      </c>
      <c r="AY219" s="222" t="s">
        <v>173</v>
      </c>
      <c r="BK219" s="224">
        <f>SUM(BK220:BK225)</f>
        <v>0</v>
      </c>
    </row>
    <row r="220" s="2" customFormat="1" ht="76.35" customHeight="1">
      <c r="A220" s="38"/>
      <c r="B220" s="39"/>
      <c r="C220" s="227" t="s">
        <v>241</v>
      </c>
      <c r="D220" s="227" t="s">
        <v>176</v>
      </c>
      <c r="E220" s="228" t="s">
        <v>333</v>
      </c>
      <c r="F220" s="229" t="s">
        <v>334</v>
      </c>
      <c r="G220" s="230" t="s">
        <v>209</v>
      </c>
      <c r="H220" s="231">
        <v>1</v>
      </c>
      <c r="I220" s="232"/>
      <c r="J220" s="233">
        <f>ROUND(I220*H220,2)</f>
        <v>0</v>
      </c>
      <c r="K220" s="234"/>
      <c r="L220" s="44"/>
      <c r="M220" s="235" t="s">
        <v>1</v>
      </c>
      <c r="N220" s="236" t="s">
        <v>41</v>
      </c>
      <c r="O220" s="91"/>
      <c r="P220" s="237">
        <f>O220*H220</f>
        <v>0</v>
      </c>
      <c r="Q220" s="237">
        <v>0</v>
      </c>
      <c r="R220" s="237">
        <f>Q220*H220</f>
        <v>0</v>
      </c>
      <c r="S220" s="237">
        <v>0</v>
      </c>
      <c r="T220" s="238">
        <f>S220*H220</f>
        <v>0</v>
      </c>
      <c r="U220" s="38"/>
      <c r="V220" s="38"/>
      <c r="W220" s="38"/>
      <c r="X220" s="38"/>
      <c r="Y220" s="38"/>
      <c r="Z220" s="38"/>
      <c r="AA220" s="38"/>
      <c r="AB220" s="38"/>
      <c r="AC220" s="38"/>
      <c r="AD220" s="38"/>
      <c r="AE220" s="38"/>
      <c r="AR220" s="239" t="s">
        <v>180</v>
      </c>
      <c r="AT220" s="239" t="s">
        <v>176</v>
      </c>
      <c r="AU220" s="239" t="s">
        <v>84</v>
      </c>
      <c r="AY220" s="17" t="s">
        <v>173</v>
      </c>
      <c r="BE220" s="240">
        <f>IF(N220="základní",J220,0)</f>
        <v>0</v>
      </c>
      <c r="BF220" s="240">
        <f>IF(N220="snížená",J220,0)</f>
        <v>0</v>
      </c>
      <c r="BG220" s="240">
        <f>IF(N220="zákl. přenesená",J220,0)</f>
        <v>0</v>
      </c>
      <c r="BH220" s="240">
        <f>IF(N220="sníž. přenesená",J220,0)</f>
        <v>0</v>
      </c>
      <c r="BI220" s="240">
        <f>IF(N220="nulová",J220,0)</f>
        <v>0</v>
      </c>
      <c r="BJ220" s="17" t="s">
        <v>84</v>
      </c>
      <c r="BK220" s="240">
        <f>ROUND(I220*H220,2)</f>
        <v>0</v>
      </c>
      <c r="BL220" s="17" t="s">
        <v>180</v>
      </c>
      <c r="BM220" s="239" t="s">
        <v>838</v>
      </c>
    </row>
    <row r="221" s="13" customFormat="1">
      <c r="A221" s="13"/>
      <c r="B221" s="241"/>
      <c r="C221" s="242"/>
      <c r="D221" s="243" t="s">
        <v>182</v>
      </c>
      <c r="E221" s="244" t="s">
        <v>1</v>
      </c>
      <c r="F221" s="245" t="s">
        <v>84</v>
      </c>
      <c r="G221" s="242"/>
      <c r="H221" s="246">
        <v>1</v>
      </c>
      <c r="I221" s="247"/>
      <c r="J221" s="242"/>
      <c r="K221" s="242"/>
      <c r="L221" s="248"/>
      <c r="M221" s="249"/>
      <c r="N221" s="250"/>
      <c r="O221" s="250"/>
      <c r="P221" s="250"/>
      <c r="Q221" s="250"/>
      <c r="R221" s="250"/>
      <c r="S221" s="250"/>
      <c r="T221" s="251"/>
      <c r="U221" s="13"/>
      <c r="V221" s="13"/>
      <c r="W221" s="13"/>
      <c r="X221" s="13"/>
      <c r="Y221" s="13"/>
      <c r="Z221" s="13"/>
      <c r="AA221" s="13"/>
      <c r="AB221" s="13"/>
      <c r="AC221" s="13"/>
      <c r="AD221" s="13"/>
      <c r="AE221" s="13"/>
      <c r="AT221" s="252" t="s">
        <v>182</v>
      </c>
      <c r="AU221" s="252" t="s">
        <v>84</v>
      </c>
      <c r="AV221" s="13" t="s">
        <v>86</v>
      </c>
      <c r="AW221" s="13" t="s">
        <v>31</v>
      </c>
      <c r="AX221" s="13" t="s">
        <v>76</v>
      </c>
      <c r="AY221" s="252" t="s">
        <v>173</v>
      </c>
    </row>
    <row r="222" s="14" customFormat="1">
      <c r="A222" s="14"/>
      <c r="B222" s="253"/>
      <c r="C222" s="254"/>
      <c r="D222" s="243" t="s">
        <v>182</v>
      </c>
      <c r="E222" s="255" t="s">
        <v>1</v>
      </c>
      <c r="F222" s="256" t="s">
        <v>184</v>
      </c>
      <c r="G222" s="254"/>
      <c r="H222" s="257">
        <v>1</v>
      </c>
      <c r="I222" s="258"/>
      <c r="J222" s="254"/>
      <c r="K222" s="254"/>
      <c r="L222" s="259"/>
      <c r="M222" s="260"/>
      <c r="N222" s="261"/>
      <c r="O222" s="261"/>
      <c r="P222" s="261"/>
      <c r="Q222" s="261"/>
      <c r="R222" s="261"/>
      <c r="S222" s="261"/>
      <c r="T222" s="262"/>
      <c r="U222" s="14"/>
      <c r="V222" s="14"/>
      <c r="W222" s="14"/>
      <c r="X222" s="14"/>
      <c r="Y222" s="14"/>
      <c r="Z222" s="14"/>
      <c r="AA222" s="14"/>
      <c r="AB222" s="14"/>
      <c r="AC222" s="14"/>
      <c r="AD222" s="14"/>
      <c r="AE222" s="14"/>
      <c r="AT222" s="263" t="s">
        <v>182</v>
      </c>
      <c r="AU222" s="263" t="s">
        <v>84</v>
      </c>
      <c r="AV222" s="14" t="s">
        <v>180</v>
      </c>
      <c r="AW222" s="14" t="s">
        <v>31</v>
      </c>
      <c r="AX222" s="14" t="s">
        <v>84</v>
      </c>
      <c r="AY222" s="263" t="s">
        <v>173</v>
      </c>
    </row>
    <row r="223" s="2" customFormat="1" ht="24.15" customHeight="1">
      <c r="A223" s="38"/>
      <c r="B223" s="39"/>
      <c r="C223" s="227" t="s">
        <v>593</v>
      </c>
      <c r="D223" s="227" t="s">
        <v>176</v>
      </c>
      <c r="E223" s="228" t="s">
        <v>839</v>
      </c>
      <c r="F223" s="229" t="s">
        <v>840</v>
      </c>
      <c r="G223" s="230" t="s">
        <v>841</v>
      </c>
      <c r="H223" s="231">
        <v>1</v>
      </c>
      <c r="I223" s="232"/>
      <c r="J223" s="233">
        <f>ROUND(I223*H223,2)</f>
        <v>0</v>
      </c>
      <c r="K223" s="234"/>
      <c r="L223" s="44"/>
      <c r="M223" s="235" t="s">
        <v>1</v>
      </c>
      <c r="N223" s="236" t="s">
        <v>41</v>
      </c>
      <c r="O223" s="91"/>
      <c r="P223" s="237">
        <f>O223*H223</f>
        <v>0</v>
      </c>
      <c r="Q223" s="237">
        <v>0</v>
      </c>
      <c r="R223" s="237">
        <f>Q223*H223</f>
        <v>0</v>
      </c>
      <c r="S223" s="237">
        <v>0</v>
      </c>
      <c r="T223" s="238">
        <f>S223*H223</f>
        <v>0</v>
      </c>
      <c r="U223" s="38"/>
      <c r="V223" s="38"/>
      <c r="W223" s="38"/>
      <c r="X223" s="38"/>
      <c r="Y223" s="38"/>
      <c r="Z223" s="38"/>
      <c r="AA223" s="38"/>
      <c r="AB223" s="38"/>
      <c r="AC223" s="38"/>
      <c r="AD223" s="38"/>
      <c r="AE223" s="38"/>
      <c r="AR223" s="239" t="s">
        <v>180</v>
      </c>
      <c r="AT223" s="239" t="s">
        <v>176</v>
      </c>
      <c r="AU223" s="239" t="s">
        <v>84</v>
      </c>
      <c r="AY223" s="17" t="s">
        <v>173</v>
      </c>
      <c r="BE223" s="240">
        <f>IF(N223="základní",J223,0)</f>
        <v>0</v>
      </c>
      <c r="BF223" s="240">
        <f>IF(N223="snížená",J223,0)</f>
        <v>0</v>
      </c>
      <c r="BG223" s="240">
        <f>IF(N223="zákl. přenesená",J223,0)</f>
        <v>0</v>
      </c>
      <c r="BH223" s="240">
        <f>IF(N223="sníž. přenesená",J223,0)</f>
        <v>0</v>
      </c>
      <c r="BI223" s="240">
        <f>IF(N223="nulová",J223,0)</f>
        <v>0</v>
      </c>
      <c r="BJ223" s="17" t="s">
        <v>84</v>
      </c>
      <c r="BK223" s="240">
        <f>ROUND(I223*H223,2)</f>
        <v>0</v>
      </c>
      <c r="BL223" s="17" t="s">
        <v>180</v>
      </c>
      <c r="BM223" s="239" t="s">
        <v>842</v>
      </c>
    </row>
    <row r="224" s="13" customFormat="1">
      <c r="A224" s="13"/>
      <c r="B224" s="241"/>
      <c r="C224" s="242"/>
      <c r="D224" s="243" t="s">
        <v>182</v>
      </c>
      <c r="E224" s="244" t="s">
        <v>1</v>
      </c>
      <c r="F224" s="245" t="s">
        <v>84</v>
      </c>
      <c r="G224" s="242"/>
      <c r="H224" s="246">
        <v>1</v>
      </c>
      <c r="I224" s="247"/>
      <c r="J224" s="242"/>
      <c r="K224" s="242"/>
      <c r="L224" s="248"/>
      <c r="M224" s="249"/>
      <c r="N224" s="250"/>
      <c r="O224" s="250"/>
      <c r="P224" s="250"/>
      <c r="Q224" s="250"/>
      <c r="R224" s="250"/>
      <c r="S224" s="250"/>
      <c r="T224" s="251"/>
      <c r="U224" s="13"/>
      <c r="V224" s="13"/>
      <c r="W224" s="13"/>
      <c r="X224" s="13"/>
      <c r="Y224" s="13"/>
      <c r="Z224" s="13"/>
      <c r="AA224" s="13"/>
      <c r="AB224" s="13"/>
      <c r="AC224" s="13"/>
      <c r="AD224" s="13"/>
      <c r="AE224" s="13"/>
      <c r="AT224" s="252" t="s">
        <v>182</v>
      </c>
      <c r="AU224" s="252" t="s">
        <v>84</v>
      </c>
      <c r="AV224" s="13" t="s">
        <v>86</v>
      </c>
      <c r="AW224" s="13" t="s">
        <v>31</v>
      </c>
      <c r="AX224" s="13" t="s">
        <v>76</v>
      </c>
      <c r="AY224" s="252" t="s">
        <v>173</v>
      </c>
    </row>
    <row r="225" s="14" customFormat="1">
      <c r="A225" s="14"/>
      <c r="B225" s="253"/>
      <c r="C225" s="254"/>
      <c r="D225" s="243" t="s">
        <v>182</v>
      </c>
      <c r="E225" s="255" t="s">
        <v>1</v>
      </c>
      <c r="F225" s="256" t="s">
        <v>184</v>
      </c>
      <c r="G225" s="254"/>
      <c r="H225" s="257">
        <v>1</v>
      </c>
      <c r="I225" s="258"/>
      <c r="J225" s="254"/>
      <c r="K225" s="254"/>
      <c r="L225" s="259"/>
      <c r="M225" s="289"/>
      <c r="N225" s="290"/>
      <c r="O225" s="290"/>
      <c r="P225" s="290"/>
      <c r="Q225" s="290"/>
      <c r="R225" s="290"/>
      <c r="S225" s="290"/>
      <c r="T225" s="291"/>
      <c r="U225" s="14"/>
      <c r="V225" s="14"/>
      <c r="W225" s="14"/>
      <c r="X225" s="14"/>
      <c r="Y225" s="14"/>
      <c r="Z225" s="14"/>
      <c r="AA225" s="14"/>
      <c r="AB225" s="14"/>
      <c r="AC225" s="14"/>
      <c r="AD225" s="14"/>
      <c r="AE225" s="14"/>
      <c r="AT225" s="263" t="s">
        <v>182</v>
      </c>
      <c r="AU225" s="263" t="s">
        <v>84</v>
      </c>
      <c r="AV225" s="14" t="s">
        <v>180</v>
      </c>
      <c r="AW225" s="14" t="s">
        <v>31</v>
      </c>
      <c r="AX225" s="14" t="s">
        <v>84</v>
      </c>
      <c r="AY225" s="263" t="s">
        <v>173</v>
      </c>
    </row>
    <row r="226" s="2" customFormat="1" ht="6.96" customHeight="1">
      <c r="A226" s="38"/>
      <c r="B226" s="66"/>
      <c r="C226" s="67"/>
      <c r="D226" s="67"/>
      <c r="E226" s="67"/>
      <c r="F226" s="67"/>
      <c r="G226" s="67"/>
      <c r="H226" s="67"/>
      <c r="I226" s="67"/>
      <c r="J226" s="67"/>
      <c r="K226" s="67"/>
      <c r="L226" s="44"/>
      <c r="M226" s="38"/>
      <c r="O226" s="38"/>
      <c r="P226" s="38"/>
      <c r="Q226" s="38"/>
      <c r="R226" s="38"/>
      <c r="S226" s="38"/>
      <c r="T226" s="38"/>
      <c r="U226" s="38"/>
      <c r="V226" s="38"/>
      <c r="W226" s="38"/>
      <c r="X226" s="38"/>
      <c r="Y226" s="38"/>
      <c r="Z226" s="38"/>
      <c r="AA226" s="38"/>
      <c r="AB226" s="38"/>
      <c r="AC226" s="38"/>
      <c r="AD226" s="38"/>
      <c r="AE226" s="38"/>
    </row>
  </sheetData>
  <sheetProtection sheet="1" autoFilter="0" formatColumns="0" formatRows="0" objects="1" scenarios="1" spinCount="100000" saltValue="wc76gqBPVpJIENHGxnFxlLzGJxQysDK4M4eurSz3LimubyjldcjByA1mqBIJQBOisxrQrgJIfDde1DaQ7ziepw==" hashValue="5ICCNIAiPZnInu6Rcjbk+1Q0cspgfzg6gLe1hixfR5RYCWPISYA9LdpnXFUIHDPQt9dHkMwRd1/k9ATzwEsz4A==" algorithmName="SHA-512" password="CC35"/>
  <autoFilter ref="C123:K225"/>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118</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753</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843</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ROUND((SUM(BE124:BE226)),  2)</f>
        <v>0</v>
      </c>
      <c r="G35" s="38"/>
      <c r="H35" s="38"/>
      <c r="I35" s="164">
        <v>0.20999999999999999</v>
      </c>
      <c r="J35" s="163">
        <f>ROUND(((SUM(BE124:BE226))*I35),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ROUND((SUM(BF124:BF226)),  2)</f>
        <v>0</v>
      </c>
      <c r="G36" s="38"/>
      <c r="H36" s="38"/>
      <c r="I36" s="164">
        <v>0.14999999999999999</v>
      </c>
      <c r="J36" s="163">
        <f>ROUND(((SUM(BF124:BF226))*I36),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ROUND((SUM(BG124:BG226)),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ROUND((SUM(BH124:BH226)),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ROUND((SUM(BI124:BI226)),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753</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02 - P593 Radouš</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J197</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157</v>
      </c>
      <c r="E102" s="191"/>
      <c r="F102" s="191"/>
      <c r="G102" s="191"/>
      <c r="H102" s="191"/>
      <c r="I102" s="191"/>
      <c r="J102" s="192">
        <f>J220</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158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88 - Oprava trati v úseku Zadní Třebaň - Liteň - Lochovice</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147</v>
      </c>
      <c r="D113" s="22"/>
      <c r="E113" s="22"/>
      <c r="F113" s="22"/>
      <c r="G113" s="22"/>
      <c r="H113" s="22"/>
      <c r="I113" s="22"/>
      <c r="J113" s="22"/>
      <c r="K113" s="22"/>
      <c r="L113" s="20"/>
    </row>
    <row r="114" s="2" customFormat="1" ht="16.5" customHeight="1">
      <c r="A114" s="38"/>
      <c r="B114" s="39"/>
      <c r="C114" s="40"/>
      <c r="D114" s="40"/>
      <c r="E114" s="183" t="s">
        <v>753</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520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02 - P593 Radouš</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32" t="s">
        <v>22</v>
      </c>
      <c r="J118" s="79" t="str">
        <f>IF(J14="","",J14)</f>
        <v>25. 6. 2020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Aleš Bednář</v>
      </c>
      <c r="G120" s="40"/>
      <c r="H120" s="40"/>
      <c r="I120" s="32"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32" t="s">
        <v>32</v>
      </c>
      <c r="J121" s="36" t="str">
        <f>E26</f>
        <v>Jan Marušák</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159</v>
      </c>
      <c r="D123" s="202" t="s">
        <v>61</v>
      </c>
      <c r="E123" s="202" t="s">
        <v>57</v>
      </c>
      <c r="F123" s="202" t="s">
        <v>58</v>
      </c>
      <c r="G123" s="202" t="s">
        <v>160</v>
      </c>
      <c r="H123" s="202" t="s">
        <v>161</v>
      </c>
      <c r="I123" s="202" t="s">
        <v>162</v>
      </c>
      <c r="J123" s="203" t="s">
        <v>151</v>
      </c>
      <c r="K123" s="204" t="s">
        <v>163</v>
      </c>
      <c r="L123" s="205"/>
      <c r="M123" s="100" t="s">
        <v>1</v>
      </c>
      <c r="N123" s="101" t="s">
        <v>40</v>
      </c>
      <c r="O123" s="101" t="s">
        <v>164</v>
      </c>
      <c r="P123" s="101" t="s">
        <v>165</v>
      </c>
      <c r="Q123" s="101" t="s">
        <v>166</v>
      </c>
      <c r="R123" s="101" t="s">
        <v>167</v>
      </c>
      <c r="S123" s="101" t="s">
        <v>168</v>
      </c>
      <c r="T123" s="102" t="s">
        <v>169</v>
      </c>
      <c r="U123" s="199"/>
      <c r="V123" s="199"/>
      <c r="W123" s="199"/>
      <c r="X123" s="199"/>
      <c r="Y123" s="199"/>
      <c r="Z123" s="199"/>
      <c r="AA123" s="199"/>
      <c r="AB123" s="199"/>
      <c r="AC123" s="199"/>
      <c r="AD123" s="199"/>
      <c r="AE123" s="199"/>
    </row>
    <row r="124" s="2" customFormat="1" ht="22.8" customHeight="1">
      <c r="A124" s="38"/>
      <c r="B124" s="39"/>
      <c r="C124" s="107" t="s">
        <v>170</v>
      </c>
      <c r="D124" s="40"/>
      <c r="E124" s="40"/>
      <c r="F124" s="40"/>
      <c r="G124" s="40"/>
      <c r="H124" s="40"/>
      <c r="I124" s="40"/>
      <c r="J124" s="206">
        <f>BK124</f>
        <v>0</v>
      </c>
      <c r="K124" s="40"/>
      <c r="L124" s="44"/>
      <c r="M124" s="103"/>
      <c r="N124" s="207"/>
      <c r="O124" s="104"/>
      <c r="P124" s="208">
        <f>P125+P197+P220</f>
        <v>0</v>
      </c>
      <c r="Q124" s="104"/>
      <c r="R124" s="208">
        <f>R125+R197+R220</f>
        <v>83.615039999999993</v>
      </c>
      <c r="S124" s="104"/>
      <c r="T124" s="209">
        <f>T125+T197+T220</f>
        <v>0</v>
      </c>
      <c r="U124" s="38"/>
      <c r="V124" s="38"/>
      <c r="W124" s="38"/>
      <c r="X124" s="38"/>
      <c r="Y124" s="38"/>
      <c r="Z124" s="38"/>
      <c r="AA124" s="38"/>
      <c r="AB124" s="38"/>
      <c r="AC124" s="38"/>
      <c r="AD124" s="38"/>
      <c r="AE124" s="38"/>
      <c r="AT124" s="17" t="s">
        <v>75</v>
      </c>
      <c r="AU124" s="17" t="s">
        <v>153</v>
      </c>
      <c r="BK124" s="210">
        <f>BK125+BK197+BK220</f>
        <v>0</v>
      </c>
    </row>
    <row r="125" s="12" customFormat="1" ht="25.92" customHeight="1">
      <c r="A125" s="12"/>
      <c r="B125" s="211"/>
      <c r="C125" s="212"/>
      <c r="D125" s="213" t="s">
        <v>75</v>
      </c>
      <c r="E125" s="214" t="s">
        <v>171</v>
      </c>
      <c r="F125" s="214" t="s">
        <v>172</v>
      </c>
      <c r="G125" s="212"/>
      <c r="H125" s="212"/>
      <c r="I125" s="215"/>
      <c r="J125" s="216">
        <f>BK125</f>
        <v>0</v>
      </c>
      <c r="K125" s="212"/>
      <c r="L125" s="217"/>
      <c r="M125" s="218"/>
      <c r="N125" s="219"/>
      <c r="O125" s="219"/>
      <c r="P125" s="220">
        <f>P126</f>
        <v>0</v>
      </c>
      <c r="Q125" s="219"/>
      <c r="R125" s="220">
        <f>R126</f>
        <v>83.615039999999993</v>
      </c>
      <c r="S125" s="219"/>
      <c r="T125" s="221">
        <f>T126</f>
        <v>0</v>
      </c>
      <c r="U125" s="12"/>
      <c r="V125" s="12"/>
      <c r="W125" s="12"/>
      <c r="X125" s="12"/>
      <c r="Y125" s="12"/>
      <c r="Z125" s="12"/>
      <c r="AA125" s="12"/>
      <c r="AB125" s="12"/>
      <c r="AC125" s="12"/>
      <c r="AD125" s="12"/>
      <c r="AE125" s="12"/>
      <c r="AR125" s="222" t="s">
        <v>84</v>
      </c>
      <c r="AT125" s="223" t="s">
        <v>75</v>
      </c>
      <c r="AU125" s="223" t="s">
        <v>76</v>
      </c>
      <c r="AY125" s="222" t="s">
        <v>173</v>
      </c>
      <c r="BK125" s="224">
        <f>BK126</f>
        <v>0</v>
      </c>
    </row>
    <row r="126" s="12" customFormat="1" ht="22.8" customHeight="1">
      <c r="A126" s="12"/>
      <c r="B126" s="211"/>
      <c r="C126" s="212"/>
      <c r="D126" s="213" t="s">
        <v>75</v>
      </c>
      <c r="E126" s="225" t="s">
        <v>174</v>
      </c>
      <c r="F126" s="225" t="s">
        <v>175</v>
      </c>
      <c r="G126" s="212"/>
      <c r="H126" s="212"/>
      <c r="I126" s="215"/>
      <c r="J126" s="226">
        <f>BK126</f>
        <v>0</v>
      </c>
      <c r="K126" s="212"/>
      <c r="L126" s="217"/>
      <c r="M126" s="218"/>
      <c r="N126" s="219"/>
      <c r="O126" s="219"/>
      <c r="P126" s="220">
        <f>SUM(P127:P196)</f>
        <v>0</v>
      </c>
      <c r="Q126" s="219"/>
      <c r="R126" s="220">
        <f>SUM(R127:R196)</f>
        <v>83.615039999999993</v>
      </c>
      <c r="S126" s="219"/>
      <c r="T126" s="221">
        <f>SUM(T127:T196)</f>
        <v>0</v>
      </c>
      <c r="U126" s="12"/>
      <c r="V126" s="12"/>
      <c r="W126" s="12"/>
      <c r="X126" s="12"/>
      <c r="Y126" s="12"/>
      <c r="Z126" s="12"/>
      <c r="AA126" s="12"/>
      <c r="AB126" s="12"/>
      <c r="AC126" s="12"/>
      <c r="AD126" s="12"/>
      <c r="AE126" s="12"/>
      <c r="AR126" s="222" t="s">
        <v>84</v>
      </c>
      <c r="AT126" s="223" t="s">
        <v>75</v>
      </c>
      <c r="AU126" s="223" t="s">
        <v>84</v>
      </c>
      <c r="AY126" s="222" t="s">
        <v>173</v>
      </c>
      <c r="BK126" s="224">
        <f>SUM(BK127:BK196)</f>
        <v>0</v>
      </c>
    </row>
    <row r="127" s="2" customFormat="1" ht="194.4" customHeight="1">
      <c r="A127" s="38"/>
      <c r="B127" s="39"/>
      <c r="C127" s="227" t="s">
        <v>84</v>
      </c>
      <c r="D127" s="227" t="s">
        <v>176</v>
      </c>
      <c r="E127" s="228" t="s">
        <v>339</v>
      </c>
      <c r="F127" s="229" t="s">
        <v>340</v>
      </c>
      <c r="G127" s="230" t="s">
        <v>221</v>
      </c>
      <c r="H127" s="231">
        <v>0.02</v>
      </c>
      <c r="I127" s="232"/>
      <c r="J127" s="233">
        <f>ROUND(I127*H127,2)</f>
        <v>0</v>
      </c>
      <c r="K127" s="234"/>
      <c r="L127" s="44"/>
      <c r="M127" s="235" t="s">
        <v>1</v>
      </c>
      <c r="N127" s="236" t="s">
        <v>41</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180</v>
      </c>
      <c r="AT127" s="239" t="s">
        <v>176</v>
      </c>
      <c r="AU127" s="239" t="s">
        <v>86</v>
      </c>
      <c r="AY127" s="17" t="s">
        <v>173</v>
      </c>
      <c r="BE127" s="240">
        <f>IF(N127="základní",J127,0)</f>
        <v>0</v>
      </c>
      <c r="BF127" s="240">
        <f>IF(N127="snížená",J127,0)</f>
        <v>0</v>
      </c>
      <c r="BG127" s="240">
        <f>IF(N127="zákl. přenesená",J127,0)</f>
        <v>0</v>
      </c>
      <c r="BH127" s="240">
        <f>IF(N127="sníž. přenesená",J127,0)</f>
        <v>0</v>
      </c>
      <c r="BI127" s="240">
        <f>IF(N127="nulová",J127,0)</f>
        <v>0</v>
      </c>
      <c r="BJ127" s="17" t="s">
        <v>84</v>
      </c>
      <c r="BK127" s="240">
        <f>ROUND(I127*H127,2)</f>
        <v>0</v>
      </c>
      <c r="BL127" s="17" t="s">
        <v>180</v>
      </c>
      <c r="BM127" s="239" t="s">
        <v>844</v>
      </c>
    </row>
    <row r="128" s="13" customFormat="1">
      <c r="A128" s="13"/>
      <c r="B128" s="241"/>
      <c r="C128" s="242"/>
      <c r="D128" s="243" t="s">
        <v>182</v>
      </c>
      <c r="E128" s="244" t="s">
        <v>1</v>
      </c>
      <c r="F128" s="245" t="s">
        <v>756</v>
      </c>
      <c r="G128" s="242"/>
      <c r="H128" s="246">
        <v>0.02</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0.02</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14.4" customHeight="1">
      <c r="A130" s="38"/>
      <c r="B130" s="39"/>
      <c r="C130" s="264" t="s">
        <v>86</v>
      </c>
      <c r="D130" s="264" t="s">
        <v>199</v>
      </c>
      <c r="E130" s="265" t="s">
        <v>200</v>
      </c>
      <c r="F130" s="266" t="s">
        <v>201</v>
      </c>
      <c r="G130" s="267" t="s">
        <v>202</v>
      </c>
      <c r="H130" s="268">
        <v>50.399999999999999</v>
      </c>
      <c r="I130" s="269"/>
      <c r="J130" s="270">
        <f>ROUND(I130*H130,2)</f>
        <v>0</v>
      </c>
      <c r="K130" s="271"/>
      <c r="L130" s="272"/>
      <c r="M130" s="273" t="s">
        <v>1</v>
      </c>
      <c r="N130" s="274" t="s">
        <v>41</v>
      </c>
      <c r="O130" s="91"/>
      <c r="P130" s="237">
        <f>O130*H130</f>
        <v>0</v>
      </c>
      <c r="Q130" s="237">
        <v>1</v>
      </c>
      <c r="R130" s="237">
        <f>Q130*H130</f>
        <v>50.399999999999999</v>
      </c>
      <c r="S130" s="237">
        <v>0</v>
      </c>
      <c r="T130" s="238">
        <f>S130*H130</f>
        <v>0</v>
      </c>
      <c r="U130" s="38"/>
      <c r="V130" s="38"/>
      <c r="W130" s="38"/>
      <c r="X130" s="38"/>
      <c r="Y130" s="38"/>
      <c r="Z130" s="38"/>
      <c r="AA130" s="38"/>
      <c r="AB130" s="38"/>
      <c r="AC130" s="38"/>
      <c r="AD130" s="38"/>
      <c r="AE130" s="38"/>
      <c r="AR130" s="239" t="s">
        <v>203</v>
      </c>
      <c r="AT130" s="239" t="s">
        <v>199</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845</v>
      </c>
    </row>
    <row r="131" s="13" customFormat="1">
      <c r="A131" s="13"/>
      <c r="B131" s="241"/>
      <c r="C131" s="242"/>
      <c r="D131" s="243" t="s">
        <v>182</v>
      </c>
      <c r="E131" s="244" t="s">
        <v>1</v>
      </c>
      <c r="F131" s="245" t="s">
        <v>758</v>
      </c>
      <c r="G131" s="242"/>
      <c r="H131" s="246">
        <v>50.399999999999999</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50.399999999999999</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76.35" customHeight="1">
      <c r="A133" s="38"/>
      <c r="B133" s="39"/>
      <c r="C133" s="227" t="s">
        <v>190</v>
      </c>
      <c r="D133" s="227" t="s">
        <v>176</v>
      </c>
      <c r="E133" s="228" t="s">
        <v>219</v>
      </c>
      <c r="F133" s="229" t="s">
        <v>220</v>
      </c>
      <c r="G133" s="230" t="s">
        <v>221</v>
      </c>
      <c r="H133" s="231">
        <v>0.02</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846</v>
      </c>
    </row>
    <row r="134" s="13" customFormat="1">
      <c r="A134" s="13"/>
      <c r="B134" s="241"/>
      <c r="C134" s="242"/>
      <c r="D134" s="243" t="s">
        <v>182</v>
      </c>
      <c r="E134" s="244" t="s">
        <v>1</v>
      </c>
      <c r="F134" s="245" t="s">
        <v>756</v>
      </c>
      <c r="G134" s="242"/>
      <c r="H134" s="246">
        <v>0.02</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0.02</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90" customHeight="1">
      <c r="A136" s="38"/>
      <c r="B136" s="39"/>
      <c r="C136" s="227" t="s">
        <v>180</v>
      </c>
      <c r="D136" s="227" t="s">
        <v>176</v>
      </c>
      <c r="E136" s="228" t="s">
        <v>225</v>
      </c>
      <c r="F136" s="229" t="s">
        <v>226</v>
      </c>
      <c r="G136" s="230" t="s">
        <v>221</v>
      </c>
      <c r="H136" s="231">
        <v>0.02</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847</v>
      </c>
    </row>
    <row r="137" s="13" customFormat="1">
      <c r="A137" s="13"/>
      <c r="B137" s="241"/>
      <c r="C137" s="242"/>
      <c r="D137" s="243" t="s">
        <v>182</v>
      </c>
      <c r="E137" s="244" t="s">
        <v>1</v>
      </c>
      <c r="F137" s="245" t="s">
        <v>756</v>
      </c>
      <c r="G137" s="242"/>
      <c r="H137" s="246">
        <v>0.02</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0.02</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174</v>
      </c>
      <c r="D139" s="264" t="s">
        <v>199</v>
      </c>
      <c r="E139" s="265" t="s">
        <v>761</v>
      </c>
      <c r="F139" s="266" t="s">
        <v>762</v>
      </c>
      <c r="G139" s="267" t="s">
        <v>209</v>
      </c>
      <c r="H139" s="268">
        <v>33</v>
      </c>
      <c r="I139" s="269"/>
      <c r="J139" s="270">
        <f>ROUND(I139*H139,2)</f>
        <v>0</v>
      </c>
      <c r="K139" s="271"/>
      <c r="L139" s="272"/>
      <c r="M139" s="273" t="s">
        <v>1</v>
      </c>
      <c r="N139" s="274" t="s">
        <v>41</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848</v>
      </c>
    </row>
    <row r="140" s="15" customFormat="1">
      <c r="A140" s="15"/>
      <c r="B140" s="275"/>
      <c r="C140" s="276"/>
      <c r="D140" s="243" t="s">
        <v>182</v>
      </c>
      <c r="E140" s="277" t="s">
        <v>1</v>
      </c>
      <c r="F140" s="278" t="s">
        <v>211</v>
      </c>
      <c r="G140" s="276"/>
      <c r="H140" s="277" t="s">
        <v>1</v>
      </c>
      <c r="I140" s="279"/>
      <c r="J140" s="276"/>
      <c r="K140" s="276"/>
      <c r="L140" s="280"/>
      <c r="M140" s="281"/>
      <c r="N140" s="282"/>
      <c r="O140" s="282"/>
      <c r="P140" s="282"/>
      <c r="Q140" s="282"/>
      <c r="R140" s="282"/>
      <c r="S140" s="282"/>
      <c r="T140" s="283"/>
      <c r="U140" s="15"/>
      <c r="V140" s="15"/>
      <c r="W140" s="15"/>
      <c r="X140" s="15"/>
      <c r="Y140" s="15"/>
      <c r="Z140" s="15"/>
      <c r="AA140" s="15"/>
      <c r="AB140" s="15"/>
      <c r="AC140" s="15"/>
      <c r="AD140" s="15"/>
      <c r="AE140" s="15"/>
      <c r="AT140" s="284" t="s">
        <v>182</v>
      </c>
      <c r="AU140" s="284" t="s">
        <v>86</v>
      </c>
      <c r="AV140" s="15" t="s">
        <v>84</v>
      </c>
      <c r="AW140" s="15" t="s">
        <v>31</v>
      </c>
      <c r="AX140" s="15" t="s">
        <v>76</v>
      </c>
      <c r="AY140" s="284" t="s">
        <v>173</v>
      </c>
    </row>
    <row r="141" s="13" customFormat="1">
      <c r="A141" s="13"/>
      <c r="B141" s="241"/>
      <c r="C141" s="242"/>
      <c r="D141" s="243" t="s">
        <v>182</v>
      </c>
      <c r="E141" s="244" t="s">
        <v>1</v>
      </c>
      <c r="F141" s="245" t="s">
        <v>764</v>
      </c>
      <c r="G141" s="242"/>
      <c r="H141" s="246">
        <v>33</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33</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4.4" customHeight="1">
      <c r="A143" s="38"/>
      <c r="B143" s="39"/>
      <c r="C143" s="264" t="s">
        <v>206</v>
      </c>
      <c r="D143" s="264" t="s">
        <v>199</v>
      </c>
      <c r="E143" s="265" t="s">
        <v>539</v>
      </c>
      <c r="F143" s="266" t="s">
        <v>540</v>
      </c>
      <c r="G143" s="267" t="s">
        <v>231</v>
      </c>
      <c r="H143" s="268">
        <v>40</v>
      </c>
      <c r="I143" s="269"/>
      <c r="J143" s="270">
        <f>ROUND(I143*H143,2)</f>
        <v>0</v>
      </c>
      <c r="K143" s="271"/>
      <c r="L143" s="272"/>
      <c r="M143" s="273" t="s">
        <v>1</v>
      </c>
      <c r="N143" s="274"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203</v>
      </c>
      <c r="AT143" s="239" t="s">
        <v>199</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849</v>
      </c>
    </row>
    <row r="144" s="15" customFormat="1">
      <c r="A144" s="15"/>
      <c r="B144" s="275"/>
      <c r="C144" s="276"/>
      <c r="D144" s="243" t="s">
        <v>182</v>
      </c>
      <c r="E144" s="277" t="s">
        <v>1</v>
      </c>
      <c r="F144" s="278" t="s">
        <v>211</v>
      </c>
      <c r="G144" s="276"/>
      <c r="H144" s="277" t="s">
        <v>1</v>
      </c>
      <c r="I144" s="279"/>
      <c r="J144" s="276"/>
      <c r="K144" s="276"/>
      <c r="L144" s="280"/>
      <c r="M144" s="281"/>
      <c r="N144" s="282"/>
      <c r="O144" s="282"/>
      <c r="P144" s="282"/>
      <c r="Q144" s="282"/>
      <c r="R144" s="282"/>
      <c r="S144" s="282"/>
      <c r="T144" s="283"/>
      <c r="U144" s="15"/>
      <c r="V144" s="15"/>
      <c r="W144" s="15"/>
      <c r="X144" s="15"/>
      <c r="Y144" s="15"/>
      <c r="Z144" s="15"/>
      <c r="AA144" s="15"/>
      <c r="AB144" s="15"/>
      <c r="AC144" s="15"/>
      <c r="AD144" s="15"/>
      <c r="AE144" s="15"/>
      <c r="AT144" s="284" t="s">
        <v>182</v>
      </c>
      <c r="AU144" s="284" t="s">
        <v>86</v>
      </c>
      <c r="AV144" s="15" t="s">
        <v>84</v>
      </c>
      <c r="AW144" s="15" t="s">
        <v>31</v>
      </c>
      <c r="AX144" s="15" t="s">
        <v>76</v>
      </c>
      <c r="AY144" s="284" t="s">
        <v>173</v>
      </c>
    </row>
    <row r="145" s="13" customFormat="1">
      <c r="A145" s="13"/>
      <c r="B145" s="241"/>
      <c r="C145" s="242"/>
      <c r="D145" s="243" t="s">
        <v>182</v>
      </c>
      <c r="E145" s="244" t="s">
        <v>1</v>
      </c>
      <c r="F145" s="245" t="s">
        <v>766</v>
      </c>
      <c r="G145" s="242"/>
      <c r="H145" s="246">
        <v>40</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40</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24.15" customHeight="1">
      <c r="A147" s="38"/>
      <c r="B147" s="39"/>
      <c r="C147" s="264" t="s">
        <v>213</v>
      </c>
      <c r="D147" s="264" t="s">
        <v>199</v>
      </c>
      <c r="E147" s="265" t="s">
        <v>767</v>
      </c>
      <c r="F147" s="266" t="s">
        <v>768</v>
      </c>
      <c r="G147" s="267" t="s">
        <v>209</v>
      </c>
      <c r="H147" s="268">
        <v>64</v>
      </c>
      <c r="I147" s="269"/>
      <c r="J147" s="270">
        <f>ROUND(I147*H147,2)</f>
        <v>0</v>
      </c>
      <c r="K147" s="271"/>
      <c r="L147" s="272"/>
      <c r="M147" s="273" t="s">
        <v>1</v>
      </c>
      <c r="N147" s="274" t="s">
        <v>41</v>
      </c>
      <c r="O147" s="91"/>
      <c r="P147" s="237">
        <f>O147*H147</f>
        <v>0</v>
      </c>
      <c r="Q147" s="237">
        <v>0.00123</v>
      </c>
      <c r="R147" s="237">
        <f>Q147*H147</f>
        <v>0.078719999999999998</v>
      </c>
      <c r="S147" s="237">
        <v>0</v>
      </c>
      <c r="T147" s="238">
        <f>S147*H147</f>
        <v>0</v>
      </c>
      <c r="U147" s="38"/>
      <c r="V147" s="38"/>
      <c r="W147" s="38"/>
      <c r="X147" s="38"/>
      <c r="Y147" s="38"/>
      <c r="Z147" s="38"/>
      <c r="AA147" s="38"/>
      <c r="AB147" s="38"/>
      <c r="AC147" s="38"/>
      <c r="AD147" s="38"/>
      <c r="AE147" s="38"/>
      <c r="AR147" s="239" t="s">
        <v>203</v>
      </c>
      <c r="AT147" s="239" t="s">
        <v>199</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850</v>
      </c>
    </row>
    <row r="148" s="13" customFormat="1">
      <c r="A148" s="13"/>
      <c r="B148" s="241"/>
      <c r="C148" s="242"/>
      <c r="D148" s="243" t="s">
        <v>182</v>
      </c>
      <c r="E148" s="244" t="s">
        <v>1</v>
      </c>
      <c r="F148" s="245" t="s">
        <v>851</v>
      </c>
      <c r="G148" s="242"/>
      <c r="H148" s="246">
        <v>64</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64</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24.15" customHeight="1">
      <c r="A150" s="38"/>
      <c r="B150" s="39"/>
      <c r="C150" s="264" t="s">
        <v>203</v>
      </c>
      <c r="D150" s="264" t="s">
        <v>199</v>
      </c>
      <c r="E150" s="265" t="s">
        <v>615</v>
      </c>
      <c r="F150" s="266" t="s">
        <v>616</v>
      </c>
      <c r="G150" s="267" t="s">
        <v>209</v>
      </c>
      <c r="H150" s="268">
        <v>68</v>
      </c>
      <c r="I150" s="269"/>
      <c r="J150" s="270">
        <f>ROUND(I150*H150,2)</f>
        <v>0</v>
      </c>
      <c r="K150" s="271"/>
      <c r="L150" s="272"/>
      <c r="M150" s="273" t="s">
        <v>1</v>
      </c>
      <c r="N150" s="274" t="s">
        <v>41</v>
      </c>
      <c r="O150" s="91"/>
      <c r="P150" s="237">
        <f>O150*H150</f>
        <v>0</v>
      </c>
      <c r="Q150" s="237">
        <v>0.00123</v>
      </c>
      <c r="R150" s="237">
        <f>Q150*H150</f>
        <v>0.083639999999999992</v>
      </c>
      <c r="S150" s="237">
        <v>0</v>
      </c>
      <c r="T150" s="238">
        <f>S150*H150</f>
        <v>0</v>
      </c>
      <c r="U150" s="38"/>
      <c r="V150" s="38"/>
      <c r="W150" s="38"/>
      <c r="X150" s="38"/>
      <c r="Y150" s="38"/>
      <c r="Z150" s="38"/>
      <c r="AA150" s="38"/>
      <c r="AB150" s="38"/>
      <c r="AC150" s="38"/>
      <c r="AD150" s="38"/>
      <c r="AE150" s="38"/>
      <c r="AR150" s="239" t="s">
        <v>203</v>
      </c>
      <c r="AT150" s="239" t="s">
        <v>199</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852</v>
      </c>
    </row>
    <row r="151" s="13" customFormat="1">
      <c r="A151" s="13"/>
      <c r="B151" s="241"/>
      <c r="C151" s="242"/>
      <c r="D151" s="243" t="s">
        <v>182</v>
      </c>
      <c r="E151" s="244" t="s">
        <v>1</v>
      </c>
      <c r="F151" s="245" t="s">
        <v>853</v>
      </c>
      <c r="G151" s="242"/>
      <c r="H151" s="246">
        <v>68</v>
      </c>
      <c r="I151" s="247"/>
      <c r="J151" s="242"/>
      <c r="K151" s="242"/>
      <c r="L151" s="248"/>
      <c r="M151" s="249"/>
      <c r="N151" s="250"/>
      <c r="O151" s="250"/>
      <c r="P151" s="250"/>
      <c r="Q151" s="250"/>
      <c r="R151" s="250"/>
      <c r="S151" s="250"/>
      <c r="T151" s="251"/>
      <c r="U151" s="13"/>
      <c r="V151" s="13"/>
      <c r="W151" s="13"/>
      <c r="X151" s="13"/>
      <c r="Y151" s="13"/>
      <c r="Z151" s="13"/>
      <c r="AA151" s="13"/>
      <c r="AB151" s="13"/>
      <c r="AC151" s="13"/>
      <c r="AD151" s="13"/>
      <c r="AE151" s="13"/>
      <c r="AT151" s="252" t="s">
        <v>182</v>
      </c>
      <c r="AU151" s="252" t="s">
        <v>86</v>
      </c>
      <c r="AV151" s="13" t="s">
        <v>86</v>
      </c>
      <c r="AW151" s="13" t="s">
        <v>31</v>
      </c>
      <c r="AX151" s="13" t="s">
        <v>76</v>
      </c>
      <c r="AY151" s="252" t="s">
        <v>173</v>
      </c>
    </row>
    <row r="152" s="14" customFormat="1">
      <c r="A152" s="14"/>
      <c r="B152" s="253"/>
      <c r="C152" s="254"/>
      <c r="D152" s="243" t="s">
        <v>182</v>
      </c>
      <c r="E152" s="255" t="s">
        <v>1</v>
      </c>
      <c r="F152" s="256" t="s">
        <v>184</v>
      </c>
      <c r="G152" s="254"/>
      <c r="H152" s="257">
        <v>68</v>
      </c>
      <c r="I152" s="258"/>
      <c r="J152" s="254"/>
      <c r="K152" s="254"/>
      <c r="L152" s="259"/>
      <c r="M152" s="260"/>
      <c r="N152" s="261"/>
      <c r="O152" s="261"/>
      <c r="P152" s="261"/>
      <c r="Q152" s="261"/>
      <c r="R152" s="261"/>
      <c r="S152" s="261"/>
      <c r="T152" s="262"/>
      <c r="U152" s="14"/>
      <c r="V152" s="14"/>
      <c r="W152" s="14"/>
      <c r="X152" s="14"/>
      <c r="Y152" s="14"/>
      <c r="Z152" s="14"/>
      <c r="AA152" s="14"/>
      <c r="AB152" s="14"/>
      <c r="AC152" s="14"/>
      <c r="AD152" s="14"/>
      <c r="AE152" s="14"/>
      <c r="AT152" s="263" t="s">
        <v>182</v>
      </c>
      <c r="AU152" s="263" t="s">
        <v>86</v>
      </c>
      <c r="AV152" s="14" t="s">
        <v>180</v>
      </c>
      <c r="AW152" s="14" t="s">
        <v>31</v>
      </c>
      <c r="AX152" s="14" t="s">
        <v>84</v>
      </c>
      <c r="AY152" s="263" t="s">
        <v>173</v>
      </c>
    </row>
    <row r="153" s="2" customFormat="1" ht="14.4" customHeight="1">
      <c r="A153" s="38"/>
      <c r="B153" s="39"/>
      <c r="C153" s="264" t="s">
        <v>224</v>
      </c>
      <c r="D153" s="264" t="s">
        <v>199</v>
      </c>
      <c r="E153" s="265" t="s">
        <v>630</v>
      </c>
      <c r="F153" s="266" t="s">
        <v>631</v>
      </c>
      <c r="G153" s="267" t="s">
        <v>209</v>
      </c>
      <c r="H153" s="268">
        <v>66</v>
      </c>
      <c r="I153" s="269"/>
      <c r="J153" s="270">
        <f>ROUND(I153*H153,2)</f>
        <v>0</v>
      </c>
      <c r="K153" s="271"/>
      <c r="L153" s="272"/>
      <c r="M153" s="273" t="s">
        <v>1</v>
      </c>
      <c r="N153" s="274" t="s">
        <v>41</v>
      </c>
      <c r="O153" s="91"/>
      <c r="P153" s="237">
        <f>O153*H153</f>
        <v>0</v>
      </c>
      <c r="Q153" s="237">
        <v>0.00018000000000000001</v>
      </c>
      <c r="R153" s="237">
        <f>Q153*H153</f>
        <v>0.01188</v>
      </c>
      <c r="S153" s="237">
        <v>0</v>
      </c>
      <c r="T153" s="238">
        <f>S153*H153</f>
        <v>0</v>
      </c>
      <c r="U153" s="38"/>
      <c r="V153" s="38"/>
      <c r="W153" s="38"/>
      <c r="X153" s="38"/>
      <c r="Y153" s="38"/>
      <c r="Z153" s="38"/>
      <c r="AA153" s="38"/>
      <c r="AB153" s="38"/>
      <c r="AC153" s="38"/>
      <c r="AD153" s="38"/>
      <c r="AE153" s="38"/>
      <c r="AR153" s="239" t="s">
        <v>203</v>
      </c>
      <c r="AT153" s="239" t="s">
        <v>199</v>
      </c>
      <c r="AU153" s="239" t="s">
        <v>86</v>
      </c>
      <c r="AY153" s="17" t="s">
        <v>173</v>
      </c>
      <c r="BE153" s="240">
        <f>IF(N153="základní",J153,0)</f>
        <v>0</v>
      </c>
      <c r="BF153" s="240">
        <f>IF(N153="snížená",J153,0)</f>
        <v>0</v>
      </c>
      <c r="BG153" s="240">
        <f>IF(N153="zákl. přenesená",J153,0)</f>
        <v>0</v>
      </c>
      <c r="BH153" s="240">
        <f>IF(N153="sníž. přenesená",J153,0)</f>
        <v>0</v>
      </c>
      <c r="BI153" s="240">
        <f>IF(N153="nulová",J153,0)</f>
        <v>0</v>
      </c>
      <c r="BJ153" s="17" t="s">
        <v>84</v>
      </c>
      <c r="BK153" s="240">
        <f>ROUND(I153*H153,2)</f>
        <v>0</v>
      </c>
      <c r="BL153" s="17" t="s">
        <v>180</v>
      </c>
      <c r="BM153" s="239" t="s">
        <v>854</v>
      </c>
    </row>
    <row r="154" s="15" customFormat="1">
      <c r="A154" s="15"/>
      <c r="B154" s="275"/>
      <c r="C154" s="276"/>
      <c r="D154" s="243" t="s">
        <v>182</v>
      </c>
      <c r="E154" s="277" t="s">
        <v>1</v>
      </c>
      <c r="F154" s="278" t="s">
        <v>211</v>
      </c>
      <c r="G154" s="276"/>
      <c r="H154" s="277" t="s">
        <v>1</v>
      </c>
      <c r="I154" s="279"/>
      <c r="J154" s="276"/>
      <c r="K154" s="276"/>
      <c r="L154" s="280"/>
      <c r="M154" s="281"/>
      <c r="N154" s="282"/>
      <c r="O154" s="282"/>
      <c r="P154" s="282"/>
      <c r="Q154" s="282"/>
      <c r="R154" s="282"/>
      <c r="S154" s="282"/>
      <c r="T154" s="283"/>
      <c r="U154" s="15"/>
      <c r="V154" s="15"/>
      <c r="W154" s="15"/>
      <c r="X154" s="15"/>
      <c r="Y154" s="15"/>
      <c r="Z154" s="15"/>
      <c r="AA154" s="15"/>
      <c r="AB154" s="15"/>
      <c r="AC154" s="15"/>
      <c r="AD154" s="15"/>
      <c r="AE154" s="15"/>
      <c r="AT154" s="284" t="s">
        <v>182</v>
      </c>
      <c r="AU154" s="284" t="s">
        <v>86</v>
      </c>
      <c r="AV154" s="15" t="s">
        <v>84</v>
      </c>
      <c r="AW154" s="15" t="s">
        <v>31</v>
      </c>
      <c r="AX154" s="15" t="s">
        <v>76</v>
      </c>
      <c r="AY154" s="284" t="s">
        <v>173</v>
      </c>
    </row>
    <row r="155" s="13" customFormat="1">
      <c r="A155" s="13"/>
      <c r="B155" s="241"/>
      <c r="C155" s="242"/>
      <c r="D155" s="243" t="s">
        <v>182</v>
      </c>
      <c r="E155" s="244" t="s">
        <v>1</v>
      </c>
      <c r="F155" s="245" t="s">
        <v>774</v>
      </c>
      <c r="G155" s="242"/>
      <c r="H155" s="246">
        <v>66</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4" customFormat="1">
      <c r="A156" s="14"/>
      <c r="B156" s="253"/>
      <c r="C156" s="254"/>
      <c r="D156" s="243" t="s">
        <v>182</v>
      </c>
      <c r="E156" s="255" t="s">
        <v>1</v>
      </c>
      <c r="F156" s="256" t="s">
        <v>184</v>
      </c>
      <c r="G156" s="254"/>
      <c r="H156" s="257">
        <v>66</v>
      </c>
      <c r="I156" s="258"/>
      <c r="J156" s="254"/>
      <c r="K156" s="254"/>
      <c r="L156" s="259"/>
      <c r="M156" s="260"/>
      <c r="N156" s="261"/>
      <c r="O156" s="261"/>
      <c r="P156" s="261"/>
      <c r="Q156" s="261"/>
      <c r="R156" s="261"/>
      <c r="S156" s="261"/>
      <c r="T156" s="262"/>
      <c r="U156" s="14"/>
      <c r="V156" s="14"/>
      <c r="W156" s="14"/>
      <c r="X156" s="14"/>
      <c r="Y156" s="14"/>
      <c r="Z156" s="14"/>
      <c r="AA156" s="14"/>
      <c r="AB156" s="14"/>
      <c r="AC156" s="14"/>
      <c r="AD156" s="14"/>
      <c r="AE156" s="14"/>
      <c r="AT156" s="263" t="s">
        <v>182</v>
      </c>
      <c r="AU156" s="263" t="s">
        <v>86</v>
      </c>
      <c r="AV156" s="14" t="s">
        <v>180</v>
      </c>
      <c r="AW156" s="14" t="s">
        <v>31</v>
      </c>
      <c r="AX156" s="14" t="s">
        <v>84</v>
      </c>
      <c r="AY156" s="263" t="s">
        <v>173</v>
      </c>
    </row>
    <row r="157" s="2" customFormat="1" ht="128.55" customHeight="1">
      <c r="A157" s="38"/>
      <c r="B157" s="39"/>
      <c r="C157" s="227" t="s">
        <v>228</v>
      </c>
      <c r="D157" s="227" t="s">
        <v>176</v>
      </c>
      <c r="E157" s="228" t="s">
        <v>247</v>
      </c>
      <c r="F157" s="229" t="s">
        <v>248</v>
      </c>
      <c r="G157" s="230" t="s">
        <v>221</v>
      </c>
      <c r="H157" s="231">
        <v>0.20000000000000001</v>
      </c>
      <c r="I157" s="232"/>
      <c r="J157" s="233">
        <f>ROUND(I157*H157,2)</f>
        <v>0</v>
      </c>
      <c r="K157" s="234"/>
      <c r="L157" s="44"/>
      <c r="M157" s="235" t="s">
        <v>1</v>
      </c>
      <c r="N157" s="236" t="s">
        <v>41</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180</v>
      </c>
      <c r="AT157" s="239" t="s">
        <v>176</v>
      </c>
      <c r="AU157" s="239" t="s">
        <v>86</v>
      </c>
      <c r="AY157" s="17" t="s">
        <v>173</v>
      </c>
      <c r="BE157" s="240">
        <f>IF(N157="základní",J157,0)</f>
        <v>0</v>
      </c>
      <c r="BF157" s="240">
        <f>IF(N157="snížená",J157,0)</f>
        <v>0</v>
      </c>
      <c r="BG157" s="240">
        <f>IF(N157="zákl. přenesená",J157,0)</f>
        <v>0</v>
      </c>
      <c r="BH157" s="240">
        <f>IF(N157="sníž. přenesená",J157,0)</f>
        <v>0</v>
      </c>
      <c r="BI157" s="240">
        <f>IF(N157="nulová",J157,0)</f>
        <v>0</v>
      </c>
      <c r="BJ157" s="17" t="s">
        <v>84</v>
      </c>
      <c r="BK157" s="240">
        <f>ROUND(I157*H157,2)</f>
        <v>0</v>
      </c>
      <c r="BL157" s="17" t="s">
        <v>180</v>
      </c>
      <c r="BM157" s="239" t="s">
        <v>855</v>
      </c>
    </row>
    <row r="158" s="13" customFormat="1">
      <c r="A158" s="13"/>
      <c r="B158" s="241"/>
      <c r="C158" s="242"/>
      <c r="D158" s="243" t="s">
        <v>182</v>
      </c>
      <c r="E158" s="244" t="s">
        <v>1</v>
      </c>
      <c r="F158" s="245" t="s">
        <v>856</v>
      </c>
      <c r="G158" s="242"/>
      <c r="H158" s="246">
        <v>0.20000000000000001</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86</v>
      </c>
      <c r="AV158" s="13" t="s">
        <v>86</v>
      </c>
      <c r="AW158" s="13" t="s">
        <v>31</v>
      </c>
      <c r="AX158" s="13" t="s">
        <v>76</v>
      </c>
      <c r="AY158" s="252" t="s">
        <v>173</v>
      </c>
    </row>
    <row r="159" s="14" customFormat="1">
      <c r="A159" s="14"/>
      <c r="B159" s="253"/>
      <c r="C159" s="254"/>
      <c r="D159" s="243" t="s">
        <v>182</v>
      </c>
      <c r="E159" s="255" t="s">
        <v>1</v>
      </c>
      <c r="F159" s="256" t="s">
        <v>184</v>
      </c>
      <c r="G159" s="254"/>
      <c r="H159" s="257">
        <v>0.20000000000000001</v>
      </c>
      <c r="I159" s="258"/>
      <c r="J159" s="254"/>
      <c r="K159" s="254"/>
      <c r="L159" s="259"/>
      <c r="M159" s="260"/>
      <c r="N159" s="261"/>
      <c r="O159" s="261"/>
      <c r="P159" s="261"/>
      <c r="Q159" s="261"/>
      <c r="R159" s="261"/>
      <c r="S159" s="261"/>
      <c r="T159" s="262"/>
      <c r="U159" s="14"/>
      <c r="V159" s="14"/>
      <c r="W159" s="14"/>
      <c r="X159" s="14"/>
      <c r="Y159" s="14"/>
      <c r="Z159" s="14"/>
      <c r="AA159" s="14"/>
      <c r="AB159" s="14"/>
      <c r="AC159" s="14"/>
      <c r="AD159" s="14"/>
      <c r="AE159" s="14"/>
      <c r="AT159" s="263" t="s">
        <v>182</v>
      </c>
      <c r="AU159" s="263" t="s">
        <v>86</v>
      </c>
      <c r="AV159" s="14" t="s">
        <v>180</v>
      </c>
      <c r="AW159" s="14" t="s">
        <v>31</v>
      </c>
      <c r="AX159" s="14" t="s">
        <v>84</v>
      </c>
      <c r="AY159" s="263" t="s">
        <v>173</v>
      </c>
    </row>
    <row r="160" s="2" customFormat="1" ht="114.9" customHeight="1">
      <c r="A160" s="38"/>
      <c r="B160" s="39"/>
      <c r="C160" s="227" t="s">
        <v>246</v>
      </c>
      <c r="D160" s="227" t="s">
        <v>176</v>
      </c>
      <c r="E160" s="228" t="s">
        <v>661</v>
      </c>
      <c r="F160" s="229" t="s">
        <v>662</v>
      </c>
      <c r="G160" s="230" t="s">
        <v>256</v>
      </c>
      <c r="H160" s="231">
        <v>4</v>
      </c>
      <c r="I160" s="232"/>
      <c r="J160" s="233">
        <f>ROUND(I160*H160,2)</f>
        <v>0</v>
      </c>
      <c r="K160" s="234"/>
      <c r="L160" s="44"/>
      <c r="M160" s="235" t="s">
        <v>1</v>
      </c>
      <c r="N160" s="236" t="s">
        <v>41</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180</v>
      </c>
      <c r="AT160" s="239" t="s">
        <v>176</v>
      </c>
      <c r="AU160" s="239" t="s">
        <v>86</v>
      </c>
      <c r="AY160" s="17" t="s">
        <v>173</v>
      </c>
      <c r="BE160" s="240">
        <f>IF(N160="základní",J160,0)</f>
        <v>0</v>
      </c>
      <c r="BF160" s="240">
        <f>IF(N160="snížená",J160,0)</f>
        <v>0</v>
      </c>
      <c r="BG160" s="240">
        <f>IF(N160="zákl. přenesená",J160,0)</f>
        <v>0</v>
      </c>
      <c r="BH160" s="240">
        <f>IF(N160="sníž. přenesená",J160,0)</f>
        <v>0</v>
      </c>
      <c r="BI160" s="240">
        <f>IF(N160="nulová",J160,0)</f>
        <v>0</v>
      </c>
      <c r="BJ160" s="17" t="s">
        <v>84</v>
      </c>
      <c r="BK160" s="240">
        <f>ROUND(I160*H160,2)</f>
        <v>0</v>
      </c>
      <c r="BL160" s="17" t="s">
        <v>180</v>
      </c>
      <c r="BM160" s="239" t="s">
        <v>857</v>
      </c>
    </row>
    <row r="161" s="13" customFormat="1">
      <c r="A161" s="13"/>
      <c r="B161" s="241"/>
      <c r="C161" s="242"/>
      <c r="D161" s="243" t="s">
        <v>182</v>
      </c>
      <c r="E161" s="244" t="s">
        <v>1</v>
      </c>
      <c r="F161" s="245" t="s">
        <v>180</v>
      </c>
      <c r="G161" s="242"/>
      <c r="H161" s="246">
        <v>4</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4" customFormat="1">
      <c r="A162" s="14"/>
      <c r="B162" s="253"/>
      <c r="C162" s="254"/>
      <c r="D162" s="243" t="s">
        <v>182</v>
      </c>
      <c r="E162" s="255" t="s">
        <v>1</v>
      </c>
      <c r="F162" s="256" t="s">
        <v>184</v>
      </c>
      <c r="G162" s="254"/>
      <c r="H162" s="257">
        <v>4</v>
      </c>
      <c r="I162" s="258"/>
      <c r="J162" s="254"/>
      <c r="K162" s="254"/>
      <c r="L162" s="259"/>
      <c r="M162" s="260"/>
      <c r="N162" s="261"/>
      <c r="O162" s="261"/>
      <c r="P162" s="261"/>
      <c r="Q162" s="261"/>
      <c r="R162" s="261"/>
      <c r="S162" s="261"/>
      <c r="T162" s="262"/>
      <c r="U162" s="14"/>
      <c r="V162" s="14"/>
      <c r="W162" s="14"/>
      <c r="X162" s="14"/>
      <c r="Y162" s="14"/>
      <c r="Z162" s="14"/>
      <c r="AA162" s="14"/>
      <c r="AB162" s="14"/>
      <c r="AC162" s="14"/>
      <c r="AD162" s="14"/>
      <c r="AE162" s="14"/>
      <c r="AT162" s="263" t="s">
        <v>182</v>
      </c>
      <c r="AU162" s="263" t="s">
        <v>86</v>
      </c>
      <c r="AV162" s="14" t="s">
        <v>180</v>
      </c>
      <c r="AW162" s="14" t="s">
        <v>31</v>
      </c>
      <c r="AX162" s="14" t="s">
        <v>84</v>
      </c>
      <c r="AY162" s="263" t="s">
        <v>173</v>
      </c>
    </row>
    <row r="163" s="2" customFormat="1" ht="62.7" customHeight="1">
      <c r="A163" s="38"/>
      <c r="B163" s="39"/>
      <c r="C163" s="227" t="s">
        <v>253</v>
      </c>
      <c r="D163" s="227" t="s">
        <v>176</v>
      </c>
      <c r="E163" s="228" t="s">
        <v>778</v>
      </c>
      <c r="F163" s="229" t="s">
        <v>779</v>
      </c>
      <c r="G163" s="230" t="s">
        <v>231</v>
      </c>
      <c r="H163" s="231">
        <v>9.5999999999999996</v>
      </c>
      <c r="I163" s="232"/>
      <c r="J163" s="233">
        <f>ROUND(I163*H163,2)</f>
        <v>0</v>
      </c>
      <c r="K163" s="234"/>
      <c r="L163" s="44"/>
      <c r="M163" s="235" t="s">
        <v>1</v>
      </c>
      <c r="N163" s="236" t="s">
        <v>41</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180</v>
      </c>
      <c r="AT163" s="239" t="s">
        <v>176</v>
      </c>
      <c r="AU163" s="239" t="s">
        <v>86</v>
      </c>
      <c r="AY163" s="17" t="s">
        <v>173</v>
      </c>
      <c r="BE163" s="240">
        <f>IF(N163="základní",J163,0)</f>
        <v>0</v>
      </c>
      <c r="BF163" s="240">
        <f>IF(N163="snížená",J163,0)</f>
        <v>0</v>
      </c>
      <c r="BG163" s="240">
        <f>IF(N163="zákl. přenesená",J163,0)</f>
        <v>0</v>
      </c>
      <c r="BH163" s="240">
        <f>IF(N163="sníž. přenesená",J163,0)</f>
        <v>0</v>
      </c>
      <c r="BI163" s="240">
        <f>IF(N163="nulová",J163,0)</f>
        <v>0</v>
      </c>
      <c r="BJ163" s="17" t="s">
        <v>84</v>
      </c>
      <c r="BK163" s="240">
        <f>ROUND(I163*H163,2)</f>
        <v>0</v>
      </c>
      <c r="BL163" s="17" t="s">
        <v>180</v>
      </c>
      <c r="BM163" s="239" t="s">
        <v>858</v>
      </c>
    </row>
    <row r="164" s="13" customFormat="1">
      <c r="A164" s="13"/>
      <c r="B164" s="241"/>
      <c r="C164" s="242"/>
      <c r="D164" s="243" t="s">
        <v>182</v>
      </c>
      <c r="E164" s="244" t="s">
        <v>1</v>
      </c>
      <c r="F164" s="245" t="s">
        <v>859</v>
      </c>
      <c r="G164" s="242"/>
      <c r="H164" s="246">
        <v>9.5999999999999996</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9.5999999999999996</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14.4" customHeight="1">
      <c r="A166" s="38"/>
      <c r="B166" s="39"/>
      <c r="C166" s="264" t="s">
        <v>260</v>
      </c>
      <c r="D166" s="264" t="s">
        <v>199</v>
      </c>
      <c r="E166" s="265" t="s">
        <v>782</v>
      </c>
      <c r="F166" s="266" t="s">
        <v>783</v>
      </c>
      <c r="G166" s="267" t="s">
        <v>231</v>
      </c>
      <c r="H166" s="268">
        <v>9.5999999999999996</v>
      </c>
      <c r="I166" s="269"/>
      <c r="J166" s="270">
        <f>ROUND(I166*H166,2)</f>
        <v>0</v>
      </c>
      <c r="K166" s="271"/>
      <c r="L166" s="272"/>
      <c r="M166" s="273" t="s">
        <v>1</v>
      </c>
      <c r="N166" s="274" t="s">
        <v>41</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203</v>
      </c>
      <c r="AT166" s="239" t="s">
        <v>199</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860</v>
      </c>
    </row>
    <row r="167" s="13" customFormat="1">
      <c r="A167" s="13"/>
      <c r="B167" s="241"/>
      <c r="C167" s="242"/>
      <c r="D167" s="243" t="s">
        <v>182</v>
      </c>
      <c r="E167" s="244" t="s">
        <v>1</v>
      </c>
      <c r="F167" s="245" t="s">
        <v>859</v>
      </c>
      <c r="G167" s="242"/>
      <c r="H167" s="246">
        <v>9.5999999999999996</v>
      </c>
      <c r="I167" s="247"/>
      <c r="J167" s="242"/>
      <c r="K167" s="242"/>
      <c r="L167" s="248"/>
      <c r="M167" s="249"/>
      <c r="N167" s="250"/>
      <c r="O167" s="250"/>
      <c r="P167" s="250"/>
      <c r="Q167" s="250"/>
      <c r="R167" s="250"/>
      <c r="S167" s="250"/>
      <c r="T167" s="251"/>
      <c r="U167" s="13"/>
      <c r="V167" s="13"/>
      <c r="W167" s="13"/>
      <c r="X167" s="13"/>
      <c r="Y167" s="13"/>
      <c r="Z167" s="13"/>
      <c r="AA167" s="13"/>
      <c r="AB167" s="13"/>
      <c r="AC167" s="13"/>
      <c r="AD167" s="13"/>
      <c r="AE167" s="13"/>
      <c r="AT167" s="252" t="s">
        <v>182</v>
      </c>
      <c r="AU167" s="252" t="s">
        <v>86</v>
      </c>
      <c r="AV167" s="13" t="s">
        <v>86</v>
      </c>
      <c r="AW167" s="13" t="s">
        <v>31</v>
      </c>
      <c r="AX167" s="13" t="s">
        <v>76</v>
      </c>
      <c r="AY167" s="252" t="s">
        <v>173</v>
      </c>
    </row>
    <row r="168" s="14" customFormat="1">
      <c r="A168" s="14"/>
      <c r="B168" s="253"/>
      <c r="C168" s="254"/>
      <c r="D168" s="243" t="s">
        <v>182</v>
      </c>
      <c r="E168" s="255" t="s">
        <v>1</v>
      </c>
      <c r="F168" s="256" t="s">
        <v>184</v>
      </c>
      <c r="G168" s="254"/>
      <c r="H168" s="257">
        <v>9.5999999999999996</v>
      </c>
      <c r="I168" s="258"/>
      <c r="J168" s="254"/>
      <c r="K168" s="254"/>
      <c r="L168" s="259"/>
      <c r="M168" s="260"/>
      <c r="N168" s="261"/>
      <c r="O168" s="261"/>
      <c r="P168" s="261"/>
      <c r="Q168" s="261"/>
      <c r="R168" s="261"/>
      <c r="S168" s="261"/>
      <c r="T168" s="262"/>
      <c r="U168" s="14"/>
      <c r="V168" s="14"/>
      <c r="W168" s="14"/>
      <c r="X168" s="14"/>
      <c r="Y168" s="14"/>
      <c r="Z168" s="14"/>
      <c r="AA168" s="14"/>
      <c r="AB168" s="14"/>
      <c r="AC168" s="14"/>
      <c r="AD168" s="14"/>
      <c r="AE168" s="14"/>
      <c r="AT168" s="263" t="s">
        <v>182</v>
      </c>
      <c r="AU168" s="263" t="s">
        <v>86</v>
      </c>
      <c r="AV168" s="14" t="s">
        <v>180</v>
      </c>
      <c r="AW168" s="14" t="s">
        <v>31</v>
      </c>
      <c r="AX168" s="14" t="s">
        <v>84</v>
      </c>
      <c r="AY168" s="263" t="s">
        <v>173</v>
      </c>
    </row>
    <row r="169" s="2" customFormat="1" ht="49.05" customHeight="1">
      <c r="A169" s="38"/>
      <c r="B169" s="39"/>
      <c r="C169" s="227" t="s">
        <v>264</v>
      </c>
      <c r="D169" s="227" t="s">
        <v>176</v>
      </c>
      <c r="E169" s="228" t="s">
        <v>785</v>
      </c>
      <c r="F169" s="229" t="s">
        <v>786</v>
      </c>
      <c r="G169" s="230" t="s">
        <v>231</v>
      </c>
      <c r="H169" s="231">
        <v>22</v>
      </c>
      <c r="I169" s="232"/>
      <c r="J169" s="233">
        <f>ROUND(I169*H169,2)</f>
        <v>0</v>
      </c>
      <c r="K169" s="234"/>
      <c r="L169" s="44"/>
      <c r="M169" s="235" t="s">
        <v>1</v>
      </c>
      <c r="N169" s="236" t="s">
        <v>41</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180</v>
      </c>
      <c r="AT169" s="239" t="s">
        <v>176</v>
      </c>
      <c r="AU169" s="239" t="s">
        <v>86</v>
      </c>
      <c r="AY169" s="17" t="s">
        <v>173</v>
      </c>
      <c r="BE169" s="240">
        <f>IF(N169="základní",J169,0)</f>
        <v>0</v>
      </c>
      <c r="BF169" s="240">
        <f>IF(N169="snížená",J169,0)</f>
        <v>0</v>
      </c>
      <c r="BG169" s="240">
        <f>IF(N169="zákl. přenesená",J169,0)</f>
        <v>0</v>
      </c>
      <c r="BH169" s="240">
        <f>IF(N169="sníž. přenesená",J169,0)</f>
        <v>0</v>
      </c>
      <c r="BI169" s="240">
        <f>IF(N169="nulová",J169,0)</f>
        <v>0</v>
      </c>
      <c r="BJ169" s="17" t="s">
        <v>84</v>
      </c>
      <c r="BK169" s="240">
        <f>ROUND(I169*H169,2)</f>
        <v>0</v>
      </c>
      <c r="BL169" s="17" t="s">
        <v>180</v>
      </c>
      <c r="BM169" s="239" t="s">
        <v>861</v>
      </c>
    </row>
    <row r="170" s="2" customFormat="1">
      <c r="A170" s="38"/>
      <c r="B170" s="39"/>
      <c r="C170" s="40"/>
      <c r="D170" s="243" t="s">
        <v>250</v>
      </c>
      <c r="E170" s="40"/>
      <c r="F170" s="285" t="s">
        <v>862</v>
      </c>
      <c r="G170" s="40"/>
      <c r="H170" s="40"/>
      <c r="I170" s="286"/>
      <c r="J170" s="40"/>
      <c r="K170" s="40"/>
      <c r="L170" s="44"/>
      <c r="M170" s="287"/>
      <c r="N170" s="288"/>
      <c r="O170" s="91"/>
      <c r="P170" s="91"/>
      <c r="Q170" s="91"/>
      <c r="R170" s="91"/>
      <c r="S170" s="91"/>
      <c r="T170" s="92"/>
      <c r="U170" s="38"/>
      <c r="V170" s="38"/>
      <c r="W170" s="38"/>
      <c r="X170" s="38"/>
      <c r="Y170" s="38"/>
      <c r="Z170" s="38"/>
      <c r="AA170" s="38"/>
      <c r="AB170" s="38"/>
      <c r="AC170" s="38"/>
      <c r="AD170" s="38"/>
      <c r="AE170" s="38"/>
      <c r="AT170" s="17" t="s">
        <v>250</v>
      </c>
      <c r="AU170" s="17" t="s">
        <v>86</v>
      </c>
    </row>
    <row r="171" s="13" customFormat="1">
      <c r="A171" s="13"/>
      <c r="B171" s="241"/>
      <c r="C171" s="242"/>
      <c r="D171" s="243" t="s">
        <v>182</v>
      </c>
      <c r="E171" s="244" t="s">
        <v>1</v>
      </c>
      <c r="F171" s="245" t="s">
        <v>863</v>
      </c>
      <c r="G171" s="242"/>
      <c r="H171" s="246">
        <v>22</v>
      </c>
      <c r="I171" s="247"/>
      <c r="J171" s="242"/>
      <c r="K171" s="242"/>
      <c r="L171" s="248"/>
      <c r="M171" s="249"/>
      <c r="N171" s="250"/>
      <c r="O171" s="250"/>
      <c r="P171" s="250"/>
      <c r="Q171" s="250"/>
      <c r="R171" s="250"/>
      <c r="S171" s="250"/>
      <c r="T171" s="251"/>
      <c r="U171" s="13"/>
      <c r="V171" s="13"/>
      <c r="W171" s="13"/>
      <c r="X171" s="13"/>
      <c r="Y171" s="13"/>
      <c r="Z171" s="13"/>
      <c r="AA171" s="13"/>
      <c r="AB171" s="13"/>
      <c r="AC171" s="13"/>
      <c r="AD171" s="13"/>
      <c r="AE171" s="13"/>
      <c r="AT171" s="252" t="s">
        <v>182</v>
      </c>
      <c r="AU171" s="252" t="s">
        <v>86</v>
      </c>
      <c r="AV171" s="13" t="s">
        <v>86</v>
      </c>
      <c r="AW171" s="13" t="s">
        <v>31</v>
      </c>
      <c r="AX171" s="13" t="s">
        <v>76</v>
      </c>
      <c r="AY171" s="252" t="s">
        <v>173</v>
      </c>
    </row>
    <row r="172" s="14" customFormat="1">
      <c r="A172" s="14"/>
      <c r="B172" s="253"/>
      <c r="C172" s="254"/>
      <c r="D172" s="243" t="s">
        <v>182</v>
      </c>
      <c r="E172" s="255" t="s">
        <v>1</v>
      </c>
      <c r="F172" s="256" t="s">
        <v>184</v>
      </c>
      <c r="G172" s="254"/>
      <c r="H172" s="257">
        <v>22</v>
      </c>
      <c r="I172" s="258"/>
      <c r="J172" s="254"/>
      <c r="K172" s="254"/>
      <c r="L172" s="259"/>
      <c r="M172" s="260"/>
      <c r="N172" s="261"/>
      <c r="O172" s="261"/>
      <c r="P172" s="261"/>
      <c r="Q172" s="261"/>
      <c r="R172" s="261"/>
      <c r="S172" s="261"/>
      <c r="T172" s="262"/>
      <c r="U172" s="14"/>
      <c r="V172" s="14"/>
      <c r="W172" s="14"/>
      <c r="X172" s="14"/>
      <c r="Y172" s="14"/>
      <c r="Z172" s="14"/>
      <c r="AA172" s="14"/>
      <c r="AB172" s="14"/>
      <c r="AC172" s="14"/>
      <c r="AD172" s="14"/>
      <c r="AE172" s="14"/>
      <c r="AT172" s="263" t="s">
        <v>182</v>
      </c>
      <c r="AU172" s="263" t="s">
        <v>86</v>
      </c>
      <c r="AV172" s="14" t="s">
        <v>180</v>
      </c>
      <c r="AW172" s="14" t="s">
        <v>31</v>
      </c>
      <c r="AX172" s="14" t="s">
        <v>84</v>
      </c>
      <c r="AY172" s="263" t="s">
        <v>173</v>
      </c>
    </row>
    <row r="173" s="2" customFormat="1" ht="37.8" customHeight="1">
      <c r="A173" s="38"/>
      <c r="B173" s="39"/>
      <c r="C173" s="227" t="s">
        <v>8</v>
      </c>
      <c r="D173" s="227" t="s">
        <v>176</v>
      </c>
      <c r="E173" s="228" t="s">
        <v>789</v>
      </c>
      <c r="F173" s="229" t="s">
        <v>790</v>
      </c>
      <c r="G173" s="230" t="s">
        <v>231</v>
      </c>
      <c r="H173" s="231">
        <v>40</v>
      </c>
      <c r="I173" s="232"/>
      <c r="J173" s="233">
        <f>ROUND(I173*H173,2)</f>
        <v>0</v>
      </c>
      <c r="K173" s="234"/>
      <c r="L173" s="44"/>
      <c r="M173" s="235" t="s">
        <v>1</v>
      </c>
      <c r="N173" s="236" t="s">
        <v>41</v>
      </c>
      <c r="O173" s="91"/>
      <c r="P173" s="237">
        <f>O173*H173</f>
        <v>0</v>
      </c>
      <c r="Q173" s="237">
        <v>0</v>
      </c>
      <c r="R173" s="237">
        <f>Q173*H173</f>
        <v>0</v>
      </c>
      <c r="S173" s="237">
        <v>0</v>
      </c>
      <c r="T173" s="238">
        <f>S173*H173</f>
        <v>0</v>
      </c>
      <c r="U173" s="38"/>
      <c r="V173" s="38"/>
      <c r="W173" s="38"/>
      <c r="X173" s="38"/>
      <c r="Y173" s="38"/>
      <c r="Z173" s="38"/>
      <c r="AA173" s="38"/>
      <c r="AB173" s="38"/>
      <c r="AC173" s="38"/>
      <c r="AD173" s="38"/>
      <c r="AE173" s="38"/>
      <c r="AR173" s="239" t="s">
        <v>180</v>
      </c>
      <c r="AT173" s="239" t="s">
        <v>176</v>
      </c>
      <c r="AU173" s="239" t="s">
        <v>86</v>
      </c>
      <c r="AY173" s="17" t="s">
        <v>173</v>
      </c>
      <c r="BE173" s="240">
        <f>IF(N173="základní",J173,0)</f>
        <v>0</v>
      </c>
      <c r="BF173" s="240">
        <f>IF(N173="snížená",J173,0)</f>
        <v>0</v>
      </c>
      <c r="BG173" s="240">
        <f>IF(N173="zákl. přenesená",J173,0)</f>
        <v>0</v>
      </c>
      <c r="BH173" s="240">
        <f>IF(N173="sníž. přenesená",J173,0)</f>
        <v>0</v>
      </c>
      <c r="BI173" s="240">
        <f>IF(N173="nulová",J173,0)</f>
        <v>0</v>
      </c>
      <c r="BJ173" s="17" t="s">
        <v>84</v>
      </c>
      <c r="BK173" s="240">
        <f>ROUND(I173*H173,2)</f>
        <v>0</v>
      </c>
      <c r="BL173" s="17" t="s">
        <v>180</v>
      </c>
      <c r="BM173" s="239" t="s">
        <v>864</v>
      </c>
    </row>
    <row r="174" s="13" customFormat="1">
      <c r="A174" s="13"/>
      <c r="B174" s="241"/>
      <c r="C174" s="242"/>
      <c r="D174" s="243" t="s">
        <v>182</v>
      </c>
      <c r="E174" s="244" t="s">
        <v>1</v>
      </c>
      <c r="F174" s="245" t="s">
        <v>647</v>
      </c>
      <c r="G174" s="242"/>
      <c r="H174" s="246">
        <v>40</v>
      </c>
      <c r="I174" s="247"/>
      <c r="J174" s="242"/>
      <c r="K174" s="242"/>
      <c r="L174" s="248"/>
      <c r="M174" s="249"/>
      <c r="N174" s="250"/>
      <c r="O174" s="250"/>
      <c r="P174" s="250"/>
      <c r="Q174" s="250"/>
      <c r="R174" s="250"/>
      <c r="S174" s="250"/>
      <c r="T174" s="251"/>
      <c r="U174" s="13"/>
      <c r="V174" s="13"/>
      <c r="W174" s="13"/>
      <c r="X174" s="13"/>
      <c r="Y174" s="13"/>
      <c r="Z174" s="13"/>
      <c r="AA174" s="13"/>
      <c r="AB174" s="13"/>
      <c r="AC174" s="13"/>
      <c r="AD174" s="13"/>
      <c r="AE174" s="13"/>
      <c r="AT174" s="252" t="s">
        <v>182</v>
      </c>
      <c r="AU174" s="252" t="s">
        <v>86</v>
      </c>
      <c r="AV174" s="13" t="s">
        <v>86</v>
      </c>
      <c r="AW174" s="13" t="s">
        <v>31</v>
      </c>
      <c r="AX174" s="13" t="s">
        <v>76</v>
      </c>
      <c r="AY174" s="252" t="s">
        <v>173</v>
      </c>
    </row>
    <row r="175" s="14" customFormat="1">
      <c r="A175" s="14"/>
      <c r="B175" s="253"/>
      <c r="C175" s="254"/>
      <c r="D175" s="243" t="s">
        <v>182</v>
      </c>
      <c r="E175" s="255" t="s">
        <v>1</v>
      </c>
      <c r="F175" s="256" t="s">
        <v>184</v>
      </c>
      <c r="G175" s="254"/>
      <c r="H175" s="257">
        <v>40</v>
      </c>
      <c r="I175" s="258"/>
      <c r="J175" s="254"/>
      <c r="K175" s="254"/>
      <c r="L175" s="259"/>
      <c r="M175" s="260"/>
      <c r="N175" s="261"/>
      <c r="O175" s="261"/>
      <c r="P175" s="261"/>
      <c r="Q175" s="261"/>
      <c r="R175" s="261"/>
      <c r="S175" s="261"/>
      <c r="T175" s="262"/>
      <c r="U175" s="14"/>
      <c r="V175" s="14"/>
      <c r="W175" s="14"/>
      <c r="X175" s="14"/>
      <c r="Y175" s="14"/>
      <c r="Z175" s="14"/>
      <c r="AA175" s="14"/>
      <c r="AB175" s="14"/>
      <c r="AC175" s="14"/>
      <c r="AD175" s="14"/>
      <c r="AE175" s="14"/>
      <c r="AT175" s="263" t="s">
        <v>182</v>
      </c>
      <c r="AU175" s="263" t="s">
        <v>86</v>
      </c>
      <c r="AV175" s="14" t="s">
        <v>180</v>
      </c>
      <c r="AW175" s="14" t="s">
        <v>31</v>
      </c>
      <c r="AX175" s="14" t="s">
        <v>84</v>
      </c>
      <c r="AY175" s="263" t="s">
        <v>173</v>
      </c>
    </row>
    <row r="176" s="2" customFormat="1" ht="49.05" customHeight="1">
      <c r="A176" s="38"/>
      <c r="B176" s="39"/>
      <c r="C176" s="227" t="s">
        <v>274</v>
      </c>
      <c r="D176" s="227" t="s">
        <v>176</v>
      </c>
      <c r="E176" s="228" t="s">
        <v>792</v>
      </c>
      <c r="F176" s="229" t="s">
        <v>793</v>
      </c>
      <c r="G176" s="230" t="s">
        <v>179</v>
      </c>
      <c r="H176" s="231">
        <v>99</v>
      </c>
      <c r="I176" s="232"/>
      <c r="J176" s="233">
        <f>ROUND(I176*H176,2)</f>
        <v>0</v>
      </c>
      <c r="K176" s="234"/>
      <c r="L176" s="44"/>
      <c r="M176" s="235" t="s">
        <v>1</v>
      </c>
      <c r="N176" s="236" t="s">
        <v>41</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180</v>
      </c>
      <c r="AT176" s="239" t="s">
        <v>176</v>
      </c>
      <c r="AU176" s="239" t="s">
        <v>86</v>
      </c>
      <c r="AY176" s="17" t="s">
        <v>173</v>
      </c>
      <c r="BE176" s="240">
        <f>IF(N176="základní",J176,0)</f>
        <v>0</v>
      </c>
      <c r="BF176" s="240">
        <f>IF(N176="snížená",J176,0)</f>
        <v>0</v>
      </c>
      <c r="BG176" s="240">
        <f>IF(N176="zákl. přenesená",J176,0)</f>
        <v>0</v>
      </c>
      <c r="BH176" s="240">
        <f>IF(N176="sníž. přenesená",J176,0)</f>
        <v>0</v>
      </c>
      <c r="BI176" s="240">
        <f>IF(N176="nulová",J176,0)</f>
        <v>0</v>
      </c>
      <c r="BJ176" s="17" t="s">
        <v>84</v>
      </c>
      <c r="BK176" s="240">
        <f>ROUND(I176*H176,2)</f>
        <v>0</v>
      </c>
      <c r="BL176" s="17" t="s">
        <v>180</v>
      </c>
      <c r="BM176" s="239" t="s">
        <v>865</v>
      </c>
    </row>
    <row r="177" s="13" customFormat="1">
      <c r="A177" s="13"/>
      <c r="B177" s="241"/>
      <c r="C177" s="242"/>
      <c r="D177" s="243" t="s">
        <v>182</v>
      </c>
      <c r="E177" s="244" t="s">
        <v>1</v>
      </c>
      <c r="F177" s="245" t="s">
        <v>866</v>
      </c>
      <c r="G177" s="242"/>
      <c r="H177" s="246">
        <v>99</v>
      </c>
      <c r="I177" s="247"/>
      <c r="J177" s="242"/>
      <c r="K177" s="242"/>
      <c r="L177" s="248"/>
      <c r="M177" s="249"/>
      <c r="N177" s="250"/>
      <c r="O177" s="250"/>
      <c r="P177" s="250"/>
      <c r="Q177" s="250"/>
      <c r="R177" s="250"/>
      <c r="S177" s="250"/>
      <c r="T177" s="251"/>
      <c r="U177" s="13"/>
      <c r="V177" s="13"/>
      <c r="W177" s="13"/>
      <c r="X177" s="13"/>
      <c r="Y177" s="13"/>
      <c r="Z177" s="13"/>
      <c r="AA177" s="13"/>
      <c r="AB177" s="13"/>
      <c r="AC177" s="13"/>
      <c r="AD177" s="13"/>
      <c r="AE177" s="13"/>
      <c r="AT177" s="252" t="s">
        <v>182</v>
      </c>
      <c r="AU177" s="252" t="s">
        <v>86</v>
      </c>
      <c r="AV177" s="13" t="s">
        <v>86</v>
      </c>
      <c r="AW177" s="13" t="s">
        <v>31</v>
      </c>
      <c r="AX177" s="13" t="s">
        <v>76</v>
      </c>
      <c r="AY177" s="252" t="s">
        <v>173</v>
      </c>
    </row>
    <row r="178" s="14" customFormat="1">
      <c r="A178" s="14"/>
      <c r="B178" s="253"/>
      <c r="C178" s="254"/>
      <c r="D178" s="243" t="s">
        <v>182</v>
      </c>
      <c r="E178" s="255" t="s">
        <v>1</v>
      </c>
      <c r="F178" s="256" t="s">
        <v>184</v>
      </c>
      <c r="G178" s="254"/>
      <c r="H178" s="257">
        <v>99</v>
      </c>
      <c r="I178" s="258"/>
      <c r="J178" s="254"/>
      <c r="K178" s="254"/>
      <c r="L178" s="259"/>
      <c r="M178" s="260"/>
      <c r="N178" s="261"/>
      <c r="O178" s="261"/>
      <c r="P178" s="261"/>
      <c r="Q178" s="261"/>
      <c r="R178" s="261"/>
      <c r="S178" s="261"/>
      <c r="T178" s="262"/>
      <c r="U178" s="14"/>
      <c r="V178" s="14"/>
      <c r="W178" s="14"/>
      <c r="X178" s="14"/>
      <c r="Y178" s="14"/>
      <c r="Z178" s="14"/>
      <c r="AA178" s="14"/>
      <c r="AB178" s="14"/>
      <c r="AC178" s="14"/>
      <c r="AD178" s="14"/>
      <c r="AE178" s="14"/>
      <c r="AT178" s="263" t="s">
        <v>182</v>
      </c>
      <c r="AU178" s="263" t="s">
        <v>86</v>
      </c>
      <c r="AV178" s="14" t="s">
        <v>180</v>
      </c>
      <c r="AW178" s="14" t="s">
        <v>31</v>
      </c>
      <c r="AX178" s="14" t="s">
        <v>84</v>
      </c>
      <c r="AY178" s="263" t="s">
        <v>173</v>
      </c>
    </row>
    <row r="179" s="2" customFormat="1" ht="90" customHeight="1">
      <c r="A179" s="38"/>
      <c r="B179" s="39"/>
      <c r="C179" s="227" t="s">
        <v>279</v>
      </c>
      <c r="D179" s="227" t="s">
        <v>176</v>
      </c>
      <c r="E179" s="228" t="s">
        <v>796</v>
      </c>
      <c r="F179" s="229" t="s">
        <v>797</v>
      </c>
      <c r="G179" s="230" t="s">
        <v>179</v>
      </c>
      <c r="H179" s="231">
        <v>66</v>
      </c>
      <c r="I179" s="232"/>
      <c r="J179" s="233">
        <f>ROUND(I179*H179,2)</f>
        <v>0</v>
      </c>
      <c r="K179" s="234"/>
      <c r="L179" s="44"/>
      <c r="M179" s="235" t="s">
        <v>1</v>
      </c>
      <c r="N179" s="236" t="s">
        <v>41</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180</v>
      </c>
      <c r="AT179" s="239" t="s">
        <v>176</v>
      </c>
      <c r="AU179" s="239" t="s">
        <v>86</v>
      </c>
      <c r="AY179" s="17" t="s">
        <v>173</v>
      </c>
      <c r="BE179" s="240">
        <f>IF(N179="základní",J179,0)</f>
        <v>0</v>
      </c>
      <c r="BF179" s="240">
        <f>IF(N179="snížená",J179,0)</f>
        <v>0</v>
      </c>
      <c r="BG179" s="240">
        <f>IF(N179="zákl. přenesená",J179,0)</f>
        <v>0</v>
      </c>
      <c r="BH179" s="240">
        <f>IF(N179="sníž. přenesená",J179,0)</f>
        <v>0</v>
      </c>
      <c r="BI179" s="240">
        <f>IF(N179="nulová",J179,0)</f>
        <v>0</v>
      </c>
      <c r="BJ179" s="17" t="s">
        <v>84</v>
      </c>
      <c r="BK179" s="240">
        <f>ROUND(I179*H179,2)</f>
        <v>0</v>
      </c>
      <c r="BL179" s="17" t="s">
        <v>180</v>
      </c>
      <c r="BM179" s="239" t="s">
        <v>867</v>
      </c>
    </row>
    <row r="180" s="13" customFormat="1">
      <c r="A180" s="13"/>
      <c r="B180" s="241"/>
      <c r="C180" s="242"/>
      <c r="D180" s="243" t="s">
        <v>182</v>
      </c>
      <c r="E180" s="244" t="s">
        <v>1</v>
      </c>
      <c r="F180" s="245" t="s">
        <v>868</v>
      </c>
      <c r="G180" s="242"/>
      <c r="H180" s="246">
        <v>66</v>
      </c>
      <c r="I180" s="247"/>
      <c r="J180" s="242"/>
      <c r="K180" s="242"/>
      <c r="L180" s="248"/>
      <c r="M180" s="249"/>
      <c r="N180" s="250"/>
      <c r="O180" s="250"/>
      <c r="P180" s="250"/>
      <c r="Q180" s="250"/>
      <c r="R180" s="250"/>
      <c r="S180" s="250"/>
      <c r="T180" s="251"/>
      <c r="U180" s="13"/>
      <c r="V180" s="13"/>
      <c r="W180" s="13"/>
      <c r="X180" s="13"/>
      <c r="Y180" s="13"/>
      <c r="Z180" s="13"/>
      <c r="AA180" s="13"/>
      <c r="AB180" s="13"/>
      <c r="AC180" s="13"/>
      <c r="AD180" s="13"/>
      <c r="AE180" s="13"/>
      <c r="AT180" s="252" t="s">
        <v>182</v>
      </c>
      <c r="AU180" s="252" t="s">
        <v>86</v>
      </c>
      <c r="AV180" s="13" t="s">
        <v>86</v>
      </c>
      <c r="AW180" s="13" t="s">
        <v>31</v>
      </c>
      <c r="AX180" s="13" t="s">
        <v>76</v>
      </c>
      <c r="AY180" s="252" t="s">
        <v>173</v>
      </c>
    </row>
    <row r="181" s="14" customFormat="1">
      <c r="A181" s="14"/>
      <c r="B181" s="253"/>
      <c r="C181" s="254"/>
      <c r="D181" s="243" t="s">
        <v>182</v>
      </c>
      <c r="E181" s="255" t="s">
        <v>1</v>
      </c>
      <c r="F181" s="256" t="s">
        <v>184</v>
      </c>
      <c r="G181" s="254"/>
      <c r="H181" s="257">
        <v>66</v>
      </c>
      <c r="I181" s="258"/>
      <c r="J181" s="254"/>
      <c r="K181" s="254"/>
      <c r="L181" s="259"/>
      <c r="M181" s="260"/>
      <c r="N181" s="261"/>
      <c r="O181" s="261"/>
      <c r="P181" s="261"/>
      <c r="Q181" s="261"/>
      <c r="R181" s="261"/>
      <c r="S181" s="261"/>
      <c r="T181" s="262"/>
      <c r="U181" s="14"/>
      <c r="V181" s="14"/>
      <c r="W181" s="14"/>
      <c r="X181" s="14"/>
      <c r="Y181" s="14"/>
      <c r="Z181" s="14"/>
      <c r="AA181" s="14"/>
      <c r="AB181" s="14"/>
      <c r="AC181" s="14"/>
      <c r="AD181" s="14"/>
      <c r="AE181" s="14"/>
      <c r="AT181" s="263" t="s">
        <v>182</v>
      </c>
      <c r="AU181" s="263" t="s">
        <v>86</v>
      </c>
      <c r="AV181" s="14" t="s">
        <v>180</v>
      </c>
      <c r="AW181" s="14" t="s">
        <v>31</v>
      </c>
      <c r="AX181" s="14" t="s">
        <v>84</v>
      </c>
      <c r="AY181" s="263" t="s">
        <v>173</v>
      </c>
    </row>
    <row r="182" s="2" customFormat="1" ht="14.4" customHeight="1">
      <c r="A182" s="38"/>
      <c r="B182" s="39"/>
      <c r="C182" s="264" t="s">
        <v>284</v>
      </c>
      <c r="D182" s="264" t="s">
        <v>199</v>
      </c>
      <c r="E182" s="265" t="s">
        <v>800</v>
      </c>
      <c r="F182" s="266" t="s">
        <v>801</v>
      </c>
      <c r="G182" s="267" t="s">
        <v>202</v>
      </c>
      <c r="H182" s="268">
        <v>22.77</v>
      </c>
      <c r="I182" s="269"/>
      <c r="J182" s="270">
        <f>ROUND(I182*H182,2)</f>
        <v>0</v>
      </c>
      <c r="K182" s="271"/>
      <c r="L182" s="272"/>
      <c r="M182" s="273" t="s">
        <v>1</v>
      </c>
      <c r="N182" s="274" t="s">
        <v>41</v>
      </c>
      <c r="O182" s="91"/>
      <c r="P182" s="237">
        <f>O182*H182</f>
        <v>0</v>
      </c>
      <c r="Q182" s="237">
        <v>1</v>
      </c>
      <c r="R182" s="237">
        <f>Q182*H182</f>
        <v>22.77</v>
      </c>
      <c r="S182" s="237">
        <v>0</v>
      </c>
      <c r="T182" s="238">
        <f>S182*H182</f>
        <v>0</v>
      </c>
      <c r="U182" s="38"/>
      <c r="V182" s="38"/>
      <c r="W182" s="38"/>
      <c r="X182" s="38"/>
      <c r="Y182" s="38"/>
      <c r="Z182" s="38"/>
      <c r="AA182" s="38"/>
      <c r="AB182" s="38"/>
      <c r="AC182" s="38"/>
      <c r="AD182" s="38"/>
      <c r="AE182" s="38"/>
      <c r="AR182" s="239" t="s">
        <v>203</v>
      </c>
      <c r="AT182" s="239" t="s">
        <v>199</v>
      </c>
      <c r="AU182" s="239" t="s">
        <v>86</v>
      </c>
      <c r="AY182" s="17" t="s">
        <v>173</v>
      </c>
      <c r="BE182" s="240">
        <f>IF(N182="základní",J182,0)</f>
        <v>0</v>
      </c>
      <c r="BF182" s="240">
        <f>IF(N182="snížená",J182,0)</f>
        <v>0</v>
      </c>
      <c r="BG182" s="240">
        <f>IF(N182="zákl. přenesená",J182,0)</f>
        <v>0</v>
      </c>
      <c r="BH182" s="240">
        <f>IF(N182="sníž. přenesená",J182,0)</f>
        <v>0</v>
      </c>
      <c r="BI182" s="240">
        <f>IF(N182="nulová",J182,0)</f>
        <v>0</v>
      </c>
      <c r="BJ182" s="17" t="s">
        <v>84</v>
      </c>
      <c r="BK182" s="240">
        <f>ROUND(I182*H182,2)</f>
        <v>0</v>
      </c>
      <c r="BL182" s="17" t="s">
        <v>180</v>
      </c>
      <c r="BM182" s="239" t="s">
        <v>869</v>
      </c>
    </row>
    <row r="183" s="13" customFormat="1">
      <c r="A183" s="13"/>
      <c r="B183" s="241"/>
      <c r="C183" s="242"/>
      <c r="D183" s="243" t="s">
        <v>182</v>
      </c>
      <c r="E183" s="244" t="s">
        <v>1</v>
      </c>
      <c r="F183" s="245" t="s">
        <v>870</v>
      </c>
      <c r="G183" s="242"/>
      <c r="H183" s="246">
        <v>22.77</v>
      </c>
      <c r="I183" s="247"/>
      <c r="J183" s="242"/>
      <c r="K183" s="242"/>
      <c r="L183" s="248"/>
      <c r="M183" s="249"/>
      <c r="N183" s="250"/>
      <c r="O183" s="250"/>
      <c r="P183" s="250"/>
      <c r="Q183" s="250"/>
      <c r="R183" s="250"/>
      <c r="S183" s="250"/>
      <c r="T183" s="251"/>
      <c r="U183" s="13"/>
      <c r="V183" s="13"/>
      <c r="W183" s="13"/>
      <c r="X183" s="13"/>
      <c r="Y183" s="13"/>
      <c r="Z183" s="13"/>
      <c r="AA183" s="13"/>
      <c r="AB183" s="13"/>
      <c r="AC183" s="13"/>
      <c r="AD183" s="13"/>
      <c r="AE183" s="13"/>
      <c r="AT183" s="252" t="s">
        <v>182</v>
      </c>
      <c r="AU183" s="252" t="s">
        <v>86</v>
      </c>
      <c r="AV183" s="13" t="s">
        <v>86</v>
      </c>
      <c r="AW183" s="13" t="s">
        <v>31</v>
      </c>
      <c r="AX183" s="13" t="s">
        <v>76</v>
      </c>
      <c r="AY183" s="252" t="s">
        <v>173</v>
      </c>
    </row>
    <row r="184" s="14" customFormat="1">
      <c r="A184" s="14"/>
      <c r="B184" s="253"/>
      <c r="C184" s="254"/>
      <c r="D184" s="243" t="s">
        <v>182</v>
      </c>
      <c r="E184" s="255" t="s">
        <v>1</v>
      </c>
      <c r="F184" s="256" t="s">
        <v>184</v>
      </c>
      <c r="G184" s="254"/>
      <c r="H184" s="257">
        <v>22.77</v>
      </c>
      <c r="I184" s="258"/>
      <c r="J184" s="254"/>
      <c r="K184" s="254"/>
      <c r="L184" s="259"/>
      <c r="M184" s="260"/>
      <c r="N184" s="261"/>
      <c r="O184" s="261"/>
      <c r="P184" s="261"/>
      <c r="Q184" s="261"/>
      <c r="R184" s="261"/>
      <c r="S184" s="261"/>
      <c r="T184" s="262"/>
      <c r="U184" s="14"/>
      <c r="V184" s="14"/>
      <c r="W184" s="14"/>
      <c r="X184" s="14"/>
      <c r="Y184" s="14"/>
      <c r="Z184" s="14"/>
      <c r="AA184" s="14"/>
      <c r="AB184" s="14"/>
      <c r="AC184" s="14"/>
      <c r="AD184" s="14"/>
      <c r="AE184" s="14"/>
      <c r="AT184" s="263" t="s">
        <v>182</v>
      </c>
      <c r="AU184" s="263" t="s">
        <v>86</v>
      </c>
      <c r="AV184" s="14" t="s">
        <v>180</v>
      </c>
      <c r="AW184" s="14" t="s">
        <v>31</v>
      </c>
      <c r="AX184" s="14" t="s">
        <v>84</v>
      </c>
      <c r="AY184" s="263" t="s">
        <v>173</v>
      </c>
    </row>
    <row r="185" s="2" customFormat="1" ht="24.15" customHeight="1">
      <c r="A185" s="38"/>
      <c r="B185" s="39"/>
      <c r="C185" s="264" t="s">
        <v>289</v>
      </c>
      <c r="D185" s="264" t="s">
        <v>199</v>
      </c>
      <c r="E185" s="265" t="s">
        <v>804</v>
      </c>
      <c r="F185" s="266" t="s">
        <v>805</v>
      </c>
      <c r="G185" s="267" t="s">
        <v>202</v>
      </c>
      <c r="H185" s="268">
        <v>7.5899999999999999</v>
      </c>
      <c r="I185" s="269"/>
      <c r="J185" s="270">
        <f>ROUND(I185*H185,2)</f>
        <v>0</v>
      </c>
      <c r="K185" s="271"/>
      <c r="L185" s="272"/>
      <c r="M185" s="273" t="s">
        <v>1</v>
      </c>
      <c r="N185" s="274" t="s">
        <v>41</v>
      </c>
      <c r="O185" s="91"/>
      <c r="P185" s="237">
        <f>O185*H185</f>
        <v>0</v>
      </c>
      <c r="Q185" s="237">
        <v>1</v>
      </c>
      <c r="R185" s="237">
        <f>Q185*H185</f>
        <v>7.5899999999999999</v>
      </c>
      <c r="S185" s="237">
        <v>0</v>
      </c>
      <c r="T185" s="238">
        <f>S185*H185</f>
        <v>0</v>
      </c>
      <c r="U185" s="38"/>
      <c r="V185" s="38"/>
      <c r="W185" s="38"/>
      <c r="X185" s="38"/>
      <c r="Y185" s="38"/>
      <c r="Z185" s="38"/>
      <c r="AA185" s="38"/>
      <c r="AB185" s="38"/>
      <c r="AC185" s="38"/>
      <c r="AD185" s="38"/>
      <c r="AE185" s="38"/>
      <c r="AR185" s="239" t="s">
        <v>203</v>
      </c>
      <c r="AT185" s="239" t="s">
        <v>199</v>
      </c>
      <c r="AU185" s="239" t="s">
        <v>86</v>
      </c>
      <c r="AY185" s="17" t="s">
        <v>173</v>
      </c>
      <c r="BE185" s="240">
        <f>IF(N185="základní",J185,0)</f>
        <v>0</v>
      </c>
      <c r="BF185" s="240">
        <f>IF(N185="snížená",J185,0)</f>
        <v>0</v>
      </c>
      <c r="BG185" s="240">
        <f>IF(N185="zákl. přenesená",J185,0)</f>
        <v>0</v>
      </c>
      <c r="BH185" s="240">
        <f>IF(N185="sníž. přenesená",J185,0)</f>
        <v>0</v>
      </c>
      <c r="BI185" s="240">
        <f>IF(N185="nulová",J185,0)</f>
        <v>0</v>
      </c>
      <c r="BJ185" s="17" t="s">
        <v>84</v>
      </c>
      <c r="BK185" s="240">
        <f>ROUND(I185*H185,2)</f>
        <v>0</v>
      </c>
      <c r="BL185" s="17" t="s">
        <v>180</v>
      </c>
      <c r="BM185" s="239" t="s">
        <v>871</v>
      </c>
    </row>
    <row r="186" s="13" customFormat="1">
      <c r="A186" s="13"/>
      <c r="B186" s="241"/>
      <c r="C186" s="242"/>
      <c r="D186" s="243" t="s">
        <v>182</v>
      </c>
      <c r="E186" s="244" t="s">
        <v>1</v>
      </c>
      <c r="F186" s="245" t="s">
        <v>872</v>
      </c>
      <c r="G186" s="242"/>
      <c r="H186" s="246">
        <v>7.5899999999999999</v>
      </c>
      <c r="I186" s="247"/>
      <c r="J186" s="242"/>
      <c r="K186" s="242"/>
      <c r="L186" s="248"/>
      <c r="M186" s="249"/>
      <c r="N186" s="250"/>
      <c r="O186" s="250"/>
      <c r="P186" s="250"/>
      <c r="Q186" s="250"/>
      <c r="R186" s="250"/>
      <c r="S186" s="250"/>
      <c r="T186" s="251"/>
      <c r="U186" s="13"/>
      <c r="V186" s="13"/>
      <c r="W186" s="13"/>
      <c r="X186" s="13"/>
      <c r="Y186" s="13"/>
      <c r="Z186" s="13"/>
      <c r="AA186" s="13"/>
      <c r="AB186" s="13"/>
      <c r="AC186" s="13"/>
      <c r="AD186" s="13"/>
      <c r="AE186" s="13"/>
      <c r="AT186" s="252" t="s">
        <v>182</v>
      </c>
      <c r="AU186" s="252" t="s">
        <v>86</v>
      </c>
      <c r="AV186" s="13" t="s">
        <v>86</v>
      </c>
      <c r="AW186" s="13" t="s">
        <v>31</v>
      </c>
      <c r="AX186" s="13" t="s">
        <v>76</v>
      </c>
      <c r="AY186" s="252" t="s">
        <v>173</v>
      </c>
    </row>
    <row r="187" s="14" customFormat="1">
      <c r="A187" s="14"/>
      <c r="B187" s="253"/>
      <c r="C187" s="254"/>
      <c r="D187" s="243" t="s">
        <v>182</v>
      </c>
      <c r="E187" s="255" t="s">
        <v>1</v>
      </c>
      <c r="F187" s="256" t="s">
        <v>184</v>
      </c>
      <c r="G187" s="254"/>
      <c r="H187" s="257">
        <v>7.5899999999999999</v>
      </c>
      <c r="I187" s="258"/>
      <c r="J187" s="254"/>
      <c r="K187" s="254"/>
      <c r="L187" s="259"/>
      <c r="M187" s="260"/>
      <c r="N187" s="261"/>
      <c r="O187" s="261"/>
      <c r="P187" s="261"/>
      <c r="Q187" s="261"/>
      <c r="R187" s="261"/>
      <c r="S187" s="261"/>
      <c r="T187" s="262"/>
      <c r="U187" s="14"/>
      <c r="V187" s="14"/>
      <c r="W187" s="14"/>
      <c r="X187" s="14"/>
      <c r="Y187" s="14"/>
      <c r="Z187" s="14"/>
      <c r="AA187" s="14"/>
      <c r="AB187" s="14"/>
      <c r="AC187" s="14"/>
      <c r="AD187" s="14"/>
      <c r="AE187" s="14"/>
      <c r="AT187" s="263" t="s">
        <v>182</v>
      </c>
      <c r="AU187" s="263" t="s">
        <v>86</v>
      </c>
      <c r="AV187" s="14" t="s">
        <v>180</v>
      </c>
      <c r="AW187" s="14" t="s">
        <v>31</v>
      </c>
      <c r="AX187" s="14" t="s">
        <v>84</v>
      </c>
      <c r="AY187" s="263" t="s">
        <v>173</v>
      </c>
    </row>
    <row r="188" s="2" customFormat="1" ht="49.05" customHeight="1">
      <c r="A188" s="38"/>
      <c r="B188" s="39"/>
      <c r="C188" s="227" t="s">
        <v>294</v>
      </c>
      <c r="D188" s="227" t="s">
        <v>176</v>
      </c>
      <c r="E188" s="228" t="s">
        <v>727</v>
      </c>
      <c r="F188" s="229" t="s">
        <v>728</v>
      </c>
      <c r="G188" s="230" t="s">
        <v>187</v>
      </c>
      <c r="H188" s="231">
        <v>1.3200000000000001</v>
      </c>
      <c r="I188" s="232"/>
      <c r="J188" s="233">
        <f>ROUND(I188*H188,2)</f>
        <v>0</v>
      </c>
      <c r="K188" s="234"/>
      <c r="L188" s="44"/>
      <c r="M188" s="235" t="s">
        <v>1</v>
      </c>
      <c r="N188" s="236" t="s">
        <v>41</v>
      </c>
      <c r="O188" s="91"/>
      <c r="P188" s="237">
        <f>O188*H188</f>
        <v>0</v>
      </c>
      <c r="Q188" s="237">
        <v>0</v>
      </c>
      <c r="R188" s="237">
        <f>Q188*H188</f>
        <v>0</v>
      </c>
      <c r="S188" s="237">
        <v>0</v>
      </c>
      <c r="T188" s="238">
        <f>S188*H188</f>
        <v>0</v>
      </c>
      <c r="U188" s="38"/>
      <c r="V188" s="38"/>
      <c r="W188" s="38"/>
      <c r="X188" s="38"/>
      <c r="Y188" s="38"/>
      <c r="Z188" s="38"/>
      <c r="AA188" s="38"/>
      <c r="AB188" s="38"/>
      <c r="AC188" s="38"/>
      <c r="AD188" s="38"/>
      <c r="AE188" s="38"/>
      <c r="AR188" s="239" t="s">
        <v>180</v>
      </c>
      <c r="AT188" s="239" t="s">
        <v>176</v>
      </c>
      <c r="AU188" s="239" t="s">
        <v>86</v>
      </c>
      <c r="AY188" s="17" t="s">
        <v>173</v>
      </c>
      <c r="BE188" s="240">
        <f>IF(N188="základní",J188,0)</f>
        <v>0</v>
      </c>
      <c r="BF188" s="240">
        <f>IF(N188="snížená",J188,0)</f>
        <v>0</v>
      </c>
      <c r="BG188" s="240">
        <f>IF(N188="zákl. přenesená",J188,0)</f>
        <v>0</v>
      </c>
      <c r="BH188" s="240">
        <f>IF(N188="sníž. přenesená",J188,0)</f>
        <v>0</v>
      </c>
      <c r="BI188" s="240">
        <f>IF(N188="nulová",J188,0)</f>
        <v>0</v>
      </c>
      <c r="BJ188" s="17" t="s">
        <v>84</v>
      </c>
      <c r="BK188" s="240">
        <f>ROUND(I188*H188,2)</f>
        <v>0</v>
      </c>
      <c r="BL188" s="17" t="s">
        <v>180</v>
      </c>
      <c r="BM188" s="239" t="s">
        <v>873</v>
      </c>
    </row>
    <row r="189" s="13" customFormat="1">
      <c r="A189" s="13"/>
      <c r="B189" s="241"/>
      <c r="C189" s="242"/>
      <c r="D189" s="243" t="s">
        <v>182</v>
      </c>
      <c r="E189" s="244" t="s">
        <v>1</v>
      </c>
      <c r="F189" s="245" t="s">
        <v>811</v>
      </c>
      <c r="G189" s="242"/>
      <c r="H189" s="246">
        <v>1.3200000000000001</v>
      </c>
      <c r="I189" s="247"/>
      <c r="J189" s="242"/>
      <c r="K189" s="242"/>
      <c r="L189" s="248"/>
      <c r="M189" s="249"/>
      <c r="N189" s="250"/>
      <c r="O189" s="250"/>
      <c r="P189" s="250"/>
      <c r="Q189" s="250"/>
      <c r="R189" s="250"/>
      <c r="S189" s="250"/>
      <c r="T189" s="251"/>
      <c r="U189" s="13"/>
      <c r="V189" s="13"/>
      <c r="W189" s="13"/>
      <c r="X189" s="13"/>
      <c r="Y189" s="13"/>
      <c r="Z189" s="13"/>
      <c r="AA189" s="13"/>
      <c r="AB189" s="13"/>
      <c r="AC189" s="13"/>
      <c r="AD189" s="13"/>
      <c r="AE189" s="13"/>
      <c r="AT189" s="252" t="s">
        <v>182</v>
      </c>
      <c r="AU189" s="252" t="s">
        <v>86</v>
      </c>
      <c r="AV189" s="13" t="s">
        <v>86</v>
      </c>
      <c r="AW189" s="13" t="s">
        <v>31</v>
      </c>
      <c r="AX189" s="13" t="s">
        <v>76</v>
      </c>
      <c r="AY189" s="252" t="s">
        <v>173</v>
      </c>
    </row>
    <row r="190" s="14" customFormat="1">
      <c r="A190" s="14"/>
      <c r="B190" s="253"/>
      <c r="C190" s="254"/>
      <c r="D190" s="243" t="s">
        <v>182</v>
      </c>
      <c r="E190" s="255" t="s">
        <v>1</v>
      </c>
      <c r="F190" s="256" t="s">
        <v>184</v>
      </c>
      <c r="G190" s="254"/>
      <c r="H190" s="257">
        <v>1.3200000000000001</v>
      </c>
      <c r="I190" s="258"/>
      <c r="J190" s="254"/>
      <c r="K190" s="254"/>
      <c r="L190" s="259"/>
      <c r="M190" s="260"/>
      <c r="N190" s="261"/>
      <c r="O190" s="261"/>
      <c r="P190" s="261"/>
      <c r="Q190" s="261"/>
      <c r="R190" s="261"/>
      <c r="S190" s="261"/>
      <c r="T190" s="262"/>
      <c r="U190" s="14"/>
      <c r="V190" s="14"/>
      <c r="W190" s="14"/>
      <c r="X190" s="14"/>
      <c r="Y190" s="14"/>
      <c r="Z190" s="14"/>
      <c r="AA190" s="14"/>
      <c r="AB190" s="14"/>
      <c r="AC190" s="14"/>
      <c r="AD190" s="14"/>
      <c r="AE190" s="14"/>
      <c r="AT190" s="263" t="s">
        <v>182</v>
      </c>
      <c r="AU190" s="263" t="s">
        <v>86</v>
      </c>
      <c r="AV190" s="14" t="s">
        <v>180</v>
      </c>
      <c r="AW190" s="14" t="s">
        <v>31</v>
      </c>
      <c r="AX190" s="14" t="s">
        <v>84</v>
      </c>
      <c r="AY190" s="263" t="s">
        <v>173</v>
      </c>
    </row>
    <row r="191" s="2" customFormat="1" ht="14.4" customHeight="1">
      <c r="A191" s="38"/>
      <c r="B191" s="39"/>
      <c r="C191" s="264" t="s">
        <v>7</v>
      </c>
      <c r="D191" s="264" t="s">
        <v>199</v>
      </c>
      <c r="E191" s="265" t="s">
        <v>304</v>
      </c>
      <c r="F191" s="266" t="s">
        <v>305</v>
      </c>
      <c r="G191" s="267" t="s">
        <v>187</v>
      </c>
      <c r="H191" s="268">
        <v>1.2</v>
      </c>
      <c r="I191" s="269"/>
      <c r="J191" s="270">
        <f>ROUND(I191*H191,2)</f>
        <v>0</v>
      </c>
      <c r="K191" s="271"/>
      <c r="L191" s="272"/>
      <c r="M191" s="273" t="s">
        <v>1</v>
      </c>
      <c r="N191" s="274" t="s">
        <v>41</v>
      </c>
      <c r="O191" s="91"/>
      <c r="P191" s="237">
        <f>O191*H191</f>
        <v>0</v>
      </c>
      <c r="Q191" s="237">
        <v>2.234</v>
      </c>
      <c r="R191" s="237">
        <f>Q191*H191</f>
        <v>2.6808000000000001</v>
      </c>
      <c r="S191" s="237">
        <v>0</v>
      </c>
      <c r="T191" s="238">
        <f>S191*H191</f>
        <v>0</v>
      </c>
      <c r="U191" s="38"/>
      <c r="V191" s="38"/>
      <c r="W191" s="38"/>
      <c r="X191" s="38"/>
      <c r="Y191" s="38"/>
      <c r="Z191" s="38"/>
      <c r="AA191" s="38"/>
      <c r="AB191" s="38"/>
      <c r="AC191" s="38"/>
      <c r="AD191" s="38"/>
      <c r="AE191" s="38"/>
      <c r="AR191" s="239" t="s">
        <v>203</v>
      </c>
      <c r="AT191" s="239" t="s">
        <v>199</v>
      </c>
      <c r="AU191" s="239" t="s">
        <v>86</v>
      </c>
      <c r="AY191" s="17" t="s">
        <v>173</v>
      </c>
      <c r="BE191" s="240">
        <f>IF(N191="základní",J191,0)</f>
        <v>0</v>
      </c>
      <c r="BF191" s="240">
        <f>IF(N191="snížená",J191,0)</f>
        <v>0</v>
      </c>
      <c r="BG191" s="240">
        <f>IF(N191="zákl. přenesená",J191,0)</f>
        <v>0</v>
      </c>
      <c r="BH191" s="240">
        <f>IF(N191="sníž. přenesená",J191,0)</f>
        <v>0</v>
      </c>
      <c r="BI191" s="240">
        <f>IF(N191="nulová",J191,0)</f>
        <v>0</v>
      </c>
      <c r="BJ191" s="17" t="s">
        <v>84</v>
      </c>
      <c r="BK191" s="240">
        <f>ROUND(I191*H191,2)</f>
        <v>0</v>
      </c>
      <c r="BL191" s="17" t="s">
        <v>180</v>
      </c>
      <c r="BM191" s="239" t="s">
        <v>874</v>
      </c>
    </row>
    <row r="192" s="13" customFormat="1">
      <c r="A192" s="13"/>
      <c r="B192" s="241"/>
      <c r="C192" s="242"/>
      <c r="D192" s="243" t="s">
        <v>182</v>
      </c>
      <c r="E192" s="244" t="s">
        <v>1</v>
      </c>
      <c r="F192" s="245" t="s">
        <v>875</v>
      </c>
      <c r="G192" s="242"/>
      <c r="H192" s="246">
        <v>1.2</v>
      </c>
      <c r="I192" s="247"/>
      <c r="J192" s="242"/>
      <c r="K192" s="242"/>
      <c r="L192" s="248"/>
      <c r="M192" s="249"/>
      <c r="N192" s="250"/>
      <c r="O192" s="250"/>
      <c r="P192" s="250"/>
      <c r="Q192" s="250"/>
      <c r="R192" s="250"/>
      <c r="S192" s="250"/>
      <c r="T192" s="251"/>
      <c r="U192" s="13"/>
      <c r="V192" s="13"/>
      <c r="W192" s="13"/>
      <c r="X192" s="13"/>
      <c r="Y192" s="13"/>
      <c r="Z192" s="13"/>
      <c r="AA192" s="13"/>
      <c r="AB192" s="13"/>
      <c r="AC192" s="13"/>
      <c r="AD192" s="13"/>
      <c r="AE192" s="13"/>
      <c r="AT192" s="252" t="s">
        <v>182</v>
      </c>
      <c r="AU192" s="252" t="s">
        <v>86</v>
      </c>
      <c r="AV192" s="13" t="s">
        <v>86</v>
      </c>
      <c r="AW192" s="13" t="s">
        <v>31</v>
      </c>
      <c r="AX192" s="13" t="s">
        <v>76</v>
      </c>
      <c r="AY192" s="252" t="s">
        <v>173</v>
      </c>
    </row>
    <row r="193" s="14" customFormat="1">
      <c r="A193" s="14"/>
      <c r="B193" s="253"/>
      <c r="C193" s="254"/>
      <c r="D193" s="243" t="s">
        <v>182</v>
      </c>
      <c r="E193" s="255" t="s">
        <v>1</v>
      </c>
      <c r="F193" s="256" t="s">
        <v>184</v>
      </c>
      <c r="G193" s="254"/>
      <c r="H193" s="257">
        <v>1.2</v>
      </c>
      <c r="I193" s="258"/>
      <c r="J193" s="254"/>
      <c r="K193" s="254"/>
      <c r="L193" s="259"/>
      <c r="M193" s="260"/>
      <c r="N193" s="261"/>
      <c r="O193" s="261"/>
      <c r="P193" s="261"/>
      <c r="Q193" s="261"/>
      <c r="R193" s="261"/>
      <c r="S193" s="261"/>
      <c r="T193" s="262"/>
      <c r="U193" s="14"/>
      <c r="V193" s="14"/>
      <c r="W193" s="14"/>
      <c r="X193" s="14"/>
      <c r="Y193" s="14"/>
      <c r="Z193" s="14"/>
      <c r="AA193" s="14"/>
      <c r="AB193" s="14"/>
      <c r="AC193" s="14"/>
      <c r="AD193" s="14"/>
      <c r="AE193" s="14"/>
      <c r="AT193" s="263" t="s">
        <v>182</v>
      </c>
      <c r="AU193" s="263" t="s">
        <v>86</v>
      </c>
      <c r="AV193" s="14" t="s">
        <v>180</v>
      </c>
      <c r="AW193" s="14" t="s">
        <v>31</v>
      </c>
      <c r="AX193" s="14" t="s">
        <v>84</v>
      </c>
      <c r="AY193" s="263" t="s">
        <v>173</v>
      </c>
    </row>
    <row r="194" s="2" customFormat="1" ht="49.05" customHeight="1">
      <c r="A194" s="38"/>
      <c r="B194" s="39"/>
      <c r="C194" s="227" t="s">
        <v>303</v>
      </c>
      <c r="D194" s="227" t="s">
        <v>176</v>
      </c>
      <c r="E194" s="228" t="s">
        <v>812</v>
      </c>
      <c r="F194" s="229" t="s">
        <v>813</v>
      </c>
      <c r="G194" s="230" t="s">
        <v>179</v>
      </c>
      <c r="H194" s="231">
        <v>70</v>
      </c>
      <c r="I194" s="232"/>
      <c r="J194" s="233">
        <f>ROUND(I194*H194,2)</f>
        <v>0</v>
      </c>
      <c r="K194" s="234"/>
      <c r="L194" s="44"/>
      <c r="M194" s="235" t="s">
        <v>1</v>
      </c>
      <c r="N194" s="236" t="s">
        <v>41</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180</v>
      </c>
      <c r="AT194" s="239" t="s">
        <v>176</v>
      </c>
      <c r="AU194" s="239" t="s">
        <v>86</v>
      </c>
      <c r="AY194" s="17" t="s">
        <v>173</v>
      </c>
      <c r="BE194" s="240">
        <f>IF(N194="základní",J194,0)</f>
        <v>0</v>
      </c>
      <c r="BF194" s="240">
        <f>IF(N194="snížená",J194,0)</f>
        <v>0</v>
      </c>
      <c r="BG194" s="240">
        <f>IF(N194="zákl. přenesená",J194,0)</f>
        <v>0</v>
      </c>
      <c r="BH194" s="240">
        <f>IF(N194="sníž. přenesená",J194,0)</f>
        <v>0</v>
      </c>
      <c r="BI194" s="240">
        <f>IF(N194="nulová",J194,0)</f>
        <v>0</v>
      </c>
      <c r="BJ194" s="17" t="s">
        <v>84</v>
      </c>
      <c r="BK194" s="240">
        <f>ROUND(I194*H194,2)</f>
        <v>0</v>
      </c>
      <c r="BL194" s="17" t="s">
        <v>180</v>
      </c>
      <c r="BM194" s="239" t="s">
        <v>876</v>
      </c>
    </row>
    <row r="195" s="13" customFormat="1">
      <c r="A195" s="13"/>
      <c r="B195" s="241"/>
      <c r="C195" s="242"/>
      <c r="D195" s="243" t="s">
        <v>182</v>
      </c>
      <c r="E195" s="244" t="s">
        <v>1</v>
      </c>
      <c r="F195" s="245" t="s">
        <v>815</v>
      </c>
      <c r="G195" s="242"/>
      <c r="H195" s="246">
        <v>70</v>
      </c>
      <c r="I195" s="247"/>
      <c r="J195" s="242"/>
      <c r="K195" s="242"/>
      <c r="L195" s="248"/>
      <c r="M195" s="249"/>
      <c r="N195" s="250"/>
      <c r="O195" s="250"/>
      <c r="P195" s="250"/>
      <c r="Q195" s="250"/>
      <c r="R195" s="250"/>
      <c r="S195" s="250"/>
      <c r="T195" s="251"/>
      <c r="U195" s="13"/>
      <c r="V195" s="13"/>
      <c r="W195" s="13"/>
      <c r="X195" s="13"/>
      <c r="Y195" s="13"/>
      <c r="Z195" s="13"/>
      <c r="AA195" s="13"/>
      <c r="AB195" s="13"/>
      <c r="AC195" s="13"/>
      <c r="AD195" s="13"/>
      <c r="AE195" s="13"/>
      <c r="AT195" s="252" t="s">
        <v>182</v>
      </c>
      <c r="AU195" s="252" t="s">
        <v>86</v>
      </c>
      <c r="AV195" s="13" t="s">
        <v>86</v>
      </c>
      <c r="AW195" s="13" t="s">
        <v>31</v>
      </c>
      <c r="AX195" s="13" t="s">
        <v>76</v>
      </c>
      <c r="AY195" s="252" t="s">
        <v>173</v>
      </c>
    </row>
    <row r="196" s="14" customFormat="1">
      <c r="A196" s="14"/>
      <c r="B196" s="253"/>
      <c r="C196" s="254"/>
      <c r="D196" s="243" t="s">
        <v>182</v>
      </c>
      <c r="E196" s="255" t="s">
        <v>1</v>
      </c>
      <c r="F196" s="256" t="s">
        <v>184</v>
      </c>
      <c r="G196" s="254"/>
      <c r="H196" s="257">
        <v>70</v>
      </c>
      <c r="I196" s="258"/>
      <c r="J196" s="254"/>
      <c r="K196" s="254"/>
      <c r="L196" s="259"/>
      <c r="M196" s="260"/>
      <c r="N196" s="261"/>
      <c r="O196" s="261"/>
      <c r="P196" s="261"/>
      <c r="Q196" s="261"/>
      <c r="R196" s="261"/>
      <c r="S196" s="261"/>
      <c r="T196" s="262"/>
      <c r="U196" s="14"/>
      <c r="V196" s="14"/>
      <c r="W196" s="14"/>
      <c r="X196" s="14"/>
      <c r="Y196" s="14"/>
      <c r="Z196" s="14"/>
      <c r="AA196" s="14"/>
      <c r="AB196" s="14"/>
      <c r="AC196" s="14"/>
      <c r="AD196" s="14"/>
      <c r="AE196" s="14"/>
      <c r="AT196" s="263" t="s">
        <v>182</v>
      </c>
      <c r="AU196" s="263" t="s">
        <v>86</v>
      </c>
      <c r="AV196" s="14" t="s">
        <v>180</v>
      </c>
      <c r="AW196" s="14" t="s">
        <v>31</v>
      </c>
      <c r="AX196" s="14" t="s">
        <v>84</v>
      </c>
      <c r="AY196" s="263" t="s">
        <v>173</v>
      </c>
    </row>
    <row r="197" s="12" customFormat="1" ht="25.92" customHeight="1">
      <c r="A197" s="12"/>
      <c r="B197" s="211"/>
      <c r="C197" s="212"/>
      <c r="D197" s="213" t="s">
        <v>75</v>
      </c>
      <c r="E197" s="214" t="s">
        <v>313</v>
      </c>
      <c r="F197" s="214" t="s">
        <v>314</v>
      </c>
      <c r="G197" s="212"/>
      <c r="H197" s="212"/>
      <c r="I197" s="215"/>
      <c r="J197" s="216">
        <f>BK197</f>
        <v>0</v>
      </c>
      <c r="K197" s="212"/>
      <c r="L197" s="217"/>
      <c r="M197" s="218"/>
      <c r="N197" s="219"/>
      <c r="O197" s="219"/>
      <c r="P197" s="220">
        <f>SUM(P198:P219)</f>
        <v>0</v>
      </c>
      <c r="Q197" s="219"/>
      <c r="R197" s="220">
        <f>SUM(R198:R219)</f>
        <v>0</v>
      </c>
      <c r="S197" s="219"/>
      <c r="T197" s="221">
        <f>SUM(T198:T219)</f>
        <v>0</v>
      </c>
      <c r="U197" s="12"/>
      <c r="V197" s="12"/>
      <c r="W197" s="12"/>
      <c r="X197" s="12"/>
      <c r="Y197" s="12"/>
      <c r="Z197" s="12"/>
      <c r="AA197" s="12"/>
      <c r="AB197" s="12"/>
      <c r="AC197" s="12"/>
      <c r="AD197" s="12"/>
      <c r="AE197" s="12"/>
      <c r="AR197" s="222" t="s">
        <v>180</v>
      </c>
      <c r="AT197" s="223" t="s">
        <v>75</v>
      </c>
      <c r="AU197" s="223" t="s">
        <v>76</v>
      </c>
      <c r="AY197" s="222" t="s">
        <v>173</v>
      </c>
      <c r="BK197" s="224">
        <f>SUM(BK198:BK219)</f>
        <v>0</v>
      </c>
    </row>
    <row r="198" s="2" customFormat="1" ht="194.4" customHeight="1">
      <c r="A198" s="38"/>
      <c r="B198" s="39"/>
      <c r="C198" s="227" t="s">
        <v>308</v>
      </c>
      <c r="D198" s="227" t="s">
        <v>176</v>
      </c>
      <c r="E198" s="228" t="s">
        <v>816</v>
      </c>
      <c r="F198" s="229" t="s">
        <v>817</v>
      </c>
      <c r="G198" s="230" t="s">
        <v>202</v>
      </c>
      <c r="H198" s="231">
        <v>95.939999999999998</v>
      </c>
      <c r="I198" s="232"/>
      <c r="J198" s="233">
        <f>ROUND(I198*H198,2)</f>
        <v>0</v>
      </c>
      <c r="K198" s="234"/>
      <c r="L198" s="44"/>
      <c r="M198" s="235" t="s">
        <v>1</v>
      </c>
      <c r="N198" s="236" t="s">
        <v>41</v>
      </c>
      <c r="O198" s="91"/>
      <c r="P198" s="237">
        <f>O198*H198</f>
        <v>0</v>
      </c>
      <c r="Q198" s="237">
        <v>0</v>
      </c>
      <c r="R198" s="237">
        <f>Q198*H198</f>
        <v>0</v>
      </c>
      <c r="S198" s="237">
        <v>0</v>
      </c>
      <c r="T198" s="238">
        <f>S198*H198</f>
        <v>0</v>
      </c>
      <c r="U198" s="38"/>
      <c r="V198" s="38"/>
      <c r="W198" s="38"/>
      <c r="X198" s="38"/>
      <c r="Y198" s="38"/>
      <c r="Z198" s="38"/>
      <c r="AA198" s="38"/>
      <c r="AB198" s="38"/>
      <c r="AC198" s="38"/>
      <c r="AD198" s="38"/>
      <c r="AE198" s="38"/>
      <c r="AR198" s="239" t="s">
        <v>318</v>
      </c>
      <c r="AT198" s="239" t="s">
        <v>176</v>
      </c>
      <c r="AU198" s="239" t="s">
        <v>84</v>
      </c>
      <c r="AY198" s="17" t="s">
        <v>173</v>
      </c>
      <c r="BE198" s="240">
        <f>IF(N198="základní",J198,0)</f>
        <v>0</v>
      </c>
      <c r="BF198" s="240">
        <f>IF(N198="snížená",J198,0)</f>
        <v>0</v>
      </c>
      <c r="BG198" s="240">
        <f>IF(N198="zákl. přenesená",J198,0)</f>
        <v>0</v>
      </c>
      <c r="BH198" s="240">
        <f>IF(N198="sníž. přenesená",J198,0)</f>
        <v>0</v>
      </c>
      <c r="BI198" s="240">
        <f>IF(N198="nulová",J198,0)</f>
        <v>0</v>
      </c>
      <c r="BJ198" s="17" t="s">
        <v>84</v>
      </c>
      <c r="BK198" s="240">
        <f>ROUND(I198*H198,2)</f>
        <v>0</v>
      </c>
      <c r="BL198" s="17" t="s">
        <v>318</v>
      </c>
      <c r="BM198" s="239" t="s">
        <v>877</v>
      </c>
    </row>
    <row r="199" s="13" customFormat="1">
      <c r="A199" s="13"/>
      <c r="B199" s="241"/>
      <c r="C199" s="242"/>
      <c r="D199" s="243" t="s">
        <v>182</v>
      </c>
      <c r="E199" s="244" t="s">
        <v>1</v>
      </c>
      <c r="F199" s="245" t="s">
        <v>878</v>
      </c>
      <c r="G199" s="242"/>
      <c r="H199" s="246">
        <v>45.539999999999999</v>
      </c>
      <c r="I199" s="247"/>
      <c r="J199" s="242"/>
      <c r="K199" s="242"/>
      <c r="L199" s="248"/>
      <c r="M199" s="249"/>
      <c r="N199" s="250"/>
      <c r="O199" s="250"/>
      <c r="P199" s="250"/>
      <c r="Q199" s="250"/>
      <c r="R199" s="250"/>
      <c r="S199" s="250"/>
      <c r="T199" s="251"/>
      <c r="U199" s="13"/>
      <c r="V199" s="13"/>
      <c r="W199" s="13"/>
      <c r="X199" s="13"/>
      <c r="Y199" s="13"/>
      <c r="Z199" s="13"/>
      <c r="AA199" s="13"/>
      <c r="AB199" s="13"/>
      <c r="AC199" s="13"/>
      <c r="AD199" s="13"/>
      <c r="AE199" s="13"/>
      <c r="AT199" s="252" t="s">
        <v>182</v>
      </c>
      <c r="AU199" s="252" t="s">
        <v>84</v>
      </c>
      <c r="AV199" s="13" t="s">
        <v>86</v>
      </c>
      <c r="AW199" s="13" t="s">
        <v>31</v>
      </c>
      <c r="AX199" s="13" t="s">
        <v>76</v>
      </c>
      <c r="AY199" s="252" t="s">
        <v>173</v>
      </c>
    </row>
    <row r="200" s="13" customFormat="1">
      <c r="A200" s="13"/>
      <c r="B200" s="241"/>
      <c r="C200" s="242"/>
      <c r="D200" s="243" t="s">
        <v>182</v>
      </c>
      <c r="E200" s="244" t="s">
        <v>1</v>
      </c>
      <c r="F200" s="245" t="s">
        <v>879</v>
      </c>
      <c r="G200" s="242"/>
      <c r="H200" s="246">
        <v>50.399999999999999</v>
      </c>
      <c r="I200" s="247"/>
      <c r="J200" s="242"/>
      <c r="K200" s="242"/>
      <c r="L200" s="248"/>
      <c r="M200" s="249"/>
      <c r="N200" s="250"/>
      <c r="O200" s="250"/>
      <c r="P200" s="250"/>
      <c r="Q200" s="250"/>
      <c r="R200" s="250"/>
      <c r="S200" s="250"/>
      <c r="T200" s="251"/>
      <c r="U200" s="13"/>
      <c r="V200" s="13"/>
      <c r="W200" s="13"/>
      <c r="X200" s="13"/>
      <c r="Y200" s="13"/>
      <c r="Z200" s="13"/>
      <c r="AA200" s="13"/>
      <c r="AB200" s="13"/>
      <c r="AC200" s="13"/>
      <c r="AD200" s="13"/>
      <c r="AE200" s="13"/>
      <c r="AT200" s="252" t="s">
        <v>182</v>
      </c>
      <c r="AU200" s="252" t="s">
        <v>84</v>
      </c>
      <c r="AV200" s="13" t="s">
        <v>86</v>
      </c>
      <c r="AW200" s="13" t="s">
        <v>31</v>
      </c>
      <c r="AX200" s="13" t="s">
        <v>76</v>
      </c>
      <c r="AY200" s="252" t="s">
        <v>173</v>
      </c>
    </row>
    <row r="201" s="14" customFormat="1">
      <c r="A201" s="14"/>
      <c r="B201" s="253"/>
      <c r="C201" s="254"/>
      <c r="D201" s="243" t="s">
        <v>182</v>
      </c>
      <c r="E201" s="255" t="s">
        <v>1</v>
      </c>
      <c r="F201" s="256" t="s">
        <v>184</v>
      </c>
      <c r="G201" s="254"/>
      <c r="H201" s="257">
        <v>95.939999999999998</v>
      </c>
      <c r="I201" s="258"/>
      <c r="J201" s="254"/>
      <c r="K201" s="254"/>
      <c r="L201" s="259"/>
      <c r="M201" s="260"/>
      <c r="N201" s="261"/>
      <c r="O201" s="261"/>
      <c r="P201" s="261"/>
      <c r="Q201" s="261"/>
      <c r="R201" s="261"/>
      <c r="S201" s="261"/>
      <c r="T201" s="262"/>
      <c r="U201" s="14"/>
      <c r="V201" s="14"/>
      <c r="W201" s="14"/>
      <c r="X201" s="14"/>
      <c r="Y201" s="14"/>
      <c r="Z201" s="14"/>
      <c r="AA201" s="14"/>
      <c r="AB201" s="14"/>
      <c r="AC201" s="14"/>
      <c r="AD201" s="14"/>
      <c r="AE201" s="14"/>
      <c r="AT201" s="263" t="s">
        <v>182</v>
      </c>
      <c r="AU201" s="263" t="s">
        <v>84</v>
      </c>
      <c r="AV201" s="14" t="s">
        <v>180</v>
      </c>
      <c r="AW201" s="14" t="s">
        <v>31</v>
      </c>
      <c r="AX201" s="14" t="s">
        <v>84</v>
      </c>
      <c r="AY201" s="263" t="s">
        <v>173</v>
      </c>
    </row>
    <row r="202" s="2" customFormat="1" ht="194.4" customHeight="1">
      <c r="A202" s="38"/>
      <c r="B202" s="39"/>
      <c r="C202" s="227" t="s">
        <v>315</v>
      </c>
      <c r="D202" s="227" t="s">
        <v>176</v>
      </c>
      <c r="E202" s="228" t="s">
        <v>820</v>
      </c>
      <c r="F202" s="229" t="s">
        <v>821</v>
      </c>
      <c r="G202" s="230" t="s">
        <v>202</v>
      </c>
      <c r="H202" s="231">
        <v>12</v>
      </c>
      <c r="I202" s="232"/>
      <c r="J202" s="233">
        <f>ROUND(I202*H202,2)</f>
        <v>0</v>
      </c>
      <c r="K202" s="234"/>
      <c r="L202" s="44"/>
      <c r="M202" s="235" t="s">
        <v>1</v>
      </c>
      <c r="N202" s="236" t="s">
        <v>41</v>
      </c>
      <c r="O202" s="91"/>
      <c r="P202" s="237">
        <f>O202*H202</f>
        <v>0</v>
      </c>
      <c r="Q202" s="237">
        <v>0</v>
      </c>
      <c r="R202" s="237">
        <f>Q202*H202</f>
        <v>0</v>
      </c>
      <c r="S202" s="237">
        <v>0</v>
      </c>
      <c r="T202" s="238">
        <f>S202*H202</f>
        <v>0</v>
      </c>
      <c r="U202" s="38"/>
      <c r="V202" s="38"/>
      <c r="W202" s="38"/>
      <c r="X202" s="38"/>
      <c r="Y202" s="38"/>
      <c r="Z202" s="38"/>
      <c r="AA202" s="38"/>
      <c r="AB202" s="38"/>
      <c r="AC202" s="38"/>
      <c r="AD202" s="38"/>
      <c r="AE202" s="38"/>
      <c r="AR202" s="239" t="s">
        <v>318</v>
      </c>
      <c r="AT202" s="239" t="s">
        <v>176</v>
      </c>
      <c r="AU202" s="239" t="s">
        <v>84</v>
      </c>
      <c r="AY202" s="17" t="s">
        <v>173</v>
      </c>
      <c r="BE202" s="240">
        <f>IF(N202="základní",J202,0)</f>
        <v>0</v>
      </c>
      <c r="BF202" s="240">
        <f>IF(N202="snížená",J202,0)</f>
        <v>0</v>
      </c>
      <c r="BG202" s="240">
        <f>IF(N202="zákl. přenesená",J202,0)</f>
        <v>0</v>
      </c>
      <c r="BH202" s="240">
        <f>IF(N202="sníž. přenesená",J202,0)</f>
        <v>0</v>
      </c>
      <c r="BI202" s="240">
        <f>IF(N202="nulová",J202,0)</f>
        <v>0</v>
      </c>
      <c r="BJ202" s="17" t="s">
        <v>84</v>
      </c>
      <c r="BK202" s="240">
        <f>ROUND(I202*H202,2)</f>
        <v>0</v>
      </c>
      <c r="BL202" s="17" t="s">
        <v>318</v>
      </c>
      <c r="BM202" s="239" t="s">
        <v>880</v>
      </c>
    </row>
    <row r="203" s="13" customFormat="1">
      <c r="A203" s="13"/>
      <c r="B203" s="241"/>
      <c r="C203" s="242"/>
      <c r="D203" s="243" t="s">
        <v>182</v>
      </c>
      <c r="E203" s="244" t="s">
        <v>1</v>
      </c>
      <c r="F203" s="245" t="s">
        <v>881</v>
      </c>
      <c r="G203" s="242"/>
      <c r="H203" s="246">
        <v>12</v>
      </c>
      <c r="I203" s="247"/>
      <c r="J203" s="242"/>
      <c r="K203" s="242"/>
      <c r="L203" s="248"/>
      <c r="M203" s="249"/>
      <c r="N203" s="250"/>
      <c r="O203" s="250"/>
      <c r="P203" s="250"/>
      <c r="Q203" s="250"/>
      <c r="R203" s="250"/>
      <c r="S203" s="250"/>
      <c r="T203" s="251"/>
      <c r="U203" s="13"/>
      <c r="V203" s="13"/>
      <c r="W203" s="13"/>
      <c r="X203" s="13"/>
      <c r="Y203" s="13"/>
      <c r="Z203" s="13"/>
      <c r="AA203" s="13"/>
      <c r="AB203" s="13"/>
      <c r="AC203" s="13"/>
      <c r="AD203" s="13"/>
      <c r="AE203" s="13"/>
      <c r="AT203" s="252" t="s">
        <v>182</v>
      </c>
      <c r="AU203" s="252" t="s">
        <v>84</v>
      </c>
      <c r="AV203" s="13" t="s">
        <v>86</v>
      </c>
      <c r="AW203" s="13" t="s">
        <v>31</v>
      </c>
      <c r="AX203" s="13" t="s">
        <v>76</v>
      </c>
      <c r="AY203" s="252" t="s">
        <v>173</v>
      </c>
    </row>
    <row r="204" s="14" customFormat="1">
      <c r="A204" s="14"/>
      <c r="B204" s="253"/>
      <c r="C204" s="254"/>
      <c r="D204" s="243" t="s">
        <v>182</v>
      </c>
      <c r="E204" s="255" t="s">
        <v>1</v>
      </c>
      <c r="F204" s="256" t="s">
        <v>184</v>
      </c>
      <c r="G204" s="254"/>
      <c r="H204" s="257">
        <v>12</v>
      </c>
      <c r="I204" s="258"/>
      <c r="J204" s="254"/>
      <c r="K204" s="254"/>
      <c r="L204" s="259"/>
      <c r="M204" s="260"/>
      <c r="N204" s="261"/>
      <c r="O204" s="261"/>
      <c r="P204" s="261"/>
      <c r="Q204" s="261"/>
      <c r="R204" s="261"/>
      <c r="S204" s="261"/>
      <c r="T204" s="262"/>
      <c r="U204" s="14"/>
      <c r="V204" s="14"/>
      <c r="W204" s="14"/>
      <c r="X204" s="14"/>
      <c r="Y204" s="14"/>
      <c r="Z204" s="14"/>
      <c r="AA204" s="14"/>
      <c r="AB204" s="14"/>
      <c r="AC204" s="14"/>
      <c r="AD204" s="14"/>
      <c r="AE204" s="14"/>
      <c r="AT204" s="263" t="s">
        <v>182</v>
      </c>
      <c r="AU204" s="263" t="s">
        <v>84</v>
      </c>
      <c r="AV204" s="14" t="s">
        <v>180</v>
      </c>
      <c r="AW204" s="14" t="s">
        <v>31</v>
      </c>
      <c r="AX204" s="14" t="s">
        <v>84</v>
      </c>
      <c r="AY204" s="263" t="s">
        <v>173</v>
      </c>
    </row>
    <row r="205" s="2" customFormat="1" ht="204.9" customHeight="1">
      <c r="A205" s="38"/>
      <c r="B205" s="39"/>
      <c r="C205" s="227" t="s">
        <v>322</v>
      </c>
      <c r="D205" s="227" t="s">
        <v>176</v>
      </c>
      <c r="E205" s="228" t="s">
        <v>323</v>
      </c>
      <c r="F205" s="229" t="s">
        <v>324</v>
      </c>
      <c r="G205" s="230" t="s">
        <v>202</v>
      </c>
      <c r="H205" s="231">
        <v>83.760000000000005</v>
      </c>
      <c r="I205" s="232"/>
      <c r="J205" s="233">
        <f>ROUND(I205*H205,2)</f>
        <v>0</v>
      </c>
      <c r="K205" s="234"/>
      <c r="L205" s="44"/>
      <c r="M205" s="235" t="s">
        <v>1</v>
      </c>
      <c r="N205" s="236" t="s">
        <v>41</v>
      </c>
      <c r="O205" s="91"/>
      <c r="P205" s="237">
        <f>O205*H205</f>
        <v>0</v>
      </c>
      <c r="Q205" s="237">
        <v>0</v>
      </c>
      <c r="R205" s="237">
        <f>Q205*H205</f>
        <v>0</v>
      </c>
      <c r="S205" s="237">
        <v>0</v>
      </c>
      <c r="T205" s="238">
        <f>S205*H205</f>
        <v>0</v>
      </c>
      <c r="U205" s="38"/>
      <c r="V205" s="38"/>
      <c r="W205" s="38"/>
      <c r="X205" s="38"/>
      <c r="Y205" s="38"/>
      <c r="Z205" s="38"/>
      <c r="AA205" s="38"/>
      <c r="AB205" s="38"/>
      <c r="AC205" s="38"/>
      <c r="AD205" s="38"/>
      <c r="AE205" s="38"/>
      <c r="AR205" s="239" t="s">
        <v>318</v>
      </c>
      <c r="AT205" s="239" t="s">
        <v>176</v>
      </c>
      <c r="AU205" s="239" t="s">
        <v>84</v>
      </c>
      <c r="AY205" s="17" t="s">
        <v>173</v>
      </c>
      <c r="BE205" s="240">
        <f>IF(N205="základní",J205,0)</f>
        <v>0</v>
      </c>
      <c r="BF205" s="240">
        <f>IF(N205="snížená",J205,0)</f>
        <v>0</v>
      </c>
      <c r="BG205" s="240">
        <f>IF(N205="zákl. přenesená",J205,0)</f>
        <v>0</v>
      </c>
      <c r="BH205" s="240">
        <f>IF(N205="sníž. přenesená",J205,0)</f>
        <v>0</v>
      </c>
      <c r="BI205" s="240">
        <f>IF(N205="nulová",J205,0)</f>
        <v>0</v>
      </c>
      <c r="BJ205" s="17" t="s">
        <v>84</v>
      </c>
      <c r="BK205" s="240">
        <f>ROUND(I205*H205,2)</f>
        <v>0</v>
      </c>
      <c r="BL205" s="17" t="s">
        <v>318</v>
      </c>
      <c r="BM205" s="239" t="s">
        <v>882</v>
      </c>
    </row>
    <row r="206" s="13" customFormat="1">
      <c r="A206" s="13"/>
      <c r="B206" s="241"/>
      <c r="C206" s="242"/>
      <c r="D206" s="243" t="s">
        <v>182</v>
      </c>
      <c r="E206" s="244" t="s">
        <v>1</v>
      </c>
      <c r="F206" s="245" t="s">
        <v>883</v>
      </c>
      <c r="G206" s="242"/>
      <c r="H206" s="246">
        <v>50.399999999999999</v>
      </c>
      <c r="I206" s="247"/>
      <c r="J206" s="242"/>
      <c r="K206" s="242"/>
      <c r="L206" s="248"/>
      <c r="M206" s="249"/>
      <c r="N206" s="250"/>
      <c r="O206" s="250"/>
      <c r="P206" s="250"/>
      <c r="Q206" s="250"/>
      <c r="R206" s="250"/>
      <c r="S206" s="250"/>
      <c r="T206" s="251"/>
      <c r="U206" s="13"/>
      <c r="V206" s="13"/>
      <c r="W206" s="13"/>
      <c r="X206" s="13"/>
      <c r="Y206" s="13"/>
      <c r="Z206" s="13"/>
      <c r="AA206" s="13"/>
      <c r="AB206" s="13"/>
      <c r="AC206" s="13"/>
      <c r="AD206" s="13"/>
      <c r="AE206" s="13"/>
      <c r="AT206" s="252" t="s">
        <v>182</v>
      </c>
      <c r="AU206" s="252" t="s">
        <v>84</v>
      </c>
      <c r="AV206" s="13" t="s">
        <v>86</v>
      </c>
      <c r="AW206" s="13" t="s">
        <v>31</v>
      </c>
      <c r="AX206" s="13" t="s">
        <v>76</v>
      </c>
      <c r="AY206" s="252" t="s">
        <v>173</v>
      </c>
    </row>
    <row r="207" s="13" customFormat="1">
      <c r="A207" s="13"/>
      <c r="B207" s="241"/>
      <c r="C207" s="242"/>
      <c r="D207" s="243" t="s">
        <v>182</v>
      </c>
      <c r="E207" s="244" t="s">
        <v>1</v>
      </c>
      <c r="F207" s="245" t="s">
        <v>884</v>
      </c>
      <c r="G207" s="242"/>
      <c r="H207" s="246">
        <v>22.77</v>
      </c>
      <c r="I207" s="247"/>
      <c r="J207" s="242"/>
      <c r="K207" s="242"/>
      <c r="L207" s="248"/>
      <c r="M207" s="249"/>
      <c r="N207" s="250"/>
      <c r="O207" s="250"/>
      <c r="P207" s="250"/>
      <c r="Q207" s="250"/>
      <c r="R207" s="250"/>
      <c r="S207" s="250"/>
      <c r="T207" s="251"/>
      <c r="U207" s="13"/>
      <c r="V207" s="13"/>
      <c r="W207" s="13"/>
      <c r="X207" s="13"/>
      <c r="Y207" s="13"/>
      <c r="Z207" s="13"/>
      <c r="AA207" s="13"/>
      <c r="AB207" s="13"/>
      <c r="AC207" s="13"/>
      <c r="AD207" s="13"/>
      <c r="AE207" s="13"/>
      <c r="AT207" s="252" t="s">
        <v>182</v>
      </c>
      <c r="AU207" s="252" t="s">
        <v>84</v>
      </c>
      <c r="AV207" s="13" t="s">
        <v>86</v>
      </c>
      <c r="AW207" s="13" t="s">
        <v>31</v>
      </c>
      <c r="AX207" s="13" t="s">
        <v>76</v>
      </c>
      <c r="AY207" s="252" t="s">
        <v>173</v>
      </c>
    </row>
    <row r="208" s="13" customFormat="1">
      <c r="A208" s="13"/>
      <c r="B208" s="241"/>
      <c r="C208" s="242"/>
      <c r="D208" s="243" t="s">
        <v>182</v>
      </c>
      <c r="E208" s="244" t="s">
        <v>1</v>
      </c>
      <c r="F208" s="245" t="s">
        <v>885</v>
      </c>
      <c r="G208" s="242"/>
      <c r="H208" s="246">
        <v>7.5899999999999999</v>
      </c>
      <c r="I208" s="247"/>
      <c r="J208" s="242"/>
      <c r="K208" s="242"/>
      <c r="L208" s="248"/>
      <c r="M208" s="249"/>
      <c r="N208" s="250"/>
      <c r="O208" s="250"/>
      <c r="P208" s="250"/>
      <c r="Q208" s="250"/>
      <c r="R208" s="250"/>
      <c r="S208" s="250"/>
      <c r="T208" s="251"/>
      <c r="U208" s="13"/>
      <c r="V208" s="13"/>
      <c r="W208" s="13"/>
      <c r="X208" s="13"/>
      <c r="Y208" s="13"/>
      <c r="Z208" s="13"/>
      <c r="AA208" s="13"/>
      <c r="AB208" s="13"/>
      <c r="AC208" s="13"/>
      <c r="AD208" s="13"/>
      <c r="AE208" s="13"/>
      <c r="AT208" s="252" t="s">
        <v>182</v>
      </c>
      <c r="AU208" s="252" t="s">
        <v>84</v>
      </c>
      <c r="AV208" s="13" t="s">
        <v>86</v>
      </c>
      <c r="AW208" s="13" t="s">
        <v>31</v>
      </c>
      <c r="AX208" s="13" t="s">
        <v>76</v>
      </c>
      <c r="AY208" s="252" t="s">
        <v>173</v>
      </c>
    </row>
    <row r="209" s="13" customFormat="1">
      <c r="A209" s="13"/>
      <c r="B209" s="241"/>
      <c r="C209" s="242"/>
      <c r="D209" s="243" t="s">
        <v>182</v>
      </c>
      <c r="E209" s="244" t="s">
        <v>1</v>
      </c>
      <c r="F209" s="245" t="s">
        <v>886</v>
      </c>
      <c r="G209" s="242"/>
      <c r="H209" s="246">
        <v>3</v>
      </c>
      <c r="I209" s="247"/>
      <c r="J209" s="242"/>
      <c r="K209" s="242"/>
      <c r="L209" s="248"/>
      <c r="M209" s="249"/>
      <c r="N209" s="250"/>
      <c r="O209" s="250"/>
      <c r="P209" s="250"/>
      <c r="Q209" s="250"/>
      <c r="R209" s="250"/>
      <c r="S209" s="250"/>
      <c r="T209" s="251"/>
      <c r="U209" s="13"/>
      <c r="V209" s="13"/>
      <c r="W209" s="13"/>
      <c r="X209" s="13"/>
      <c r="Y209" s="13"/>
      <c r="Z209" s="13"/>
      <c r="AA209" s="13"/>
      <c r="AB209" s="13"/>
      <c r="AC209" s="13"/>
      <c r="AD209" s="13"/>
      <c r="AE209" s="13"/>
      <c r="AT209" s="252" t="s">
        <v>182</v>
      </c>
      <c r="AU209" s="252" t="s">
        <v>84</v>
      </c>
      <c r="AV209" s="13" t="s">
        <v>86</v>
      </c>
      <c r="AW209" s="13" t="s">
        <v>31</v>
      </c>
      <c r="AX209" s="13" t="s">
        <v>76</v>
      </c>
      <c r="AY209" s="252" t="s">
        <v>173</v>
      </c>
    </row>
    <row r="210" s="14" customFormat="1">
      <c r="A210" s="14"/>
      <c r="B210" s="253"/>
      <c r="C210" s="254"/>
      <c r="D210" s="243" t="s">
        <v>182</v>
      </c>
      <c r="E210" s="255" t="s">
        <v>1</v>
      </c>
      <c r="F210" s="256" t="s">
        <v>184</v>
      </c>
      <c r="G210" s="254"/>
      <c r="H210" s="257">
        <v>83.760000000000005</v>
      </c>
      <c r="I210" s="258"/>
      <c r="J210" s="254"/>
      <c r="K210" s="254"/>
      <c r="L210" s="259"/>
      <c r="M210" s="260"/>
      <c r="N210" s="261"/>
      <c r="O210" s="261"/>
      <c r="P210" s="261"/>
      <c r="Q210" s="261"/>
      <c r="R210" s="261"/>
      <c r="S210" s="261"/>
      <c r="T210" s="262"/>
      <c r="U210" s="14"/>
      <c r="V210" s="14"/>
      <c r="W210" s="14"/>
      <c r="X210" s="14"/>
      <c r="Y210" s="14"/>
      <c r="Z210" s="14"/>
      <c r="AA210" s="14"/>
      <c r="AB210" s="14"/>
      <c r="AC210" s="14"/>
      <c r="AD210" s="14"/>
      <c r="AE210" s="14"/>
      <c r="AT210" s="263" t="s">
        <v>182</v>
      </c>
      <c r="AU210" s="263" t="s">
        <v>84</v>
      </c>
      <c r="AV210" s="14" t="s">
        <v>180</v>
      </c>
      <c r="AW210" s="14" t="s">
        <v>31</v>
      </c>
      <c r="AX210" s="14" t="s">
        <v>84</v>
      </c>
      <c r="AY210" s="263" t="s">
        <v>173</v>
      </c>
    </row>
    <row r="211" s="2" customFormat="1" ht="90" customHeight="1">
      <c r="A211" s="38"/>
      <c r="B211" s="39"/>
      <c r="C211" s="227" t="s">
        <v>327</v>
      </c>
      <c r="D211" s="227" t="s">
        <v>176</v>
      </c>
      <c r="E211" s="228" t="s">
        <v>328</v>
      </c>
      <c r="F211" s="229" t="s">
        <v>830</v>
      </c>
      <c r="G211" s="230" t="s">
        <v>209</v>
      </c>
      <c r="H211" s="231">
        <v>2</v>
      </c>
      <c r="I211" s="232"/>
      <c r="J211" s="233">
        <f>ROUND(I211*H211,2)</f>
        <v>0</v>
      </c>
      <c r="K211" s="234"/>
      <c r="L211" s="44"/>
      <c r="M211" s="235" t="s">
        <v>1</v>
      </c>
      <c r="N211" s="236" t="s">
        <v>41</v>
      </c>
      <c r="O211" s="91"/>
      <c r="P211" s="237">
        <f>O211*H211</f>
        <v>0</v>
      </c>
      <c r="Q211" s="237">
        <v>0</v>
      </c>
      <c r="R211" s="237">
        <f>Q211*H211</f>
        <v>0</v>
      </c>
      <c r="S211" s="237">
        <v>0</v>
      </c>
      <c r="T211" s="238">
        <f>S211*H211</f>
        <v>0</v>
      </c>
      <c r="U211" s="38"/>
      <c r="V211" s="38"/>
      <c r="W211" s="38"/>
      <c r="X211" s="38"/>
      <c r="Y211" s="38"/>
      <c r="Z211" s="38"/>
      <c r="AA211" s="38"/>
      <c r="AB211" s="38"/>
      <c r="AC211" s="38"/>
      <c r="AD211" s="38"/>
      <c r="AE211" s="38"/>
      <c r="AR211" s="239" t="s">
        <v>318</v>
      </c>
      <c r="AT211" s="239" t="s">
        <v>176</v>
      </c>
      <c r="AU211" s="239" t="s">
        <v>84</v>
      </c>
      <c r="AY211" s="17" t="s">
        <v>173</v>
      </c>
      <c r="BE211" s="240">
        <f>IF(N211="základní",J211,0)</f>
        <v>0</v>
      </c>
      <c r="BF211" s="240">
        <f>IF(N211="snížená",J211,0)</f>
        <v>0</v>
      </c>
      <c r="BG211" s="240">
        <f>IF(N211="zákl. přenesená",J211,0)</f>
        <v>0</v>
      </c>
      <c r="BH211" s="240">
        <f>IF(N211="sníž. přenesená",J211,0)</f>
        <v>0</v>
      </c>
      <c r="BI211" s="240">
        <f>IF(N211="nulová",J211,0)</f>
        <v>0</v>
      </c>
      <c r="BJ211" s="17" t="s">
        <v>84</v>
      </c>
      <c r="BK211" s="240">
        <f>ROUND(I211*H211,2)</f>
        <v>0</v>
      </c>
      <c r="BL211" s="17" t="s">
        <v>318</v>
      </c>
      <c r="BM211" s="239" t="s">
        <v>887</v>
      </c>
    </row>
    <row r="212" s="13" customFormat="1">
      <c r="A212" s="13"/>
      <c r="B212" s="241"/>
      <c r="C212" s="242"/>
      <c r="D212" s="243" t="s">
        <v>182</v>
      </c>
      <c r="E212" s="244" t="s">
        <v>1</v>
      </c>
      <c r="F212" s="245" t="s">
        <v>86</v>
      </c>
      <c r="G212" s="242"/>
      <c r="H212" s="246">
        <v>2</v>
      </c>
      <c r="I212" s="247"/>
      <c r="J212" s="242"/>
      <c r="K212" s="242"/>
      <c r="L212" s="248"/>
      <c r="M212" s="249"/>
      <c r="N212" s="250"/>
      <c r="O212" s="250"/>
      <c r="P212" s="250"/>
      <c r="Q212" s="250"/>
      <c r="R212" s="250"/>
      <c r="S212" s="250"/>
      <c r="T212" s="251"/>
      <c r="U212" s="13"/>
      <c r="V212" s="13"/>
      <c r="W212" s="13"/>
      <c r="X212" s="13"/>
      <c r="Y212" s="13"/>
      <c r="Z212" s="13"/>
      <c r="AA212" s="13"/>
      <c r="AB212" s="13"/>
      <c r="AC212" s="13"/>
      <c r="AD212" s="13"/>
      <c r="AE212" s="13"/>
      <c r="AT212" s="252" t="s">
        <v>182</v>
      </c>
      <c r="AU212" s="252" t="s">
        <v>84</v>
      </c>
      <c r="AV212" s="13" t="s">
        <v>86</v>
      </c>
      <c r="AW212" s="13" t="s">
        <v>31</v>
      </c>
      <c r="AX212" s="13" t="s">
        <v>76</v>
      </c>
      <c r="AY212" s="252" t="s">
        <v>173</v>
      </c>
    </row>
    <row r="213" s="14" customFormat="1">
      <c r="A213" s="14"/>
      <c r="B213" s="253"/>
      <c r="C213" s="254"/>
      <c r="D213" s="243" t="s">
        <v>182</v>
      </c>
      <c r="E213" s="255" t="s">
        <v>1</v>
      </c>
      <c r="F213" s="256" t="s">
        <v>184</v>
      </c>
      <c r="G213" s="254"/>
      <c r="H213" s="257">
        <v>2</v>
      </c>
      <c r="I213" s="258"/>
      <c r="J213" s="254"/>
      <c r="K213" s="254"/>
      <c r="L213" s="259"/>
      <c r="M213" s="260"/>
      <c r="N213" s="261"/>
      <c r="O213" s="261"/>
      <c r="P213" s="261"/>
      <c r="Q213" s="261"/>
      <c r="R213" s="261"/>
      <c r="S213" s="261"/>
      <c r="T213" s="262"/>
      <c r="U213" s="14"/>
      <c r="V213" s="14"/>
      <c r="W213" s="14"/>
      <c r="X213" s="14"/>
      <c r="Y213" s="14"/>
      <c r="Z213" s="14"/>
      <c r="AA213" s="14"/>
      <c r="AB213" s="14"/>
      <c r="AC213" s="14"/>
      <c r="AD213" s="14"/>
      <c r="AE213" s="14"/>
      <c r="AT213" s="263" t="s">
        <v>182</v>
      </c>
      <c r="AU213" s="263" t="s">
        <v>84</v>
      </c>
      <c r="AV213" s="14" t="s">
        <v>180</v>
      </c>
      <c r="AW213" s="14" t="s">
        <v>31</v>
      </c>
      <c r="AX213" s="14" t="s">
        <v>84</v>
      </c>
      <c r="AY213" s="263" t="s">
        <v>173</v>
      </c>
    </row>
    <row r="214" s="2" customFormat="1" ht="90" customHeight="1">
      <c r="A214" s="38"/>
      <c r="B214" s="39"/>
      <c r="C214" s="227" t="s">
        <v>332</v>
      </c>
      <c r="D214" s="227" t="s">
        <v>176</v>
      </c>
      <c r="E214" s="228" t="s">
        <v>694</v>
      </c>
      <c r="F214" s="229" t="s">
        <v>695</v>
      </c>
      <c r="G214" s="230" t="s">
        <v>202</v>
      </c>
      <c r="H214" s="231">
        <v>50.399999999999999</v>
      </c>
      <c r="I214" s="232"/>
      <c r="J214" s="233">
        <f>ROUND(I214*H214,2)</f>
        <v>0</v>
      </c>
      <c r="K214" s="234"/>
      <c r="L214" s="44"/>
      <c r="M214" s="235" t="s">
        <v>1</v>
      </c>
      <c r="N214" s="236" t="s">
        <v>41</v>
      </c>
      <c r="O214" s="91"/>
      <c r="P214" s="237">
        <f>O214*H214</f>
        <v>0</v>
      </c>
      <c r="Q214" s="237">
        <v>0</v>
      </c>
      <c r="R214" s="237">
        <f>Q214*H214</f>
        <v>0</v>
      </c>
      <c r="S214" s="237">
        <v>0</v>
      </c>
      <c r="T214" s="238">
        <f>S214*H214</f>
        <v>0</v>
      </c>
      <c r="U214" s="38"/>
      <c r="V214" s="38"/>
      <c r="W214" s="38"/>
      <c r="X214" s="38"/>
      <c r="Y214" s="38"/>
      <c r="Z214" s="38"/>
      <c r="AA214" s="38"/>
      <c r="AB214" s="38"/>
      <c r="AC214" s="38"/>
      <c r="AD214" s="38"/>
      <c r="AE214" s="38"/>
      <c r="AR214" s="239" t="s">
        <v>318</v>
      </c>
      <c r="AT214" s="239" t="s">
        <v>176</v>
      </c>
      <c r="AU214" s="239" t="s">
        <v>84</v>
      </c>
      <c r="AY214" s="17" t="s">
        <v>173</v>
      </c>
      <c r="BE214" s="240">
        <f>IF(N214="základní",J214,0)</f>
        <v>0</v>
      </c>
      <c r="BF214" s="240">
        <f>IF(N214="snížená",J214,0)</f>
        <v>0</v>
      </c>
      <c r="BG214" s="240">
        <f>IF(N214="zákl. přenesená",J214,0)</f>
        <v>0</v>
      </c>
      <c r="BH214" s="240">
        <f>IF(N214="sníž. přenesená",J214,0)</f>
        <v>0</v>
      </c>
      <c r="BI214" s="240">
        <f>IF(N214="nulová",J214,0)</f>
        <v>0</v>
      </c>
      <c r="BJ214" s="17" t="s">
        <v>84</v>
      </c>
      <c r="BK214" s="240">
        <f>ROUND(I214*H214,2)</f>
        <v>0</v>
      </c>
      <c r="BL214" s="17" t="s">
        <v>318</v>
      </c>
      <c r="BM214" s="239" t="s">
        <v>888</v>
      </c>
    </row>
    <row r="215" s="13" customFormat="1">
      <c r="A215" s="13"/>
      <c r="B215" s="241"/>
      <c r="C215" s="242"/>
      <c r="D215" s="243" t="s">
        <v>182</v>
      </c>
      <c r="E215" s="244" t="s">
        <v>1</v>
      </c>
      <c r="F215" s="245" t="s">
        <v>758</v>
      </c>
      <c r="G215" s="242"/>
      <c r="H215" s="246">
        <v>50.399999999999999</v>
      </c>
      <c r="I215" s="247"/>
      <c r="J215" s="242"/>
      <c r="K215" s="242"/>
      <c r="L215" s="248"/>
      <c r="M215" s="249"/>
      <c r="N215" s="250"/>
      <c r="O215" s="250"/>
      <c r="P215" s="250"/>
      <c r="Q215" s="250"/>
      <c r="R215" s="250"/>
      <c r="S215" s="250"/>
      <c r="T215" s="251"/>
      <c r="U215" s="13"/>
      <c r="V215" s="13"/>
      <c r="W215" s="13"/>
      <c r="X215" s="13"/>
      <c r="Y215" s="13"/>
      <c r="Z215" s="13"/>
      <c r="AA215" s="13"/>
      <c r="AB215" s="13"/>
      <c r="AC215" s="13"/>
      <c r="AD215" s="13"/>
      <c r="AE215" s="13"/>
      <c r="AT215" s="252" t="s">
        <v>182</v>
      </c>
      <c r="AU215" s="252" t="s">
        <v>84</v>
      </c>
      <c r="AV215" s="13" t="s">
        <v>86</v>
      </c>
      <c r="AW215" s="13" t="s">
        <v>31</v>
      </c>
      <c r="AX215" s="13" t="s">
        <v>76</v>
      </c>
      <c r="AY215" s="252" t="s">
        <v>173</v>
      </c>
    </row>
    <row r="216" s="14" customFormat="1">
      <c r="A216" s="14"/>
      <c r="B216" s="253"/>
      <c r="C216" s="254"/>
      <c r="D216" s="243" t="s">
        <v>182</v>
      </c>
      <c r="E216" s="255" t="s">
        <v>1</v>
      </c>
      <c r="F216" s="256" t="s">
        <v>184</v>
      </c>
      <c r="G216" s="254"/>
      <c r="H216" s="257">
        <v>50.399999999999999</v>
      </c>
      <c r="I216" s="258"/>
      <c r="J216" s="254"/>
      <c r="K216" s="254"/>
      <c r="L216" s="259"/>
      <c r="M216" s="260"/>
      <c r="N216" s="261"/>
      <c r="O216" s="261"/>
      <c r="P216" s="261"/>
      <c r="Q216" s="261"/>
      <c r="R216" s="261"/>
      <c r="S216" s="261"/>
      <c r="T216" s="262"/>
      <c r="U216" s="14"/>
      <c r="V216" s="14"/>
      <c r="W216" s="14"/>
      <c r="X216" s="14"/>
      <c r="Y216" s="14"/>
      <c r="Z216" s="14"/>
      <c r="AA216" s="14"/>
      <c r="AB216" s="14"/>
      <c r="AC216" s="14"/>
      <c r="AD216" s="14"/>
      <c r="AE216" s="14"/>
      <c r="AT216" s="263" t="s">
        <v>182</v>
      </c>
      <c r="AU216" s="263" t="s">
        <v>84</v>
      </c>
      <c r="AV216" s="14" t="s">
        <v>180</v>
      </c>
      <c r="AW216" s="14" t="s">
        <v>31</v>
      </c>
      <c r="AX216" s="14" t="s">
        <v>84</v>
      </c>
      <c r="AY216" s="263" t="s">
        <v>173</v>
      </c>
    </row>
    <row r="217" s="2" customFormat="1" ht="90" customHeight="1">
      <c r="A217" s="38"/>
      <c r="B217" s="39"/>
      <c r="C217" s="227" t="s">
        <v>235</v>
      </c>
      <c r="D217" s="227" t="s">
        <v>176</v>
      </c>
      <c r="E217" s="228" t="s">
        <v>834</v>
      </c>
      <c r="F217" s="229" t="s">
        <v>835</v>
      </c>
      <c r="G217" s="230" t="s">
        <v>202</v>
      </c>
      <c r="H217" s="231">
        <v>45.539999999999999</v>
      </c>
      <c r="I217" s="232"/>
      <c r="J217" s="233">
        <f>ROUND(I217*H217,2)</f>
        <v>0</v>
      </c>
      <c r="K217" s="234"/>
      <c r="L217" s="44"/>
      <c r="M217" s="235" t="s">
        <v>1</v>
      </c>
      <c r="N217" s="236" t="s">
        <v>41</v>
      </c>
      <c r="O217" s="91"/>
      <c r="P217" s="237">
        <f>O217*H217</f>
        <v>0</v>
      </c>
      <c r="Q217" s="237">
        <v>0</v>
      </c>
      <c r="R217" s="237">
        <f>Q217*H217</f>
        <v>0</v>
      </c>
      <c r="S217" s="237">
        <v>0</v>
      </c>
      <c r="T217" s="238">
        <f>S217*H217</f>
        <v>0</v>
      </c>
      <c r="U217" s="38"/>
      <c r="V217" s="38"/>
      <c r="W217" s="38"/>
      <c r="X217" s="38"/>
      <c r="Y217" s="38"/>
      <c r="Z217" s="38"/>
      <c r="AA217" s="38"/>
      <c r="AB217" s="38"/>
      <c r="AC217" s="38"/>
      <c r="AD217" s="38"/>
      <c r="AE217" s="38"/>
      <c r="AR217" s="239" t="s">
        <v>318</v>
      </c>
      <c r="AT217" s="239" t="s">
        <v>176</v>
      </c>
      <c r="AU217" s="239" t="s">
        <v>84</v>
      </c>
      <c r="AY217" s="17" t="s">
        <v>173</v>
      </c>
      <c r="BE217" s="240">
        <f>IF(N217="základní",J217,0)</f>
        <v>0</v>
      </c>
      <c r="BF217" s="240">
        <f>IF(N217="snížená",J217,0)</f>
        <v>0</v>
      </c>
      <c r="BG217" s="240">
        <f>IF(N217="zákl. přenesená",J217,0)</f>
        <v>0</v>
      </c>
      <c r="BH217" s="240">
        <f>IF(N217="sníž. přenesená",J217,0)</f>
        <v>0</v>
      </c>
      <c r="BI217" s="240">
        <f>IF(N217="nulová",J217,0)</f>
        <v>0</v>
      </c>
      <c r="BJ217" s="17" t="s">
        <v>84</v>
      </c>
      <c r="BK217" s="240">
        <f>ROUND(I217*H217,2)</f>
        <v>0</v>
      </c>
      <c r="BL217" s="17" t="s">
        <v>318</v>
      </c>
      <c r="BM217" s="239" t="s">
        <v>889</v>
      </c>
    </row>
    <row r="218" s="13" customFormat="1">
      <c r="A218" s="13"/>
      <c r="B218" s="241"/>
      <c r="C218" s="242"/>
      <c r="D218" s="243" t="s">
        <v>182</v>
      </c>
      <c r="E218" s="244" t="s">
        <v>1</v>
      </c>
      <c r="F218" s="245" t="s">
        <v>890</v>
      </c>
      <c r="G218" s="242"/>
      <c r="H218" s="246">
        <v>45.539999999999999</v>
      </c>
      <c r="I218" s="247"/>
      <c r="J218" s="242"/>
      <c r="K218" s="242"/>
      <c r="L218" s="248"/>
      <c r="M218" s="249"/>
      <c r="N218" s="250"/>
      <c r="O218" s="250"/>
      <c r="P218" s="250"/>
      <c r="Q218" s="250"/>
      <c r="R218" s="250"/>
      <c r="S218" s="250"/>
      <c r="T218" s="251"/>
      <c r="U218" s="13"/>
      <c r="V218" s="13"/>
      <c r="W218" s="13"/>
      <c r="X218" s="13"/>
      <c r="Y218" s="13"/>
      <c r="Z218" s="13"/>
      <c r="AA218" s="13"/>
      <c r="AB218" s="13"/>
      <c r="AC218" s="13"/>
      <c r="AD218" s="13"/>
      <c r="AE218" s="13"/>
      <c r="AT218" s="252" t="s">
        <v>182</v>
      </c>
      <c r="AU218" s="252" t="s">
        <v>84</v>
      </c>
      <c r="AV218" s="13" t="s">
        <v>86</v>
      </c>
      <c r="AW218" s="13" t="s">
        <v>31</v>
      </c>
      <c r="AX218" s="13" t="s">
        <v>76</v>
      </c>
      <c r="AY218" s="252" t="s">
        <v>173</v>
      </c>
    </row>
    <row r="219" s="14" customFormat="1">
      <c r="A219" s="14"/>
      <c r="B219" s="253"/>
      <c r="C219" s="254"/>
      <c r="D219" s="243" t="s">
        <v>182</v>
      </c>
      <c r="E219" s="255" t="s">
        <v>1</v>
      </c>
      <c r="F219" s="256" t="s">
        <v>184</v>
      </c>
      <c r="G219" s="254"/>
      <c r="H219" s="257">
        <v>45.539999999999999</v>
      </c>
      <c r="I219" s="258"/>
      <c r="J219" s="254"/>
      <c r="K219" s="254"/>
      <c r="L219" s="259"/>
      <c r="M219" s="260"/>
      <c r="N219" s="261"/>
      <c r="O219" s="261"/>
      <c r="P219" s="261"/>
      <c r="Q219" s="261"/>
      <c r="R219" s="261"/>
      <c r="S219" s="261"/>
      <c r="T219" s="262"/>
      <c r="U219" s="14"/>
      <c r="V219" s="14"/>
      <c r="W219" s="14"/>
      <c r="X219" s="14"/>
      <c r="Y219" s="14"/>
      <c r="Z219" s="14"/>
      <c r="AA219" s="14"/>
      <c r="AB219" s="14"/>
      <c r="AC219" s="14"/>
      <c r="AD219" s="14"/>
      <c r="AE219" s="14"/>
      <c r="AT219" s="263" t="s">
        <v>182</v>
      </c>
      <c r="AU219" s="263" t="s">
        <v>84</v>
      </c>
      <c r="AV219" s="14" t="s">
        <v>180</v>
      </c>
      <c r="AW219" s="14" t="s">
        <v>31</v>
      </c>
      <c r="AX219" s="14" t="s">
        <v>84</v>
      </c>
      <c r="AY219" s="263" t="s">
        <v>173</v>
      </c>
    </row>
    <row r="220" s="12" customFormat="1" ht="25.92" customHeight="1">
      <c r="A220" s="12"/>
      <c r="B220" s="211"/>
      <c r="C220" s="212"/>
      <c r="D220" s="213" t="s">
        <v>75</v>
      </c>
      <c r="E220" s="214" t="s">
        <v>144</v>
      </c>
      <c r="F220" s="214" t="s">
        <v>331</v>
      </c>
      <c r="G220" s="212"/>
      <c r="H220" s="212"/>
      <c r="I220" s="215"/>
      <c r="J220" s="216">
        <f>BK220</f>
        <v>0</v>
      </c>
      <c r="K220" s="212"/>
      <c r="L220" s="217"/>
      <c r="M220" s="218"/>
      <c r="N220" s="219"/>
      <c r="O220" s="219"/>
      <c r="P220" s="220">
        <f>SUM(P221:P226)</f>
        <v>0</v>
      </c>
      <c r="Q220" s="219"/>
      <c r="R220" s="220">
        <f>SUM(R221:R226)</f>
        <v>0</v>
      </c>
      <c r="S220" s="219"/>
      <c r="T220" s="221">
        <f>SUM(T221:T226)</f>
        <v>0</v>
      </c>
      <c r="U220" s="12"/>
      <c r="V220" s="12"/>
      <c r="W220" s="12"/>
      <c r="X220" s="12"/>
      <c r="Y220" s="12"/>
      <c r="Z220" s="12"/>
      <c r="AA220" s="12"/>
      <c r="AB220" s="12"/>
      <c r="AC220" s="12"/>
      <c r="AD220" s="12"/>
      <c r="AE220" s="12"/>
      <c r="AR220" s="222" t="s">
        <v>174</v>
      </c>
      <c r="AT220" s="223" t="s">
        <v>75</v>
      </c>
      <c r="AU220" s="223" t="s">
        <v>76</v>
      </c>
      <c r="AY220" s="222" t="s">
        <v>173</v>
      </c>
      <c r="BK220" s="224">
        <f>SUM(BK221:BK226)</f>
        <v>0</v>
      </c>
    </row>
    <row r="221" s="2" customFormat="1" ht="76.35" customHeight="1">
      <c r="A221" s="38"/>
      <c r="B221" s="39"/>
      <c r="C221" s="227" t="s">
        <v>241</v>
      </c>
      <c r="D221" s="227" t="s">
        <v>176</v>
      </c>
      <c r="E221" s="228" t="s">
        <v>333</v>
      </c>
      <c r="F221" s="229" t="s">
        <v>334</v>
      </c>
      <c r="G221" s="230" t="s">
        <v>209</v>
      </c>
      <c r="H221" s="231">
        <v>1</v>
      </c>
      <c r="I221" s="232"/>
      <c r="J221" s="233">
        <f>ROUND(I221*H221,2)</f>
        <v>0</v>
      </c>
      <c r="K221" s="234"/>
      <c r="L221" s="44"/>
      <c r="M221" s="235" t="s">
        <v>1</v>
      </c>
      <c r="N221" s="236" t="s">
        <v>41</v>
      </c>
      <c r="O221" s="91"/>
      <c r="P221" s="237">
        <f>O221*H221</f>
        <v>0</v>
      </c>
      <c r="Q221" s="237">
        <v>0</v>
      </c>
      <c r="R221" s="237">
        <f>Q221*H221</f>
        <v>0</v>
      </c>
      <c r="S221" s="237">
        <v>0</v>
      </c>
      <c r="T221" s="238">
        <f>S221*H221</f>
        <v>0</v>
      </c>
      <c r="U221" s="38"/>
      <c r="V221" s="38"/>
      <c r="W221" s="38"/>
      <c r="X221" s="38"/>
      <c r="Y221" s="38"/>
      <c r="Z221" s="38"/>
      <c r="AA221" s="38"/>
      <c r="AB221" s="38"/>
      <c r="AC221" s="38"/>
      <c r="AD221" s="38"/>
      <c r="AE221" s="38"/>
      <c r="AR221" s="239" t="s">
        <v>180</v>
      </c>
      <c r="AT221" s="239" t="s">
        <v>176</v>
      </c>
      <c r="AU221" s="239" t="s">
        <v>84</v>
      </c>
      <c r="AY221" s="17" t="s">
        <v>173</v>
      </c>
      <c r="BE221" s="240">
        <f>IF(N221="základní",J221,0)</f>
        <v>0</v>
      </c>
      <c r="BF221" s="240">
        <f>IF(N221="snížená",J221,0)</f>
        <v>0</v>
      </c>
      <c r="BG221" s="240">
        <f>IF(N221="zákl. přenesená",J221,0)</f>
        <v>0</v>
      </c>
      <c r="BH221" s="240">
        <f>IF(N221="sníž. přenesená",J221,0)</f>
        <v>0</v>
      </c>
      <c r="BI221" s="240">
        <f>IF(N221="nulová",J221,0)</f>
        <v>0</v>
      </c>
      <c r="BJ221" s="17" t="s">
        <v>84</v>
      </c>
      <c r="BK221" s="240">
        <f>ROUND(I221*H221,2)</f>
        <v>0</v>
      </c>
      <c r="BL221" s="17" t="s">
        <v>180</v>
      </c>
      <c r="BM221" s="239" t="s">
        <v>891</v>
      </c>
    </row>
    <row r="222" s="13" customFormat="1">
      <c r="A222" s="13"/>
      <c r="B222" s="241"/>
      <c r="C222" s="242"/>
      <c r="D222" s="243" t="s">
        <v>182</v>
      </c>
      <c r="E222" s="244" t="s">
        <v>1</v>
      </c>
      <c r="F222" s="245" t="s">
        <v>84</v>
      </c>
      <c r="G222" s="242"/>
      <c r="H222" s="246">
        <v>1</v>
      </c>
      <c r="I222" s="247"/>
      <c r="J222" s="242"/>
      <c r="K222" s="242"/>
      <c r="L222" s="248"/>
      <c r="M222" s="249"/>
      <c r="N222" s="250"/>
      <c r="O222" s="250"/>
      <c r="P222" s="250"/>
      <c r="Q222" s="250"/>
      <c r="R222" s="250"/>
      <c r="S222" s="250"/>
      <c r="T222" s="251"/>
      <c r="U222" s="13"/>
      <c r="V222" s="13"/>
      <c r="W222" s="13"/>
      <c r="X222" s="13"/>
      <c r="Y222" s="13"/>
      <c r="Z222" s="13"/>
      <c r="AA222" s="13"/>
      <c r="AB222" s="13"/>
      <c r="AC222" s="13"/>
      <c r="AD222" s="13"/>
      <c r="AE222" s="13"/>
      <c r="AT222" s="252" t="s">
        <v>182</v>
      </c>
      <c r="AU222" s="252" t="s">
        <v>84</v>
      </c>
      <c r="AV222" s="13" t="s">
        <v>86</v>
      </c>
      <c r="AW222" s="13" t="s">
        <v>31</v>
      </c>
      <c r="AX222" s="13" t="s">
        <v>76</v>
      </c>
      <c r="AY222" s="252" t="s">
        <v>173</v>
      </c>
    </row>
    <row r="223" s="14" customFormat="1">
      <c r="A223" s="14"/>
      <c r="B223" s="253"/>
      <c r="C223" s="254"/>
      <c r="D223" s="243" t="s">
        <v>182</v>
      </c>
      <c r="E223" s="255" t="s">
        <v>1</v>
      </c>
      <c r="F223" s="256" t="s">
        <v>184</v>
      </c>
      <c r="G223" s="254"/>
      <c r="H223" s="257">
        <v>1</v>
      </c>
      <c r="I223" s="258"/>
      <c r="J223" s="254"/>
      <c r="K223" s="254"/>
      <c r="L223" s="259"/>
      <c r="M223" s="260"/>
      <c r="N223" s="261"/>
      <c r="O223" s="261"/>
      <c r="P223" s="261"/>
      <c r="Q223" s="261"/>
      <c r="R223" s="261"/>
      <c r="S223" s="261"/>
      <c r="T223" s="262"/>
      <c r="U223" s="14"/>
      <c r="V223" s="14"/>
      <c r="W223" s="14"/>
      <c r="X223" s="14"/>
      <c r="Y223" s="14"/>
      <c r="Z223" s="14"/>
      <c r="AA223" s="14"/>
      <c r="AB223" s="14"/>
      <c r="AC223" s="14"/>
      <c r="AD223" s="14"/>
      <c r="AE223" s="14"/>
      <c r="AT223" s="263" t="s">
        <v>182</v>
      </c>
      <c r="AU223" s="263" t="s">
        <v>84</v>
      </c>
      <c r="AV223" s="14" t="s">
        <v>180</v>
      </c>
      <c r="AW223" s="14" t="s">
        <v>31</v>
      </c>
      <c r="AX223" s="14" t="s">
        <v>84</v>
      </c>
      <c r="AY223" s="263" t="s">
        <v>173</v>
      </c>
    </row>
    <row r="224" s="2" customFormat="1" ht="24.15" customHeight="1">
      <c r="A224" s="38"/>
      <c r="B224" s="39"/>
      <c r="C224" s="227" t="s">
        <v>593</v>
      </c>
      <c r="D224" s="227" t="s">
        <v>176</v>
      </c>
      <c r="E224" s="228" t="s">
        <v>839</v>
      </c>
      <c r="F224" s="229" t="s">
        <v>840</v>
      </c>
      <c r="G224" s="230" t="s">
        <v>841</v>
      </c>
      <c r="H224" s="231">
        <v>1</v>
      </c>
      <c r="I224" s="232"/>
      <c r="J224" s="233">
        <f>ROUND(I224*H224,2)</f>
        <v>0</v>
      </c>
      <c r="K224" s="234"/>
      <c r="L224" s="44"/>
      <c r="M224" s="235" t="s">
        <v>1</v>
      </c>
      <c r="N224" s="236" t="s">
        <v>41</v>
      </c>
      <c r="O224" s="91"/>
      <c r="P224" s="237">
        <f>O224*H224</f>
        <v>0</v>
      </c>
      <c r="Q224" s="237">
        <v>0</v>
      </c>
      <c r="R224" s="237">
        <f>Q224*H224</f>
        <v>0</v>
      </c>
      <c r="S224" s="237">
        <v>0</v>
      </c>
      <c r="T224" s="238">
        <f>S224*H224</f>
        <v>0</v>
      </c>
      <c r="U224" s="38"/>
      <c r="V224" s="38"/>
      <c r="W224" s="38"/>
      <c r="X224" s="38"/>
      <c r="Y224" s="38"/>
      <c r="Z224" s="38"/>
      <c r="AA224" s="38"/>
      <c r="AB224" s="38"/>
      <c r="AC224" s="38"/>
      <c r="AD224" s="38"/>
      <c r="AE224" s="38"/>
      <c r="AR224" s="239" t="s">
        <v>180</v>
      </c>
      <c r="AT224" s="239" t="s">
        <v>176</v>
      </c>
      <c r="AU224" s="239" t="s">
        <v>84</v>
      </c>
      <c r="AY224" s="17" t="s">
        <v>173</v>
      </c>
      <c r="BE224" s="240">
        <f>IF(N224="základní",J224,0)</f>
        <v>0</v>
      </c>
      <c r="BF224" s="240">
        <f>IF(N224="snížená",J224,0)</f>
        <v>0</v>
      </c>
      <c r="BG224" s="240">
        <f>IF(N224="zákl. přenesená",J224,0)</f>
        <v>0</v>
      </c>
      <c r="BH224" s="240">
        <f>IF(N224="sníž. přenesená",J224,0)</f>
        <v>0</v>
      </c>
      <c r="BI224" s="240">
        <f>IF(N224="nulová",J224,0)</f>
        <v>0</v>
      </c>
      <c r="BJ224" s="17" t="s">
        <v>84</v>
      </c>
      <c r="BK224" s="240">
        <f>ROUND(I224*H224,2)</f>
        <v>0</v>
      </c>
      <c r="BL224" s="17" t="s">
        <v>180</v>
      </c>
      <c r="BM224" s="239" t="s">
        <v>892</v>
      </c>
    </row>
    <row r="225" s="13" customFormat="1">
      <c r="A225" s="13"/>
      <c r="B225" s="241"/>
      <c r="C225" s="242"/>
      <c r="D225" s="243" t="s">
        <v>182</v>
      </c>
      <c r="E225" s="244" t="s">
        <v>1</v>
      </c>
      <c r="F225" s="245" t="s">
        <v>84</v>
      </c>
      <c r="G225" s="242"/>
      <c r="H225" s="246">
        <v>1</v>
      </c>
      <c r="I225" s="247"/>
      <c r="J225" s="242"/>
      <c r="K225" s="242"/>
      <c r="L225" s="248"/>
      <c r="M225" s="249"/>
      <c r="N225" s="250"/>
      <c r="O225" s="250"/>
      <c r="P225" s="250"/>
      <c r="Q225" s="250"/>
      <c r="R225" s="250"/>
      <c r="S225" s="250"/>
      <c r="T225" s="251"/>
      <c r="U225" s="13"/>
      <c r="V225" s="13"/>
      <c r="W225" s="13"/>
      <c r="X225" s="13"/>
      <c r="Y225" s="13"/>
      <c r="Z225" s="13"/>
      <c r="AA225" s="13"/>
      <c r="AB225" s="13"/>
      <c r="AC225" s="13"/>
      <c r="AD225" s="13"/>
      <c r="AE225" s="13"/>
      <c r="AT225" s="252" t="s">
        <v>182</v>
      </c>
      <c r="AU225" s="252" t="s">
        <v>84</v>
      </c>
      <c r="AV225" s="13" t="s">
        <v>86</v>
      </c>
      <c r="AW225" s="13" t="s">
        <v>31</v>
      </c>
      <c r="AX225" s="13" t="s">
        <v>76</v>
      </c>
      <c r="AY225" s="252" t="s">
        <v>173</v>
      </c>
    </row>
    <row r="226" s="14" customFormat="1">
      <c r="A226" s="14"/>
      <c r="B226" s="253"/>
      <c r="C226" s="254"/>
      <c r="D226" s="243" t="s">
        <v>182</v>
      </c>
      <c r="E226" s="255" t="s">
        <v>1</v>
      </c>
      <c r="F226" s="256" t="s">
        <v>184</v>
      </c>
      <c r="G226" s="254"/>
      <c r="H226" s="257">
        <v>1</v>
      </c>
      <c r="I226" s="258"/>
      <c r="J226" s="254"/>
      <c r="K226" s="254"/>
      <c r="L226" s="259"/>
      <c r="M226" s="289"/>
      <c r="N226" s="290"/>
      <c r="O226" s="290"/>
      <c r="P226" s="290"/>
      <c r="Q226" s="290"/>
      <c r="R226" s="290"/>
      <c r="S226" s="290"/>
      <c r="T226" s="291"/>
      <c r="U226" s="14"/>
      <c r="V226" s="14"/>
      <c r="W226" s="14"/>
      <c r="X226" s="14"/>
      <c r="Y226" s="14"/>
      <c r="Z226" s="14"/>
      <c r="AA226" s="14"/>
      <c r="AB226" s="14"/>
      <c r="AC226" s="14"/>
      <c r="AD226" s="14"/>
      <c r="AE226" s="14"/>
      <c r="AT226" s="263" t="s">
        <v>182</v>
      </c>
      <c r="AU226" s="263" t="s">
        <v>84</v>
      </c>
      <c r="AV226" s="14" t="s">
        <v>180</v>
      </c>
      <c r="AW226" s="14" t="s">
        <v>31</v>
      </c>
      <c r="AX226" s="14" t="s">
        <v>84</v>
      </c>
      <c r="AY226" s="263" t="s">
        <v>173</v>
      </c>
    </row>
    <row r="227" s="2" customFormat="1" ht="6.96" customHeight="1">
      <c r="A227" s="38"/>
      <c r="B227" s="66"/>
      <c r="C227" s="67"/>
      <c r="D227" s="67"/>
      <c r="E227" s="67"/>
      <c r="F227" s="67"/>
      <c r="G227" s="67"/>
      <c r="H227" s="67"/>
      <c r="I227" s="67"/>
      <c r="J227" s="67"/>
      <c r="K227" s="67"/>
      <c r="L227" s="44"/>
      <c r="M227" s="38"/>
      <c r="O227" s="38"/>
      <c r="P227" s="38"/>
      <c r="Q227" s="38"/>
      <c r="R227" s="38"/>
      <c r="S227" s="38"/>
      <c r="T227" s="38"/>
      <c r="U227" s="38"/>
      <c r="V227" s="38"/>
      <c r="W227" s="38"/>
      <c r="X227" s="38"/>
      <c r="Y227" s="38"/>
      <c r="Z227" s="38"/>
      <c r="AA227" s="38"/>
      <c r="AB227" s="38"/>
      <c r="AC227" s="38"/>
      <c r="AD227" s="38"/>
      <c r="AE227" s="38"/>
    </row>
  </sheetData>
  <sheetProtection sheet="1" autoFilter="0" formatColumns="0" formatRows="0" objects="1" scenarios="1" spinCount="100000" saltValue="mnCRm3Bi3V0RDmF+FrI5vwN9dgLZrsLVYn+ZL9R0z+Cy0+IjEibkIS6R8oQ8diz3y0tA6HSRjm/1L0jvHZ8zgw==" hashValue="qb/UpgP6rrmDDOL7YpHyY+f3EBDN5sGizaw17tkQVCtdqQ1Nauyi8TTPF5PV0SwVfS2QPtsy9McxjGtF4MKqKw==" algorithmName="SHA-512" password="CC35"/>
  <autoFilter ref="C123:K226"/>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120</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753</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893</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ROUND((SUM(BE124:BE224)),  2)</f>
        <v>0</v>
      </c>
      <c r="G35" s="38"/>
      <c r="H35" s="38"/>
      <c r="I35" s="164">
        <v>0.20999999999999999</v>
      </c>
      <c r="J35" s="163">
        <f>ROUND(((SUM(BE124:BE224))*I35),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ROUND((SUM(BF124:BF224)),  2)</f>
        <v>0</v>
      </c>
      <c r="G36" s="38"/>
      <c r="H36" s="38"/>
      <c r="I36" s="164">
        <v>0.14999999999999999</v>
      </c>
      <c r="J36" s="163">
        <f>ROUND(((SUM(BF124:BF224))*I36),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ROUND((SUM(BG124:BG224)),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ROUND((SUM(BH124:BH224)),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ROUND((SUM(BI124:BI224)),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753</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03 - P592 Radouš-Hostomice</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J196</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157</v>
      </c>
      <c r="E102" s="191"/>
      <c r="F102" s="191"/>
      <c r="G102" s="191"/>
      <c r="H102" s="191"/>
      <c r="I102" s="191"/>
      <c r="J102" s="192">
        <f>J218</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158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88 - Oprava trati v úseku Zadní Třebaň - Liteň - Lochovice</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147</v>
      </c>
      <c r="D113" s="22"/>
      <c r="E113" s="22"/>
      <c r="F113" s="22"/>
      <c r="G113" s="22"/>
      <c r="H113" s="22"/>
      <c r="I113" s="22"/>
      <c r="J113" s="22"/>
      <c r="K113" s="22"/>
      <c r="L113" s="20"/>
    </row>
    <row r="114" s="2" customFormat="1" ht="16.5" customHeight="1">
      <c r="A114" s="38"/>
      <c r="B114" s="39"/>
      <c r="C114" s="40"/>
      <c r="D114" s="40"/>
      <c r="E114" s="183" t="s">
        <v>753</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520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03 - P592 Radouš-Hostomice</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32" t="s">
        <v>22</v>
      </c>
      <c r="J118" s="79" t="str">
        <f>IF(J14="","",J14)</f>
        <v>25. 6. 2020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Aleš Bednář</v>
      </c>
      <c r="G120" s="40"/>
      <c r="H120" s="40"/>
      <c r="I120" s="32"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32" t="s">
        <v>32</v>
      </c>
      <c r="J121" s="36" t="str">
        <f>E26</f>
        <v>Jan Marušák</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159</v>
      </c>
      <c r="D123" s="202" t="s">
        <v>61</v>
      </c>
      <c r="E123" s="202" t="s">
        <v>57</v>
      </c>
      <c r="F123" s="202" t="s">
        <v>58</v>
      </c>
      <c r="G123" s="202" t="s">
        <v>160</v>
      </c>
      <c r="H123" s="202" t="s">
        <v>161</v>
      </c>
      <c r="I123" s="202" t="s">
        <v>162</v>
      </c>
      <c r="J123" s="203" t="s">
        <v>151</v>
      </c>
      <c r="K123" s="204" t="s">
        <v>163</v>
      </c>
      <c r="L123" s="205"/>
      <c r="M123" s="100" t="s">
        <v>1</v>
      </c>
      <c r="N123" s="101" t="s">
        <v>40</v>
      </c>
      <c r="O123" s="101" t="s">
        <v>164</v>
      </c>
      <c r="P123" s="101" t="s">
        <v>165</v>
      </c>
      <c r="Q123" s="101" t="s">
        <v>166</v>
      </c>
      <c r="R123" s="101" t="s">
        <v>167</v>
      </c>
      <c r="S123" s="101" t="s">
        <v>168</v>
      </c>
      <c r="T123" s="102" t="s">
        <v>169</v>
      </c>
      <c r="U123" s="199"/>
      <c r="V123" s="199"/>
      <c r="W123" s="199"/>
      <c r="X123" s="199"/>
      <c r="Y123" s="199"/>
      <c r="Z123" s="199"/>
      <c r="AA123" s="199"/>
      <c r="AB123" s="199"/>
      <c r="AC123" s="199"/>
      <c r="AD123" s="199"/>
      <c r="AE123" s="199"/>
    </row>
    <row r="124" s="2" customFormat="1" ht="22.8" customHeight="1">
      <c r="A124" s="38"/>
      <c r="B124" s="39"/>
      <c r="C124" s="107" t="s">
        <v>170</v>
      </c>
      <c r="D124" s="40"/>
      <c r="E124" s="40"/>
      <c r="F124" s="40"/>
      <c r="G124" s="40"/>
      <c r="H124" s="40"/>
      <c r="I124" s="40"/>
      <c r="J124" s="206">
        <f>BK124</f>
        <v>0</v>
      </c>
      <c r="K124" s="40"/>
      <c r="L124" s="44"/>
      <c r="M124" s="103"/>
      <c r="N124" s="207"/>
      <c r="O124" s="104"/>
      <c r="P124" s="208">
        <f>P125+P196+P218</f>
        <v>0</v>
      </c>
      <c r="Q124" s="104"/>
      <c r="R124" s="208">
        <f>R125+R196+R218</f>
        <v>78.286959999999993</v>
      </c>
      <c r="S124" s="104"/>
      <c r="T124" s="209">
        <f>T125+T196+T218</f>
        <v>0</v>
      </c>
      <c r="U124" s="38"/>
      <c r="V124" s="38"/>
      <c r="W124" s="38"/>
      <c r="X124" s="38"/>
      <c r="Y124" s="38"/>
      <c r="Z124" s="38"/>
      <c r="AA124" s="38"/>
      <c r="AB124" s="38"/>
      <c r="AC124" s="38"/>
      <c r="AD124" s="38"/>
      <c r="AE124" s="38"/>
      <c r="AT124" s="17" t="s">
        <v>75</v>
      </c>
      <c r="AU124" s="17" t="s">
        <v>153</v>
      </c>
      <c r="BK124" s="210">
        <f>BK125+BK196+BK218</f>
        <v>0</v>
      </c>
    </row>
    <row r="125" s="12" customFormat="1" ht="25.92" customHeight="1">
      <c r="A125" s="12"/>
      <c r="B125" s="211"/>
      <c r="C125" s="212"/>
      <c r="D125" s="213" t="s">
        <v>75</v>
      </c>
      <c r="E125" s="214" t="s">
        <v>171</v>
      </c>
      <c r="F125" s="214" t="s">
        <v>172</v>
      </c>
      <c r="G125" s="212"/>
      <c r="H125" s="212"/>
      <c r="I125" s="215"/>
      <c r="J125" s="216">
        <f>BK125</f>
        <v>0</v>
      </c>
      <c r="K125" s="212"/>
      <c r="L125" s="217"/>
      <c r="M125" s="218"/>
      <c r="N125" s="219"/>
      <c r="O125" s="219"/>
      <c r="P125" s="220">
        <f>P126</f>
        <v>0</v>
      </c>
      <c r="Q125" s="219"/>
      <c r="R125" s="220">
        <f>R126</f>
        <v>78.286959999999993</v>
      </c>
      <c r="S125" s="219"/>
      <c r="T125" s="221">
        <f>T126</f>
        <v>0</v>
      </c>
      <c r="U125" s="12"/>
      <c r="V125" s="12"/>
      <c r="W125" s="12"/>
      <c r="X125" s="12"/>
      <c r="Y125" s="12"/>
      <c r="Z125" s="12"/>
      <c r="AA125" s="12"/>
      <c r="AB125" s="12"/>
      <c r="AC125" s="12"/>
      <c r="AD125" s="12"/>
      <c r="AE125" s="12"/>
      <c r="AR125" s="222" t="s">
        <v>84</v>
      </c>
      <c r="AT125" s="223" t="s">
        <v>75</v>
      </c>
      <c r="AU125" s="223" t="s">
        <v>76</v>
      </c>
      <c r="AY125" s="222" t="s">
        <v>173</v>
      </c>
      <c r="BK125" s="224">
        <f>BK126</f>
        <v>0</v>
      </c>
    </row>
    <row r="126" s="12" customFormat="1" ht="22.8" customHeight="1">
      <c r="A126" s="12"/>
      <c r="B126" s="211"/>
      <c r="C126" s="212"/>
      <c r="D126" s="213" t="s">
        <v>75</v>
      </c>
      <c r="E126" s="225" t="s">
        <v>174</v>
      </c>
      <c r="F126" s="225" t="s">
        <v>175</v>
      </c>
      <c r="G126" s="212"/>
      <c r="H126" s="212"/>
      <c r="I126" s="215"/>
      <c r="J126" s="226">
        <f>BK126</f>
        <v>0</v>
      </c>
      <c r="K126" s="212"/>
      <c r="L126" s="217"/>
      <c r="M126" s="218"/>
      <c r="N126" s="219"/>
      <c r="O126" s="219"/>
      <c r="P126" s="220">
        <f>SUM(P127:P195)</f>
        <v>0</v>
      </c>
      <c r="Q126" s="219"/>
      <c r="R126" s="220">
        <f>SUM(R127:R195)</f>
        <v>78.286959999999993</v>
      </c>
      <c r="S126" s="219"/>
      <c r="T126" s="221">
        <f>SUM(T127:T195)</f>
        <v>0</v>
      </c>
      <c r="U126" s="12"/>
      <c r="V126" s="12"/>
      <c r="W126" s="12"/>
      <c r="X126" s="12"/>
      <c r="Y126" s="12"/>
      <c r="Z126" s="12"/>
      <c r="AA126" s="12"/>
      <c r="AB126" s="12"/>
      <c r="AC126" s="12"/>
      <c r="AD126" s="12"/>
      <c r="AE126" s="12"/>
      <c r="AR126" s="222" t="s">
        <v>84</v>
      </c>
      <c r="AT126" s="223" t="s">
        <v>75</v>
      </c>
      <c r="AU126" s="223" t="s">
        <v>84</v>
      </c>
      <c r="AY126" s="222" t="s">
        <v>173</v>
      </c>
      <c r="BK126" s="224">
        <f>SUM(BK127:BK195)</f>
        <v>0</v>
      </c>
    </row>
    <row r="127" s="2" customFormat="1" ht="194.4" customHeight="1">
      <c r="A127" s="38"/>
      <c r="B127" s="39"/>
      <c r="C127" s="227" t="s">
        <v>84</v>
      </c>
      <c r="D127" s="227" t="s">
        <v>176</v>
      </c>
      <c r="E127" s="228" t="s">
        <v>339</v>
      </c>
      <c r="F127" s="229" t="s">
        <v>340</v>
      </c>
      <c r="G127" s="230" t="s">
        <v>221</v>
      </c>
      <c r="H127" s="231">
        <v>0.02</v>
      </c>
      <c r="I127" s="232"/>
      <c r="J127" s="233">
        <f>ROUND(I127*H127,2)</f>
        <v>0</v>
      </c>
      <c r="K127" s="234"/>
      <c r="L127" s="44"/>
      <c r="M127" s="235" t="s">
        <v>1</v>
      </c>
      <c r="N127" s="236" t="s">
        <v>41</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180</v>
      </c>
      <c r="AT127" s="239" t="s">
        <v>176</v>
      </c>
      <c r="AU127" s="239" t="s">
        <v>86</v>
      </c>
      <c r="AY127" s="17" t="s">
        <v>173</v>
      </c>
      <c r="BE127" s="240">
        <f>IF(N127="základní",J127,0)</f>
        <v>0</v>
      </c>
      <c r="BF127" s="240">
        <f>IF(N127="snížená",J127,0)</f>
        <v>0</v>
      </c>
      <c r="BG127" s="240">
        <f>IF(N127="zákl. přenesená",J127,0)</f>
        <v>0</v>
      </c>
      <c r="BH127" s="240">
        <f>IF(N127="sníž. přenesená",J127,0)</f>
        <v>0</v>
      </c>
      <c r="BI127" s="240">
        <f>IF(N127="nulová",J127,0)</f>
        <v>0</v>
      </c>
      <c r="BJ127" s="17" t="s">
        <v>84</v>
      </c>
      <c r="BK127" s="240">
        <f>ROUND(I127*H127,2)</f>
        <v>0</v>
      </c>
      <c r="BL127" s="17" t="s">
        <v>180</v>
      </c>
      <c r="BM127" s="239" t="s">
        <v>894</v>
      </c>
    </row>
    <row r="128" s="13" customFormat="1">
      <c r="A128" s="13"/>
      <c r="B128" s="241"/>
      <c r="C128" s="242"/>
      <c r="D128" s="243" t="s">
        <v>182</v>
      </c>
      <c r="E128" s="244" t="s">
        <v>1</v>
      </c>
      <c r="F128" s="245" t="s">
        <v>756</v>
      </c>
      <c r="G128" s="242"/>
      <c r="H128" s="246">
        <v>0.02</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0.02</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14.4" customHeight="1">
      <c r="A130" s="38"/>
      <c r="B130" s="39"/>
      <c r="C130" s="264" t="s">
        <v>86</v>
      </c>
      <c r="D130" s="264" t="s">
        <v>199</v>
      </c>
      <c r="E130" s="265" t="s">
        <v>200</v>
      </c>
      <c r="F130" s="266" t="s">
        <v>201</v>
      </c>
      <c r="G130" s="267" t="s">
        <v>202</v>
      </c>
      <c r="H130" s="268">
        <v>50.399999999999999</v>
      </c>
      <c r="I130" s="269"/>
      <c r="J130" s="270">
        <f>ROUND(I130*H130,2)</f>
        <v>0</v>
      </c>
      <c r="K130" s="271"/>
      <c r="L130" s="272"/>
      <c r="M130" s="273" t="s">
        <v>1</v>
      </c>
      <c r="N130" s="274" t="s">
        <v>41</v>
      </c>
      <c r="O130" s="91"/>
      <c r="P130" s="237">
        <f>O130*H130</f>
        <v>0</v>
      </c>
      <c r="Q130" s="237">
        <v>1</v>
      </c>
      <c r="R130" s="237">
        <f>Q130*H130</f>
        <v>50.399999999999999</v>
      </c>
      <c r="S130" s="237">
        <v>0</v>
      </c>
      <c r="T130" s="238">
        <f>S130*H130</f>
        <v>0</v>
      </c>
      <c r="U130" s="38"/>
      <c r="V130" s="38"/>
      <c r="W130" s="38"/>
      <c r="X130" s="38"/>
      <c r="Y130" s="38"/>
      <c r="Z130" s="38"/>
      <c r="AA130" s="38"/>
      <c r="AB130" s="38"/>
      <c r="AC130" s="38"/>
      <c r="AD130" s="38"/>
      <c r="AE130" s="38"/>
      <c r="AR130" s="239" t="s">
        <v>203</v>
      </c>
      <c r="AT130" s="239" t="s">
        <v>199</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895</v>
      </c>
    </row>
    <row r="131" s="13" customFormat="1">
      <c r="A131" s="13"/>
      <c r="B131" s="241"/>
      <c r="C131" s="242"/>
      <c r="D131" s="243" t="s">
        <v>182</v>
      </c>
      <c r="E131" s="244" t="s">
        <v>1</v>
      </c>
      <c r="F131" s="245" t="s">
        <v>758</v>
      </c>
      <c r="G131" s="242"/>
      <c r="H131" s="246">
        <v>50.399999999999999</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50.399999999999999</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76.35" customHeight="1">
      <c r="A133" s="38"/>
      <c r="B133" s="39"/>
      <c r="C133" s="227" t="s">
        <v>190</v>
      </c>
      <c r="D133" s="227" t="s">
        <v>176</v>
      </c>
      <c r="E133" s="228" t="s">
        <v>219</v>
      </c>
      <c r="F133" s="229" t="s">
        <v>220</v>
      </c>
      <c r="G133" s="230" t="s">
        <v>221</v>
      </c>
      <c r="H133" s="231">
        <v>0.02</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896</v>
      </c>
    </row>
    <row r="134" s="13" customFormat="1">
      <c r="A134" s="13"/>
      <c r="B134" s="241"/>
      <c r="C134" s="242"/>
      <c r="D134" s="243" t="s">
        <v>182</v>
      </c>
      <c r="E134" s="244" t="s">
        <v>1</v>
      </c>
      <c r="F134" s="245" t="s">
        <v>756</v>
      </c>
      <c r="G134" s="242"/>
      <c r="H134" s="246">
        <v>0.02</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0.02</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90" customHeight="1">
      <c r="A136" s="38"/>
      <c r="B136" s="39"/>
      <c r="C136" s="227" t="s">
        <v>180</v>
      </c>
      <c r="D136" s="227" t="s">
        <v>176</v>
      </c>
      <c r="E136" s="228" t="s">
        <v>225</v>
      </c>
      <c r="F136" s="229" t="s">
        <v>226</v>
      </c>
      <c r="G136" s="230" t="s">
        <v>221</v>
      </c>
      <c r="H136" s="231">
        <v>0.02</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897</v>
      </c>
    </row>
    <row r="137" s="13" customFormat="1">
      <c r="A137" s="13"/>
      <c r="B137" s="241"/>
      <c r="C137" s="242"/>
      <c r="D137" s="243" t="s">
        <v>182</v>
      </c>
      <c r="E137" s="244" t="s">
        <v>1</v>
      </c>
      <c r="F137" s="245" t="s">
        <v>756</v>
      </c>
      <c r="G137" s="242"/>
      <c r="H137" s="246">
        <v>0.02</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0.02</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174</v>
      </c>
      <c r="D139" s="264" t="s">
        <v>199</v>
      </c>
      <c r="E139" s="265" t="s">
        <v>761</v>
      </c>
      <c r="F139" s="266" t="s">
        <v>762</v>
      </c>
      <c r="G139" s="267" t="s">
        <v>209</v>
      </c>
      <c r="H139" s="268">
        <v>33</v>
      </c>
      <c r="I139" s="269"/>
      <c r="J139" s="270">
        <f>ROUND(I139*H139,2)</f>
        <v>0</v>
      </c>
      <c r="K139" s="271"/>
      <c r="L139" s="272"/>
      <c r="M139" s="273" t="s">
        <v>1</v>
      </c>
      <c r="N139" s="274" t="s">
        <v>41</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898</v>
      </c>
    </row>
    <row r="140" s="15" customFormat="1">
      <c r="A140" s="15"/>
      <c r="B140" s="275"/>
      <c r="C140" s="276"/>
      <c r="D140" s="243" t="s">
        <v>182</v>
      </c>
      <c r="E140" s="277" t="s">
        <v>1</v>
      </c>
      <c r="F140" s="278" t="s">
        <v>211</v>
      </c>
      <c r="G140" s="276"/>
      <c r="H140" s="277" t="s">
        <v>1</v>
      </c>
      <c r="I140" s="279"/>
      <c r="J140" s="276"/>
      <c r="K140" s="276"/>
      <c r="L140" s="280"/>
      <c r="M140" s="281"/>
      <c r="N140" s="282"/>
      <c r="O140" s="282"/>
      <c r="P140" s="282"/>
      <c r="Q140" s="282"/>
      <c r="R140" s="282"/>
      <c r="S140" s="282"/>
      <c r="T140" s="283"/>
      <c r="U140" s="15"/>
      <c r="V140" s="15"/>
      <c r="W140" s="15"/>
      <c r="X140" s="15"/>
      <c r="Y140" s="15"/>
      <c r="Z140" s="15"/>
      <c r="AA140" s="15"/>
      <c r="AB140" s="15"/>
      <c r="AC140" s="15"/>
      <c r="AD140" s="15"/>
      <c r="AE140" s="15"/>
      <c r="AT140" s="284" t="s">
        <v>182</v>
      </c>
      <c r="AU140" s="284" t="s">
        <v>86</v>
      </c>
      <c r="AV140" s="15" t="s">
        <v>84</v>
      </c>
      <c r="AW140" s="15" t="s">
        <v>31</v>
      </c>
      <c r="AX140" s="15" t="s">
        <v>76</v>
      </c>
      <c r="AY140" s="284" t="s">
        <v>173</v>
      </c>
    </row>
    <row r="141" s="13" customFormat="1">
      <c r="A141" s="13"/>
      <c r="B141" s="241"/>
      <c r="C141" s="242"/>
      <c r="D141" s="243" t="s">
        <v>182</v>
      </c>
      <c r="E141" s="244" t="s">
        <v>1</v>
      </c>
      <c r="F141" s="245" t="s">
        <v>764</v>
      </c>
      <c r="G141" s="242"/>
      <c r="H141" s="246">
        <v>33</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33</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4.4" customHeight="1">
      <c r="A143" s="38"/>
      <c r="B143" s="39"/>
      <c r="C143" s="264" t="s">
        <v>206</v>
      </c>
      <c r="D143" s="264" t="s">
        <v>199</v>
      </c>
      <c r="E143" s="265" t="s">
        <v>539</v>
      </c>
      <c r="F143" s="266" t="s">
        <v>540</v>
      </c>
      <c r="G143" s="267" t="s">
        <v>231</v>
      </c>
      <c r="H143" s="268">
        <v>40</v>
      </c>
      <c r="I143" s="269"/>
      <c r="J143" s="270">
        <f>ROUND(I143*H143,2)</f>
        <v>0</v>
      </c>
      <c r="K143" s="271"/>
      <c r="L143" s="272"/>
      <c r="M143" s="273" t="s">
        <v>1</v>
      </c>
      <c r="N143" s="274"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203</v>
      </c>
      <c r="AT143" s="239" t="s">
        <v>199</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899</v>
      </c>
    </row>
    <row r="144" s="15" customFormat="1">
      <c r="A144" s="15"/>
      <c r="B144" s="275"/>
      <c r="C144" s="276"/>
      <c r="D144" s="243" t="s">
        <v>182</v>
      </c>
      <c r="E144" s="277" t="s">
        <v>1</v>
      </c>
      <c r="F144" s="278" t="s">
        <v>211</v>
      </c>
      <c r="G144" s="276"/>
      <c r="H144" s="277" t="s">
        <v>1</v>
      </c>
      <c r="I144" s="279"/>
      <c r="J144" s="276"/>
      <c r="K144" s="276"/>
      <c r="L144" s="280"/>
      <c r="M144" s="281"/>
      <c r="N144" s="282"/>
      <c r="O144" s="282"/>
      <c r="P144" s="282"/>
      <c r="Q144" s="282"/>
      <c r="R144" s="282"/>
      <c r="S144" s="282"/>
      <c r="T144" s="283"/>
      <c r="U144" s="15"/>
      <c r="V144" s="15"/>
      <c r="W144" s="15"/>
      <c r="X144" s="15"/>
      <c r="Y144" s="15"/>
      <c r="Z144" s="15"/>
      <c r="AA144" s="15"/>
      <c r="AB144" s="15"/>
      <c r="AC144" s="15"/>
      <c r="AD144" s="15"/>
      <c r="AE144" s="15"/>
      <c r="AT144" s="284" t="s">
        <v>182</v>
      </c>
      <c r="AU144" s="284" t="s">
        <v>86</v>
      </c>
      <c r="AV144" s="15" t="s">
        <v>84</v>
      </c>
      <c r="AW144" s="15" t="s">
        <v>31</v>
      </c>
      <c r="AX144" s="15" t="s">
        <v>76</v>
      </c>
      <c r="AY144" s="284" t="s">
        <v>173</v>
      </c>
    </row>
    <row r="145" s="13" customFormat="1">
      <c r="A145" s="13"/>
      <c r="B145" s="241"/>
      <c r="C145" s="242"/>
      <c r="D145" s="243" t="s">
        <v>182</v>
      </c>
      <c r="E145" s="244" t="s">
        <v>1</v>
      </c>
      <c r="F145" s="245" t="s">
        <v>766</v>
      </c>
      <c r="G145" s="242"/>
      <c r="H145" s="246">
        <v>40</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40</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24.15" customHeight="1">
      <c r="A147" s="38"/>
      <c r="B147" s="39"/>
      <c r="C147" s="264" t="s">
        <v>213</v>
      </c>
      <c r="D147" s="264" t="s">
        <v>199</v>
      </c>
      <c r="E147" s="265" t="s">
        <v>767</v>
      </c>
      <c r="F147" s="266" t="s">
        <v>768</v>
      </c>
      <c r="G147" s="267" t="s">
        <v>209</v>
      </c>
      <c r="H147" s="268">
        <v>64</v>
      </c>
      <c r="I147" s="269"/>
      <c r="J147" s="270">
        <f>ROUND(I147*H147,2)</f>
        <v>0</v>
      </c>
      <c r="K147" s="271"/>
      <c r="L147" s="272"/>
      <c r="M147" s="273" t="s">
        <v>1</v>
      </c>
      <c r="N147" s="274" t="s">
        <v>41</v>
      </c>
      <c r="O147" s="91"/>
      <c r="P147" s="237">
        <f>O147*H147</f>
        <v>0</v>
      </c>
      <c r="Q147" s="237">
        <v>0.00123</v>
      </c>
      <c r="R147" s="237">
        <f>Q147*H147</f>
        <v>0.078719999999999998</v>
      </c>
      <c r="S147" s="237">
        <v>0</v>
      </c>
      <c r="T147" s="238">
        <f>S147*H147</f>
        <v>0</v>
      </c>
      <c r="U147" s="38"/>
      <c r="V147" s="38"/>
      <c r="W147" s="38"/>
      <c r="X147" s="38"/>
      <c r="Y147" s="38"/>
      <c r="Z147" s="38"/>
      <c r="AA147" s="38"/>
      <c r="AB147" s="38"/>
      <c r="AC147" s="38"/>
      <c r="AD147" s="38"/>
      <c r="AE147" s="38"/>
      <c r="AR147" s="239" t="s">
        <v>203</v>
      </c>
      <c r="AT147" s="239" t="s">
        <v>199</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900</v>
      </c>
    </row>
    <row r="148" s="13" customFormat="1">
      <c r="A148" s="13"/>
      <c r="B148" s="241"/>
      <c r="C148" s="242"/>
      <c r="D148" s="243" t="s">
        <v>182</v>
      </c>
      <c r="E148" s="244" t="s">
        <v>1</v>
      </c>
      <c r="F148" s="245" t="s">
        <v>851</v>
      </c>
      <c r="G148" s="242"/>
      <c r="H148" s="246">
        <v>64</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64</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24.15" customHeight="1">
      <c r="A150" s="38"/>
      <c r="B150" s="39"/>
      <c r="C150" s="264" t="s">
        <v>203</v>
      </c>
      <c r="D150" s="264" t="s">
        <v>199</v>
      </c>
      <c r="E150" s="265" t="s">
        <v>615</v>
      </c>
      <c r="F150" s="266" t="s">
        <v>616</v>
      </c>
      <c r="G150" s="267" t="s">
        <v>209</v>
      </c>
      <c r="H150" s="268">
        <v>68</v>
      </c>
      <c r="I150" s="269"/>
      <c r="J150" s="270">
        <f>ROUND(I150*H150,2)</f>
        <v>0</v>
      </c>
      <c r="K150" s="271"/>
      <c r="L150" s="272"/>
      <c r="M150" s="273" t="s">
        <v>1</v>
      </c>
      <c r="N150" s="274" t="s">
        <v>41</v>
      </c>
      <c r="O150" s="91"/>
      <c r="P150" s="237">
        <f>O150*H150</f>
        <v>0</v>
      </c>
      <c r="Q150" s="237">
        <v>0.00123</v>
      </c>
      <c r="R150" s="237">
        <f>Q150*H150</f>
        <v>0.083639999999999992</v>
      </c>
      <c r="S150" s="237">
        <v>0</v>
      </c>
      <c r="T150" s="238">
        <f>S150*H150</f>
        <v>0</v>
      </c>
      <c r="U150" s="38"/>
      <c r="V150" s="38"/>
      <c r="W150" s="38"/>
      <c r="X150" s="38"/>
      <c r="Y150" s="38"/>
      <c r="Z150" s="38"/>
      <c r="AA150" s="38"/>
      <c r="AB150" s="38"/>
      <c r="AC150" s="38"/>
      <c r="AD150" s="38"/>
      <c r="AE150" s="38"/>
      <c r="AR150" s="239" t="s">
        <v>203</v>
      </c>
      <c r="AT150" s="239" t="s">
        <v>199</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901</v>
      </c>
    </row>
    <row r="151" s="13" customFormat="1">
      <c r="A151" s="13"/>
      <c r="B151" s="241"/>
      <c r="C151" s="242"/>
      <c r="D151" s="243" t="s">
        <v>182</v>
      </c>
      <c r="E151" s="244" t="s">
        <v>1</v>
      </c>
      <c r="F151" s="245" t="s">
        <v>853</v>
      </c>
      <c r="G151" s="242"/>
      <c r="H151" s="246">
        <v>68</v>
      </c>
      <c r="I151" s="247"/>
      <c r="J151" s="242"/>
      <c r="K151" s="242"/>
      <c r="L151" s="248"/>
      <c r="M151" s="249"/>
      <c r="N151" s="250"/>
      <c r="O151" s="250"/>
      <c r="P151" s="250"/>
      <c r="Q151" s="250"/>
      <c r="R151" s="250"/>
      <c r="S151" s="250"/>
      <c r="T151" s="251"/>
      <c r="U151" s="13"/>
      <c r="V151" s="13"/>
      <c r="W151" s="13"/>
      <c r="X151" s="13"/>
      <c r="Y151" s="13"/>
      <c r="Z151" s="13"/>
      <c r="AA151" s="13"/>
      <c r="AB151" s="13"/>
      <c r="AC151" s="13"/>
      <c r="AD151" s="13"/>
      <c r="AE151" s="13"/>
      <c r="AT151" s="252" t="s">
        <v>182</v>
      </c>
      <c r="AU151" s="252" t="s">
        <v>86</v>
      </c>
      <c r="AV151" s="13" t="s">
        <v>86</v>
      </c>
      <c r="AW151" s="13" t="s">
        <v>31</v>
      </c>
      <c r="AX151" s="13" t="s">
        <v>76</v>
      </c>
      <c r="AY151" s="252" t="s">
        <v>173</v>
      </c>
    </row>
    <row r="152" s="14" customFormat="1">
      <c r="A152" s="14"/>
      <c r="B152" s="253"/>
      <c r="C152" s="254"/>
      <c r="D152" s="243" t="s">
        <v>182</v>
      </c>
      <c r="E152" s="255" t="s">
        <v>1</v>
      </c>
      <c r="F152" s="256" t="s">
        <v>184</v>
      </c>
      <c r="G152" s="254"/>
      <c r="H152" s="257">
        <v>68</v>
      </c>
      <c r="I152" s="258"/>
      <c r="J152" s="254"/>
      <c r="K152" s="254"/>
      <c r="L152" s="259"/>
      <c r="M152" s="260"/>
      <c r="N152" s="261"/>
      <c r="O152" s="261"/>
      <c r="P152" s="261"/>
      <c r="Q152" s="261"/>
      <c r="R152" s="261"/>
      <c r="S152" s="261"/>
      <c r="T152" s="262"/>
      <c r="U152" s="14"/>
      <c r="V152" s="14"/>
      <c r="W152" s="14"/>
      <c r="X152" s="14"/>
      <c r="Y152" s="14"/>
      <c r="Z152" s="14"/>
      <c r="AA152" s="14"/>
      <c r="AB152" s="14"/>
      <c r="AC152" s="14"/>
      <c r="AD152" s="14"/>
      <c r="AE152" s="14"/>
      <c r="AT152" s="263" t="s">
        <v>182</v>
      </c>
      <c r="AU152" s="263" t="s">
        <v>86</v>
      </c>
      <c r="AV152" s="14" t="s">
        <v>180</v>
      </c>
      <c r="AW152" s="14" t="s">
        <v>31</v>
      </c>
      <c r="AX152" s="14" t="s">
        <v>84</v>
      </c>
      <c r="AY152" s="263" t="s">
        <v>173</v>
      </c>
    </row>
    <row r="153" s="2" customFormat="1" ht="14.4" customHeight="1">
      <c r="A153" s="38"/>
      <c r="B153" s="39"/>
      <c r="C153" s="264" t="s">
        <v>224</v>
      </c>
      <c r="D153" s="264" t="s">
        <v>199</v>
      </c>
      <c r="E153" s="265" t="s">
        <v>630</v>
      </c>
      <c r="F153" s="266" t="s">
        <v>631</v>
      </c>
      <c r="G153" s="267" t="s">
        <v>209</v>
      </c>
      <c r="H153" s="268">
        <v>66</v>
      </c>
      <c r="I153" s="269"/>
      <c r="J153" s="270">
        <f>ROUND(I153*H153,2)</f>
        <v>0</v>
      </c>
      <c r="K153" s="271"/>
      <c r="L153" s="272"/>
      <c r="M153" s="273" t="s">
        <v>1</v>
      </c>
      <c r="N153" s="274" t="s">
        <v>41</v>
      </c>
      <c r="O153" s="91"/>
      <c r="P153" s="237">
        <f>O153*H153</f>
        <v>0</v>
      </c>
      <c r="Q153" s="237">
        <v>0.00018000000000000001</v>
      </c>
      <c r="R153" s="237">
        <f>Q153*H153</f>
        <v>0.01188</v>
      </c>
      <c r="S153" s="237">
        <v>0</v>
      </c>
      <c r="T153" s="238">
        <f>S153*H153</f>
        <v>0</v>
      </c>
      <c r="U153" s="38"/>
      <c r="V153" s="38"/>
      <c r="W153" s="38"/>
      <c r="X153" s="38"/>
      <c r="Y153" s="38"/>
      <c r="Z153" s="38"/>
      <c r="AA153" s="38"/>
      <c r="AB153" s="38"/>
      <c r="AC153" s="38"/>
      <c r="AD153" s="38"/>
      <c r="AE153" s="38"/>
      <c r="AR153" s="239" t="s">
        <v>203</v>
      </c>
      <c r="AT153" s="239" t="s">
        <v>199</v>
      </c>
      <c r="AU153" s="239" t="s">
        <v>86</v>
      </c>
      <c r="AY153" s="17" t="s">
        <v>173</v>
      </c>
      <c r="BE153" s="240">
        <f>IF(N153="základní",J153,0)</f>
        <v>0</v>
      </c>
      <c r="BF153" s="240">
        <f>IF(N153="snížená",J153,0)</f>
        <v>0</v>
      </c>
      <c r="BG153" s="240">
        <f>IF(N153="zákl. přenesená",J153,0)</f>
        <v>0</v>
      </c>
      <c r="BH153" s="240">
        <f>IF(N153="sníž. přenesená",J153,0)</f>
        <v>0</v>
      </c>
      <c r="BI153" s="240">
        <f>IF(N153="nulová",J153,0)</f>
        <v>0</v>
      </c>
      <c r="BJ153" s="17" t="s">
        <v>84</v>
      </c>
      <c r="BK153" s="240">
        <f>ROUND(I153*H153,2)</f>
        <v>0</v>
      </c>
      <c r="BL153" s="17" t="s">
        <v>180</v>
      </c>
      <c r="BM153" s="239" t="s">
        <v>902</v>
      </c>
    </row>
    <row r="154" s="15" customFormat="1">
      <c r="A154" s="15"/>
      <c r="B154" s="275"/>
      <c r="C154" s="276"/>
      <c r="D154" s="243" t="s">
        <v>182</v>
      </c>
      <c r="E154" s="277" t="s">
        <v>1</v>
      </c>
      <c r="F154" s="278" t="s">
        <v>211</v>
      </c>
      <c r="G154" s="276"/>
      <c r="H154" s="277" t="s">
        <v>1</v>
      </c>
      <c r="I154" s="279"/>
      <c r="J154" s="276"/>
      <c r="K154" s="276"/>
      <c r="L154" s="280"/>
      <c r="M154" s="281"/>
      <c r="N154" s="282"/>
      <c r="O154" s="282"/>
      <c r="P154" s="282"/>
      <c r="Q154" s="282"/>
      <c r="R154" s="282"/>
      <c r="S154" s="282"/>
      <c r="T154" s="283"/>
      <c r="U154" s="15"/>
      <c r="V154" s="15"/>
      <c r="W154" s="15"/>
      <c r="X154" s="15"/>
      <c r="Y154" s="15"/>
      <c r="Z154" s="15"/>
      <c r="AA154" s="15"/>
      <c r="AB154" s="15"/>
      <c r="AC154" s="15"/>
      <c r="AD154" s="15"/>
      <c r="AE154" s="15"/>
      <c r="AT154" s="284" t="s">
        <v>182</v>
      </c>
      <c r="AU154" s="284" t="s">
        <v>86</v>
      </c>
      <c r="AV154" s="15" t="s">
        <v>84</v>
      </c>
      <c r="AW154" s="15" t="s">
        <v>31</v>
      </c>
      <c r="AX154" s="15" t="s">
        <v>76</v>
      </c>
      <c r="AY154" s="284" t="s">
        <v>173</v>
      </c>
    </row>
    <row r="155" s="13" customFormat="1">
      <c r="A155" s="13"/>
      <c r="B155" s="241"/>
      <c r="C155" s="242"/>
      <c r="D155" s="243" t="s">
        <v>182</v>
      </c>
      <c r="E155" s="244" t="s">
        <v>1</v>
      </c>
      <c r="F155" s="245" t="s">
        <v>774</v>
      </c>
      <c r="G155" s="242"/>
      <c r="H155" s="246">
        <v>66</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4" customFormat="1">
      <c r="A156" s="14"/>
      <c r="B156" s="253"/>
      <c r="C156" s="254"/>
      <c r="D156" s="243" t="s">
        <v>182</v>
      </c>
      <c r="E156" s="255" t="s">
        <v>1</v>
      </c>
      <c r="F156" s="256" t="s">
        <v>184</v>
      </c>
      <c r="G156" s="254"/>
      <c r="H156" s="257">
        <v>66</v>
      </c>
      <c r="I156" s="258"/>
      <c r="J156" s="254"/>
      <c r="K156" s="254"/>
      <c r="L156" s="259"/>
      <c r="M156" s="260"/>
      <c r="N156" s="261"/>
      <c r="O156" s="261"/>
      <c r="P156" s="261"/>
      <c r="Q156" s="261"/>
      <c r="R156" s="261"/>
      <c r="S156" s="261"/>
      <c r="T156" s="262"/>
      <c r="U156" s="14"/>
      <c r="V156" s="14"/>
      <c r="W156" s="14"/>
      <c r="X156" s="14"/>
      <c r="Y156" s="14"/>
      <c r="Z156" s="14"/>
      <c r="AA156" s="14"/>
      <c r="AB156" s="14"/>
      <c r="AC156" s="14"/>
      <c r="AD156" s="14"/>
      <c r="AE156" s="14"/>
      <c r="AT156" s="263" t="s">
        <v>182</v>
      </c>
      <c r="AU156" s="263" t="s">
        <v>86</v>
      </c>
      <c r="AV156" s="14" t="s">
        <v>180</v>
      </c>
      <c r="AW156" s="14" t="s">
        <v>31</v>
      </c>
      <c r="AX156" s="14" t="s">
        <v>84</v>
      </c>
      <c r="AY156" s="263" t="s">
        <v>173</v>
      </c>
    </row>
    <row r="157" s="2" customFormat="1" ht="128.55" customHeight="1">
      <c r="A157" s="38"/>
      <c r="B157" s="39"/>
      <c r="C157" s="227" t="s">
        <v>228</v>
      </c>
      <c r="D157" s="227" t="s">
        <v>176</v>
      </c>
      <c r="E157" s="228" t="s">
        <v>247</v>
      </c>
      <c r="F157" s="229" t="s">
        <v>248</v>
      </c>
      <c r="G157" s="230" t="s">
        <v>221</v>
      </c>
      <c r="H157" s="231">
        <v>0.29999999999999999</v>
      </c>
      <c r="I157" s="232"/>
      <c r="J157" s="233">
        <f>ROUND(I157*H157,2)</f>
        <v>0</v>
      </c>
      <c r="K157" s="234"/>
      <c r="L157" s="44"/>
      <c r="M157" s="235" t="s">
        <v>1</v>
      </c>
      <c r="N157" s="236" t="s">
        <v>41</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180</v>
      </c>
      <c r="AT157" s="239" t="s">
        <v>176</v>
      </c>
      <c r="AU157" s="239" t="s">
        <v>86</v>
      </c>
      <c r="AY157" s="17" t="s">
        <v>173</v>
      </c>
      <c r="BE157" s="240">
        <f>IF(N157="základní",J157,0)</f>
        <v>0</v>
      </c>
      <c r="BF157" s="240">
        <f>IF(N157="snížená",J157,0)</f>
        <v>0</v>
      </c>
      <c r="BG157" s="240">
        <f>IF(N157="zákl. přenesená",J157,0)</f>
        <v>0</v>
      </c>
      <c r="BH157" s="240">
        <f>IF(N157="sníž. přenesená",J157,0)</f>
        <v>0</v>
      </c>
      <c r="BI157" s="240">
        <f>IF(N157="nulová",J157,0)</f>
        <v>0</v>
      </c>
      <c r="BJ157" s="17" t="s">
        <v>84</v>
      </c>
      <c r="BK157" s="240">
        <f>ROUND(I157*H157,2)</f>
        <v>0</v>
      </c>
      <c r="BL157" s="17" t="s">
        <v>180</v>
      </c>
      <c r="BM157" s="239" t="s">
        <v>903</v>
      </c>
    </row>
    <row r="158" s="13" customFormat="1">
      <c r="A158" s="13"/>
      <c r="B158" s="241"/>
      <c r="C158" s="242"/>
      <c r="D158" s="243" t="s">
        <v>182</v>
      </c>
      <c r="E158" s="244" t="s">
        <v>1</v>
      </c>
      <c r="F158" s="245" t="s">
        <v>776</v>
      </c>
      <c r="G158" s="242"/>
      <c r="H158" s="246">
        <v>0.29999999999999999</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86</v>
      </c>
      <c r="AV158" s="13" t="s">
        <v>86</v>
      </c>
      <c r="AW158" s="13" t="s">
        <v>31</v>
      </c>
      <c r="AX158" s="13" t="s">
        <v>76</v>
      </c>
      <c r="AY158" s="252" t="s">
        <v>173</v>
      </c>
    </row>
    <row r="159" s="14" customFormat="1">
      <c r="A159" s="14"/>
      <c r="B159" s="253"/>
      <c r="C159" s="254"/>
      <c r="D159" s="243" t="s">
        <v>182</v>
      </c>
      <c r="E159" s="255" t="s">
        <v>1</v>
      </c>
      <c r="F159" s="256" t="s">
        <v>184</v>
      </c>
      <c r="G159" s="254"/>
      <c r="H159" s="257">
        <v>0.29999999999999999</v>
      </c>
      <c r="I159" s="258"/>
      <c r="J159" s="254"/>
      <c r="K159" s="254"/>
      <c r="L159" s="259"/>
      <c r="M159" s="260"/>
      <c r="N159" s="261"/>
      <c r="O159" s="261"/>
      <c r="P159" s="261"/>
      <c r="Q159" s="261"/>
      <c r="R159" s="261"/>
      <c r="S159" s="261"/>
      <c r="T159" s="262"/>
      <c r="U159" s="14"/>
      <c r="V159" s="14"/>
      <c r="W159" s="14"/>
      <c r="X159" s="14"/>
      <c r="Y159" s="14"/>
      <c r="Z159" s="14"/>
      <c r="AA159" s="14"/>
      <c r="AB159" s="14"/>
      <c r="AC159" s="14"/>
      <c r="AD159" s="14"/>
      <c r="AE159" s="14"/>
      <c r="AT159" s="263" t="s">
        <v>182</v>
      </c>
      <c r="AU159" s="263" t="s">
        <v>86</v>
      </c>
      <c r="AV159" s="14" t="s">
        <v>180</v>
      </c>
      <c r="AW159" s="14" t="s">
        <v>31</v>
      </c>
      <c r="AX159" s="14" t="s">
        <v>84</v>
      </c>
      <c r="AY159" s="263" t="s">
        <v>173</v>
      </c>
    </row>
    <row r="160" s="2" customFormat="1" ht="114.9" customHeight="1">
      <c r="A160" s="38"/>
      <c r="B160" s="39"/>
      <c r="C160" s="227" t="s">
        <v>246</v>
      </c>
      <c r="D160" s="227" t="s">
        <v>176</v>
      </c>
      <c r="E160" s="228" t="s">
        <v>661</v>
      </c>
      <c r="F160" s="229" t="s">
        <v>662</v>
      </c>
      <c r="G160" s="230" t="s">
        <v>256</v>
      </c>
      <c r="H160" s="231">
        <v>4</v>
      </c>
      <c r="I160" s="232"/>
      <c r="J160" s="233">
        <f>ROUND(I160*H160,2)</f>
        <v>0</v>
      </c>
      <c r="K160" s="234"/>
      <c r="L160" s="44"/>
      <c r="M160" s="235" t="s">
        <v>1</v>
      </c>
      <c r="N160" s="236" t="s">
        <v>41</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180</v>
      </c>
      <c r="AT160" s="239" t="s">
        <v>176</v>
      </c>
      <c r="AU160" s="239" t="s">
        <v>86</v>
      </c>
      <c r="AY160" s="17" t="s">
        <v>173</v>
      </c>
      <c r="BE160" s="240">
        <f>IF(N160="základní",J160,0)</f>
        <v>0</v>
      </c>
      <c r="BF160" s="240">
        <f>IF(N160="snížená",J160,0)</f>
        <v>0</v>
      </c>
      <c r="BG160" s="240">
        <f>IF(N160="zákl. přenesená",J160,0)</f>
        <v>0</v>
      </c>
      <c r="BH160" s="240">
        <f>IF(N160="sníž. přenesená",J160,0)</f>
        <v>0</v>
      </c>
      <c r="BI160" s="240">
        <f>IF(N160="nulová",J160,0)</f>
        <v>0</v>
      </c>
      <c r="BJ160" s="17" t="s">
        <v>84</v>
      </c>
      <c r="BK160" s="240">
        <f>ROUND(I160*H160,2)</f>
        <v>0</v>
      </c>
      <c r="BL160" s="17" t="s">
        <v>180</v>
      </c>
      <c r="BM160" s="239" t="s">
        <v>904</v>
      </c>
    </row>
    <row r="161" s="13" customFormat="1">
      <c r="A161" s="13"/>
      <c r="B161" s="241"/>
      <c r="C161" s="242"/>
      <c r="D161" s="243" t="s">
        <v>182</v>
      </c>
      <c r="E161" s="244" t="s">
        <v>1</v>
      </c>
      <c r="F161" s="245" t="s">
        <v>180</v>
      </c>
      <c r="G161" s="242"/>
      <c r="H161" s="246">
        <v>4</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4" customFormat="1">
      <c r="A162" s="14"/>
      <c r="B162" s="253"/>
      <c r="C162" s="254"/>
      <c r="D162" s="243" t="s">
        <v>182</v>
      </c>
      <c r="E162" s="255" t="s">
        <v>1</v>
      </c>
      <c r="F162" s="256" t="s">
        <v>184</v>
      </c>
      <c r="G162" s="254"/>
      <c r="H162" s="257">
        <v>4</v>
      </c>
      <c r="I162" s="258"/>
      <c r="J162" s="254"/>
      <c r="K162" s="254"/>
      <c r="L162" s="259"/>
      <c r="M162" s="260"/>
      <c r="N162" s="261"/>
      <c r="O162" s="261"/>
      <c r="P162" s="261"/>
      <c r="Q162" s="261"/>
      <c r="R162" s="261"/>
      <c r="S162" s="261"/>
      <c r="T162" s="262"/>
      <c r="U162" s="14"/>
      <c r="V162" s="14"/>
      <c r="W162" s="14"/>
      <c r="X162" s="14"/>
      <c r="Y162" s="14"/>
      <c r="Z162" s="14"/>
      <c r="AA162" s="14"/>
      <c r="AB162" s="14"/>
      <c r="AC162" s="14"/>
      <c r="AD162" s="14"/>
      <c r="AE162" s="14"/>
      <c r="AT162" s="263" t="s">
        <v>182</v>
      </c>
      <c r="AU162" s="263" t="s">
        <v>86</v>
      </c>
      <c r="AV162" s="14" t="s">
        <v>180</v>
      </c>
      <c r="AW162" s="14" t="s">
        <v>31</v>
      </c>
      <c r="AX162" s="14" t="s">
        <v>84</v>
      </c>
      <c r="AY162" s="263" t="s">
        <v>173</v>
      </c>
    </row>
    <row r="163" s="2" customFormat="1" ht="62.7" customHeight="1">
      <c r="A163" s="38"/>
      <c r="B163" s="39"/>
      <c r="C163" s="227" t="s">
        <v>253</v>
      </c>
      <c r="D163" s="227" t="s">
        <v>176</v>
      </c>
      <c r="E163" s="228" t="s">
        <v>778</v>
      </c>
      <c r="F163" s="229" t="s">
        <v>779</v>
      </c>
      <c r="G163" s="230" t="s">
        <v>231</v>
      </c>
      <c r="H163" s="231">
        <v>9.5999999999999996</v>
      </c>
      <c r="I163" s="232"/>
      <c r="J163" s="233">
        <f>ROUND(I163*H163,2)</f>
        <v>0</v>
      </c>
      <c r="K163" s="234"/>
      <c r="L163" s="44"/>
      <c r="M163" s="235" t="s">
        <v>1</v>
      </c>
      <c r="N163" s="236" t="s">
        <v>41</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180</v>
      </c>
      <c r="AT163" s="239" t="s">
        <v>176</v>
      </c>
      <c r="AU163" s="239" t="s">
        <v>86</v>
      </c>
      <c r="AY163" s="17" t="s">
        <v>173</v>
      </c>
      <c r="BE163" s="240">
        <f>IF(N163="základní",J163,0)</f>
        <v>0</v>
      </c>
      <c r="BF163" s="240">
        <f>IF(N163="snížená",J163,0)</f>
        <v>0</v>
      </c>
      <c r="BG163" s="240">
        <f>IF(N163="zákl. přenesená",J163,0)</f>
        <v>0</v>
      </c>
      <c r="BH163" s="240">
        <f>IF(N163="sníž. přenesená",J163,0)</f>
        <v>0</v>
      </c>
      <c r="BI163" s="240">
        <f>IF(N163="nulová",J163,0)</f>
        <v>0</v>
      </c>
      <c r="BJ163" s="17" t="s">
        <v>84</v>
      </c>
      <c r="BK163" s="240">
        <f>ROUND(I163*H163,2)</f>
        <v>0</v>
      </c>
      <c r="BL163" s="17" t="s">
        <v>180</v>
      </c>
      <c r="BM163" s="239" t="s">
        <v>905</v>
      </c>
    </row>
    <row r="164" s="13" customFormat="1">
      <c r="A164" s="13"/>
      <c r="B164" s="241"/>
      <c r="C164" s="242"/>
      <c r="D164" s="243" t="s">
        <v>182</v>
      </c>
      <c r="E164" s="244" t="s">
        <v>1</v>
      </c>
      <c r="F164" s="245" t="s">
        <v>906</v>
      </c>
      <c r="G164" s="242"/>
      <c r="H164" s="246">
        <v>9.5999999999999996</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9.5999999999999996</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14.4" customHeight="1">
      <c r="A166" s="38"/>
      <c r="B166" s="39"/>
      <c r="C166" s="264" t="s">
        <v>260</v>
      </c>
      <c r="D166" s="264" t="s">
        <v>199</v>
      </c>
      <c r="E166" s="265" t="s">
        <v>782</v>
      </c>
      <c r="F166" s="266" t="s">
        <v>783</v>
      </c>
      <c r="G166" s="267" t="s">
        <v>231</v>
      </c>
      <c r="H166" s="268">
        <v>9.5999999999999996</v>
      </c>
      <c r="I166" s="269"/>
      <c r="J166" s="270">
        <f>ROUND(I166*H166,2)</f>
        <v>0</v>
      </c>
      <c r="K166" s="271"/>
      <c r="L166" s="272"/>
      <c r="M166" s="273" t="s">
        <v>1</v>
      </c>
      <c r="N166" s="274" t="s">
        <v>41</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203</v>
      </c>
      <c r="AT166" s="239" t="s">
        <v>199</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907</v>
      </c>
    </row>
    <row r="167" s="13" customFormat="1">
      <c r="A167" s="13"/>
      <c r="B167" s="241"/>
      <c r="C167" s="242"/>
      <c r="D167" s="243" t="s">
        <v>182</v>
      </c>
      <c r="E167" s="244" t="s">
        <v>1</v>
      </c>
      <c r="F167" s="245" t="s">
        <v>859</v>
      </c>
      <c r="G167" s="242"/>
      <c r="H167" s="246">
        <v>9.5999999999999996</v>
      </c>
      <c r="I167" s="247"/>
      <c r="J167" s="242"/>
      <c r="K167" s="242"/>
      <c r="L167" s="248"/>
      <c r="M167" s="249"/>
      <c r="N167" s="250"/>
      <c r="O167" s="250"/>
      <c r="P167" s="250"/>
      <c r="Q167" s="250"/>
      <c r="R167" s="250"/>
      <c r="S167" s="250"/>
      <c r="T167" s="251"/>
      <c r="U167" s="13"/>
      <c r="V167" s="13"/>
      <c r="W167" s="13"/>
      <c r="X167" s="13"/>
      <c r="Y167" s="13"/>
      <c r="Z167" s="13"/>
      <c r="AA167" s="13"/>
      <c r="AB167" s="13"/>
      <c r="AC167" s="13"/>
      <c r="AD167" s="13"/>
      <c r="AE167" s="13"/>
      <c r="AT167" s="252" t="s">
        <v>182</v>
      </c>
      <c r="AU167" s="252" t="s">
        <v>86</v>
      </c>
      <c r="AV167" s="13" t="s">
        <v>86</v>
      </c>
      <c r="AW167" s="13" t="s">
        <v>31</v>
      </c>
      <c r="AX167" s="13" t="s">
        <v>76</v>
      </c>
      <c r="AY167" s="252" t="s">
        <v>173</v>
      </c>
    </row>
    <row r="168" s="14" customFormat="1">
      <c r="A168" s="14"/>
      <c r="B168" s="253"/>
      <c r="C168" s="254"/>
      <c r="D168" s="243" t="s">
        <v>182</v>
      </c>
      <c r="E168" s="255" t="s">
        <v>1</v>
      </c>
      <c r="F168" s="256" t="s">
        <v>184</v>
      </c>
      <c r="G168" s="254"/>
      <c r="H168" s="257">
        <v>9.5999999999999996</v>
      </c>
      <c r="I168" s="258"/>
      <c r="J168" s="254"/>
      <c r="K168" s="254"/>
      <c r="L168" s="259"/>
      <c r="M168" s="260"/>
      <c r="N168" s="261"/>
      <c r="O168" s="261"/>
      <c r="P168" s="261"/>
      <c r="Q168" s="261"/>
      <c r="R168" s="261"/>
      <c r="S168" s="261"/>
      <c r="T168" s="262"/>
      <c r="U168" s="14"/>
      <c r="V168" s="14"/>
      <c r="W168" s="14"/>
      <c r="X168" s="14"/>
      <c r="Y168" s="14"/>
      <c r="Z168" s="14"/>
      <c r="AA168" s="14"/>
      <c r="AB168" s="14"/>
      <c r="AC168" s="14"/>
      <c r="AD168" s="14"/>
      <c r="AE168" s="14"/>
      <c r="AT168" s="263" t="s">
        <v>182</v>
      </c>
      <c r="AU168" s="263" t="s">
        <v>86</v>
      </c>
      <c r="AV168" s="14" t="s">
        <v>180</v>
      </c>
      <c r="AW168" s="14" t="s">
        <v>31</v>
      </c>
      <c r="AX168" s="14" t="s">
        <v>84</v>
      </c>
      <c r="AY168" s="263" t="s">
        <v>173</v>
      </c>
    </row>
    <row r="169" s="2" customFormat="1" ht="49.05" customHeight="1">
      <c r="A169" s="38"/>
      <c r="B169" s="39"/>
      <c r="C169" s="227" t="s">
        <v>264</v>
      </c>
      <c r="D169" s="227" t="s">
        <v>176</v>
      </c>
      <c r="E169" s="228" t="s">
        <v>785</v>
      </c>
      <c r="F169" s="229" t="s">
        <v>786</v>
      </c>
      <c r="G169" s="230" t="s">
        <v>231</v>
      </c>
      <c r="H169" s="231">
        <v>17</v>
      </c>
      <c r="I169" s="232"/>
      <c r="J169" s="233">
        <f>ROUND(I169*H169,2)</f>
        <v>0</v>
      </c>
      <c r="K169" s="234"/>
      <c r="L169" s="44"/>
      <c r="M169" s="235" t="s">
        <v>1</v>
      </c>
      <c r="N169" s="236" t="s">
        <v>41</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180</v>
      </c>
      <c r="AT169" s="239" t="s">
        <v>176</v>
      </c>
      <c r="AU169" s="239" t="s">
        <v>86</v>
      </c>
      <c r="AY169" s="17" t="s">
        <v>173</v>
      </c>
      <c r="BE169" s="240">
        <f>IF(N169="základní",J169,0)</f>
        <v>0</v>
      </c>
      <c r="BF169" s="240">
        <f>IF(N169="snížená",J169,0)</f>
        <v>0</v>
      </c>
      <c r="BG169" s="240">
        <f>IF(N169="zákl. přenesená",J169,0)</f>
        <v>0</v>
      </c>
      <c r="BH169" s="240">
        <f>IF(N169="sníž. přenesená",J169,0)</f>
        <v>0</v>
      </c>
      <c r="BI169" s="240">
        <f>IF(N169="nulová",J169,0)</f>
        <v>0</v>
      </c>
      <c r="BJ169" s="17" t="s">
        <v>84</v>
      </c>
      <c r="BK169" s="240">
        <f>ROUND(I169*H169,2)</f>
        <v>0</v>
      </c>
      <c r="BL169" s="17" t="s">
        <v>180</v>
      </c>
      <c r="BM169" s="239" t="s">
        <v>908</v>
      </c>
    </row>
    <row r="170" s="13" customFormat="1">
      <c r="A170" s="13"/>
      <c r="B170" s="241"/>
      <c r="C170" s="242"/>
      <c r="D170" s="243" t="s">
        <v>182</v>
      </c>
      <c r="E170" s="244" t="s">
        <v>1</v>
      </c>
      <c r="F170" s="245" t="s">
        <v>909</v>
      </c>
      <c r="G170" s="242"/>
      <c r="H170" s="246">
        <v>17</v>
      </c>
      <c r="I170" s="247"/>
      <c r="J170" s="242"/>
      <c r="K170" s="242"/>
      <c r="L170" s="248"/>
      <c r="M170" s="249"/>
      <c r="N170" s="250"/>
      <c r="O170" s="250"/>
      <c r="P170" s="250"/>
      <c r="Q170" s="250"/>
      <c r="R170" s="250"/>
      <c r="S170" s="250"/>
      <c r="T170" s="251"/>
      <c r="U170" s="13"/>
      <c r="V170" s="13"/>
      <c r="W170" s="13"/>
      <c r="X170" s="13"/>
      <c r="Y170" s="13"/>
      <c r="Z170" s="13"/>
      <c r="AA170" s="13"/>
      <c r="AB170" s="13"/>
      <c r="AC170" s="13"/>
      <c r="AD170" s="13"/>
      <c r="AE170" s="13"/>
      <c r="AT170" s="252" t="s">
        <v>182</v>
      </c>
      <c r="AU170" s="252" t="s">
        <v>86</v>
      </c>
      <c r="AV170" s="13" t="s">
        <v>86</v>
      </c>
      <c r="AW170" s="13" t="s">
        <v>31</v>
      </c>
      <c r="AX170" s="13" t="s">
        <v>76</v>
      </c>
      <c r="AY170" s="252" t="s">
        <v>173</v>
      </c>
    </row>
    <row r="171" s="14" customFormat="1">
      <c r="A171" s="14"/>
      <c r="B171" s="253"/>
      <c r="C171" s="254"/>
      <c r="D171" s="243" t="s">
        <v>182</v>
      </c>
      <c r="E171" s="255" t="s">
        <v>1</v>
      </c>
      <c r="F171" s="256" t="s">
        <v>184</v>
      </c>
      <c r="G171" s="254"/>
      <c r="H171" s="257">
        <v>17</v>
      </c>
      <c r="I171" s="258"/>
      <c r="J171" s="254"/>
      <c r="K171" s="254"/>
      <c r="L171" s="259"/>
      <c r="M171" s="260"/>
      <c r="N171" s="261"/>
      <c r="O171" s="261"/>
      <c r="P171" s="261"/>
      <c r="Q171" s="261"/>
      <c r="R171" s="261"/>
      <c r="S171" s="261"/>
      <c r="T171" s="262"/>
      <c r="U171" s="14"/>
      <c r="V171" s="14"/>
      <c r="W171" s="14"/>
      <c r="X171" s="14"/>
      <c r="Y171" s="14"/>
      <c r="Z171" s="14"/>
      <c r="AA171" s="14"/>
      <c r="AB171" s="14"/>
      <c r="AC171" s="14"/>
      <c r="AD171" s="14"/>
      <c r="AE171" s="14"/>
      <c r="AT171" s="263" t="s">
        <v>182</v>
      </c>
      <c r="AU171" s="263" t="s">
        <v>86</v>
      </c>
      <c r="AV171" s="14" t="s">
        <v>180</v>
      </c>
      <c r="AW171" s="14" t="s">
        <v>31</v>
      </c>
      <c r="AX171" s="14" t="s">
        <v>84</v>
      </c>
      <c r="AY171" s="263" t="s">
        <v>173</v>
      </c>
    </row>
    <row r="172" s="2" customFormat="1" ht="37.8" customHeight="1">
      <c r="A172" s="38"/>
      <c r="B172" s="39"/>
      <c r="C172" s="227" t="s">
        <v>8</v>
      </c>
      <c r="D172" s="227" t="s">
        <v>176</v>
      </c>
      <c r="E172" s="228" t="s">
        <v>789</v>
      </c>
      <c r="F172" s="229" t="s">
        <v>790</v>
      </c>
      <c r="G172" s="230" t="s">
        <v>231</v>
      </c>
      <c r="H172" s="231">
        <v>40</v>
      </c>
      <c r="I172" s="232"/>
      <c r="J172" s="233">
        <f>ROUND(I172*H172,2)</f>
        <v>0</v>
      </c>
      <c r="K172" s="234"/>
      <c r="L172" s="44"/>
      <c r="M172" s="235" t="s">
        <v>1</v>
      </c>
      <c r="N172" s="236" t="s">
        <v>41</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180</v>
      </c>
      <c r="AT172" s="239" t="s">
        <v>176</v>
      </c>
      <c r="AU172" s="239" t="s">
        <v>86</v>
      </c>
      <c r="AY172" s="17" t="s">
        <v>173</v>
      </c>
      <c r="BE172" s="240">
        <f>IF(N172="základní",J172,0)</f>
        <v>0</v>
      </c>
      <c r="BF172" s="240">
        <f>IF(N172="snížená",J172,0)</f>
        <v>0</v>
      </c>
      <c r="BG172" s="240">
        <f>IF(N172="zákl. přenesená",J172,0)</f>
        <v>0</v>
      </c>
      <c r="BH172" s="240">
        <f>IF(N172="sníž. přenesená",J172,0)</f>
        <v>0</v>
      </c>
      <c r="BI172" s="240">
        <f>IF(N172="nulová",J172,0)</f>
        <v>0</v>
      </c>
      <c r="BJ172" s="17" t="s">
        <v>84</v>
      </c>
      <c r="BK172" s="240">
        <f>ROUND(I172*H172,2)</f>
        <v>0</v>
      </c>
      <c r="BL172" s="17" t="s">
        <v>180</v>
      </c>
      <c r="BM172" s="239" t="s">
        <v>910</v>
      </c>
    </row>
    <row r="173" s="13" customFormat="1">
      <c r="A173" s="13"/>
      <c r="B173" s="241"/>
      <c r="C173" s="242"/>
      <c r="D173" s="243" t="s">
        <v>182</v>
      </c>
      <c r="E173" s="244" t="s">
        <v>1</v>
      </c>
      <c r="F173" s="245" t="s">
        <v>647</v>
      </c>
      <c r="G173" s="242"/>
      <c r="H173" s="246">
        <v>40</v>
      </c>
      <c r="I173" s="247"/>
      <c r="J173" s="242"/>
      <c r="K173" s="242"/>
      <c r="L173" s="248"/>
      <c r="M173" s="249"/>
      <c r="N173" s="250"/>
      <c r="O173" s="250"/>
      <c r="P173" s="250"/>
      <c r="Q173" s="250"/>
      <c r="R173" s="250"/>
      <c r="S173" s="250"/>
      <c r="T173" s="251"/>
      <c r="U173" s="13"/>
      <c r="V173" s="13"/>
      <c r="W173" s="13"/>
      <c r="X173" s="13"/>
      <c r="Y173" s="13"/>
      <c r="Z173" s="13"/>
      <c r="AA173" s="13"/>
      <c r="AB173" s="13"/>
      <c r="AC173" s="13"/>
      <c r="AD173" s="13"/>
      <c r="AE173" s="13"/>
      <c r="AT173" s="252" t="s">
        <v>182</v>
      </c>
      <c r="AU173" s="252" t="s">
        <v>86</v>
      </c>
      <c r="AV173" s="13" t="s">
        <v>86</v>
      </c>
      <c r="AW173" s="13" t="s">
        <v>31</v>
      </c>
      <c r="AX173" s="13" t="s">
        <v>76</v>
      </c>
      <c r="AY173" s="252" t="s">
        <v>173</v>
      </c>
    </row>
    <row r="174" s="14" customFormat="1">
      <c r="A174" s="14"/>
      <c r="B174" s="253"/>
      <c r="C174" s="254"/>
      <c r="D174" s="243" t="s">
        <v>182</v>
      </c>
      <c r="E174" s="255" t="s">
        <v>1</v>
      </c>
      <c r="F174" s="256" t="s">
        <v>184</v>
      </c>
      <c r="G174" s="254"/>
      <c r="H174" s="257">
        <v>40</v>
      </c>
      <c r="I174" s="258"/>
      <c r="J174" s="254"/>
      <c r="K174" s="254"/>
      <c r="L174" s="259"/>
      <c r="M174" s="260"/>
      <c r="N174" s="261"/>
      <c r="O174" s="261"/>
      <c r="P174" s="261"/>
      <c r="Q174" s="261"/>
      <c r="R174" s="261"/>
      <c r="S174" s="261"/>
      <c r="T174" s="262"/>
      <c r="U174" s="14"/>
      <c r="V174" s="14"/>
      <c r="W174" s="14"/>
      <c r="X174" s="14"/>
      <c r="Y174" s="14"/>
      <c r="Z174" s="14"/>
      <c r="AA174" s="14"/>
      <c r="AB174" s="14"/>
      <c r="AC174" s="14"/>
      <c r="AD174" s="14"/>
      <c r="AE174" s="14"/>
      <c r="AT174" s="263" t="s">
        <v>182</v>
      </c>
      <c r="AU174" s="263" t="s">
        <v>86</v>
      </c>
      <c r="AV174" s="14" t="s">
        <v>180</v>
      </c>
      <c r="AW174" s="14" t="s">
        <v>31</v>
      </c>
      <c r="AX174" s="14" t="s">
        <v>84</v>
      </c>
      <c r="AY174" s="263" t="s">
        <v>173</v>
      </c>
    </row>
    <row r="175" s="2" customFormat="1" ht="49.05" customHeight="1">
      <c r="A175" s="38"/>
      <c r="B175" s="39"/>
      <c r="C175" s="227" t="s">
        <v>274</v>
      </c>
      <c r="D175" s="227" t="s">
        <v>176</v>
      </c>
      <c r="E175" s="228" t="s">
        <v>792</v>
      </c>
      <c r="F175" s="229" t="s">
        <v>793</v>
      </c>
      <c r="G175" s="230" t="s">
        <v>179</v>
      </c>
      <c r="H175" s="231">
        <v>81</v>
      </c>
      <c r="I175" s="232"/>
      <c r="J175" s="233">
        <f>ROUND(I175*H175,2)</f>
        <v>0</v>
      </c>
      <c r="K175" s="234"/>
      <c r="L175" s="44"/>
      <c r="M175" s="235" t="s">
        <v>1</v>
      </c>
      <c r="N175" s="236" t="s">
        <v>41</v>
      </c>
      <c r="O175" s="91"/>
      <c r="P175" s="237">
        <f>O175*H175</f>
        <v>0</v>
      </c>
      <c r="Q175" s="237">
        <v>0</v>
      </c>
      <c r="R175" s="237">
        <f>Q175*H175</f>
        <v>0</v>
      </c>
      <c r="S175" s="237">
        <v>0</v>
      </c>
      <c r="T175" s="238">
        <f>S175*H175</f>
        <v>0</v>
      </c>
      <c r="U175" s="38"/>
      <c r="V175" s="38"/>
      <c r="W175" s="38"/>
      <c r="X175" s="38"/>
      <c r="Y175" s="38"/>
      <c r="Z175" s="38"/>
      <c r="AA175" s="38"/>
      <c r="AB175" s="38"/>
      <c r="AC175" s="38"/>
      <c r="AD175" s="38"/>
      <c r="AE175" s="38"/>
      <c r="AR175" s="239" t="s">
        <v>180</v>
      </c>
      <c r="AT175" s="239" t="s">
        <v>176</v>
      </c>
      <c r="AU175" s="239" t="s">
        <v>86</v>
      </c>
      <c r="AY175" s="17" t="s">
        <v>173</v>
      </c>
      <c r="BE175" s="240">
        <f>IF(N175="základní",J175,0)</f>
        <v>0</v>
      </c>
      <c r="BF175" s="240">
        <f>IF(N175="snížená",J175,0)</f>
        <v>0</v>
      </c>
      <c r="BG175" s="240">
        <f>IF(N175="zákl. přenesená",J175,0)</f>
        <v>0</v>
      </c>
      <c r="BH175" s="240">
        <f>IF(N175="sníž. přenesená",J175,0)</f>
        <v>0</v>
      </c>
      <c r="BI175" s="240">
        <f>IF(N175="nulová",J175,0)</f>
        <v>0</v>
      </c>
      <c r="BJ175" s="17" t="s">
        <v>84</v>
      </c>
      <c r="BK175" s="240">
        <f>ROUND(I175*H175,2)</f>
        <v>0</v>
      </c>
      <c r="BL175" s="17" t="s">
        <v>180</v>
      </c>
      <c r="BM175" s="239" t="s">
        <v>911</v>
      </c>
    </row>
    <row r="176" s="13" customFormat="1">
      <c r="A176" s="13"/>
      <c r="B176" s="241"/>
      <c r="C176" s="242"/>
      <c r="D176" s="243" t="s">
        <v>182</v>
      </c>
      <c r="E176" s="244" t="s">
        <v>1</v>
      </c>
      <c r="F176" s="245" t="s">
        <v>795</v>
      </c>
      <c r="G176" s="242"/>
      <c r="H176" s="246">
        <v>81</v>
      </c>
      <c r="I176" s="247"/>
      <c r="J176" s="242"/>
      <c r="K176" s="242"/>
      <c r="L176" s="248"/>
      <c r="M176" s="249"/>
      <c r="N176" s="250"/>
      <c r="O176" s="250"/>
      <c r="P176" s="250"/>
      <c r="Q176" s="250"/>
      <c r="R176" s="250"/>
      <c r="S176" s="250"/>
      <c r="T176" s="251"/>
      <c r="U176" s="13"/>
      <c r="V176" s="13"/>
      <c r="W176" s="13"/>
      <c r="X176" s="13"/>
      <c r="Y176" s="13"/>
      <c r="Z176" s="13"/>
      <c r="AA176" s="13"/>
      <c r="AB176" s="13"/>
      <c r="AC176" s="13"/>
      <c r="AD176" s="13"/>
      <c r="AE176" s="13"/>
      <c r="AT176" s="252" t="s">
        <v>182</v>
      </c>
      <c r="AU176" s="252" t="s">
        <v>86</v>
      </c>
      <c r="AV176" s="13" t="s">
        <v>86</v>
      </c>
      <c r="AW176" s="13" t="s">
        <v>31</v>
      </c>
      <c r="AX176" s="13" t="s">
        <v>76</v>
      </c>
      <c r="AY176" s="252" t="s">
        <v>173</v>
      </c>
    </row>
    <row r="177" s="14" customFormat="1">
      <c r="A177" s="14"/>
      <c r="B177" s="253"/>
      <c r="C177" s="254"/>
      <c r="D177" s="243" t="s">
        <v>182</v>
      </c>
      <c r="E177" s="255" t="s">
        <v>1</v>
      </c>
      <c r="F177" s="256" t="s">
        <v>184</v>
      </c>
      <c r="G177" s="254"/>
      <c r="H177" s="257">
        <v>81</v>
      </c>
      <c r="I177" s="258"/>
      <c r="J177" s="254"/>
      <c r="K177" s="254"/>
      <c r="L177" s="259"/>
      <c r="M177" s="260"/>
      <c r="N177" s="261"/>
      <c r="O177" s="261"/>
      <c r="P177" s="261"/>
      <c r="Q177" s="261"/>
      <c r="R177" s="261"/>
      <c r="S177" s="261"/>
      <c r="T177" s="262"/>
      <c r="U177" s="14"/>
      <c r="V177" s="14"/>
      <c r="W177" s="14"/>
      <c r="X177" s="14"/>
      <c r="Y177" s="14"/>
      <c r="Z177" s="14"/>
      <c r="AA177" s="14"/>
      <c r="AB177" s="14"/>
      <c r="AC177" s="14"/>
      <c r="AD177" s="14"/>
      <c r="AE177" s="14"/>
      <c r="AT177" s="263" t="s">
        <v>182</v>
      </c>
      <c r="AU177" s="263" t="s">
        <v>86</v>
      </c>
      <c r="AV177" s="14" t="s">
        <v>180</v>
      </c>
      <c r="AW177" s="14" t="s">
        <v>31</v>
      </c>
      <c r="AX177" s="14" t="s">
        <v>84</v>
      </c>
      <c r="AY177" s="263" t="s">
        <v>173</v>
      </c>
    </row>
    <row r="178" s="2" customFormat="1" ht="90" customHeight="1">
      <c r="A178" s="38"/>
      <c r="B178" s="39"/>
      <c r="C178" s="227" t="s">
        <v>279</v>
      </c>
      <c r="D178" s="227" t="s">
        <v>176</v>
      </c>
      <c r="E178" s="228" t="s">
        <v>796</v>
      </c>
      <c r="F178" s="229" t="s">
        <v>797</v>
      </c>
      <c r="G178" s="230" t="s">
        <v>179</v>
      </c>
      <c r="H178" s="231">
        <v>55</v>
      </c>
      <c r="I178" s="232"/>
      <c r="J178" s="233">
        <f>ROUND(I178*H178,2)</f>
        <v>0</v>
      </c>
      <c r="K178" s="234"/>
      <c r="L178" s="44"/>
      <c r="M178" s="235" t="s">
        <v>1</v>
      </c>
      <c r="N178" s="236" t="s">
        <v>41</v>
      </c>
      <c r="O178" s="91"/>
      <c r="P178" s="237">
        <f>O178*H178</f>
        <v>0</v>
      </c>
      <c r="Q178" s="237">
        <v>0</v>
      </c>
      <c r="R178" s="237">
        <f>Q178*H178</f>
        <v>0</v>
      </c>
      <c r="S178" s="237">
        <v>0</v>
      </c>
      <c r="T178" s="238">
        <f>S178*H178</f>
        <v>0</v>
      </c>
      <c r="U178" s="38"/>
      <c r="V178" s="38"/>
      <c r="W178" s="38"/>
      <c r="X178" s="38"/>
      <c r="Y178" s="38"/>
      <c r="Z178" s="38"/>
      <c r="AA178" s="38"/>
      <c r="AB178" s="38"/>
      <c r="AC178" s="38"/>
      <c r="AD178" s="38"/>
      <c r="AE178" s="38"/>
      <c r="AR178" s="239" t="s">
        <v>180</v>
      </c>
      <c r="AT178" s="239" t="s">
        <v>176</v>
      </c>
      <c r="AU178" s="239" t="s">
        <v>86</v>
      </c>
      <c r="AY178" s="17" t="s">
        <v>173</v>
      </c>
      <c r="BE178" s="240">
        <f>IF(N178="základní",J178,0)</f>
        <v>0</v>
      </c>
      <c r="BF178" s="240">
        <f>IF(N178="snížená",J178,0)</f>
        <v>0</v>
      </c>
      <c r="BG178" s="240">
        <f>IF(N178="zákl. přenesená",J178,0)</f>
        <v>0</v>
      </c>
      <c r="BH178" s="240">
        <f>IF(N178="sníž. přenesená",J178,0)</f>
        <v>0</v>
      </c>
      <c r="BI178" s="240">
        <f>IF(N178="nulová",J178,0)</f>
        <v>0</v>
      </c>
      <c r="BJ178" s="17" t="s">
        <v>84</v>
      </c>
      <c r="BK178" s="240">
        <f>ROUND(I178*H178,2)</f>
        <v>0</v>
      </c>
      <c r="BL178" s="17" t="s">
        <v>180</v>
      </c>
      <c r="BM178" s="239" t="s">
        <v>912</v>
      </c>
    </row>
    <row r="179" s="13" customFormat="1">
      <c r="A179" s="13"/>
      <c r="B179" s="241"/>
      <c r="C179" s="242"/>
      <c r="D179" s="243" t="s">
        <v>182</v>
      </c>
      <c r="E179" s="244" t="s">
        <v>1</v>
      </c>
      <c r="F179" s="245" t="s">
        <v>799</v>
      </c>
      <c r="G179" s="242"/>
      <c r="H179" s="246">
        <v>55</v>
      </c>
      <c r="I179" s="247"/>
      <c r="J179" s="242"/>
      <c r="K179" s="242"/>
      <c r="L179" s="248"/>
      <c r="M179" s="249"/>
      <c r="N179" s="250"/>
      <c r="O179" s="250"/>
      <c r="P179" s="250"/>
      <c r="Q179" s="250"/>
      <c r="R179" s="250"/>
      <c r="S179" s="250"/>
      <c r="T179" s="251"/>
      <c r="U179" s="13"/>
      <c r="V179" s="13"/>
      <c r="W179" s="13"/>
      <c r="X179" s="13"/>
      <c r="Y179" s="13"/>
      <c r="Z179" s="13"/>
      <c r="AA179" s="13"/>
      <c r="AB179" s="13"/>
      <c r="AC179" s="13"/>
      <c r="AD179" s="13"/>
      <c r="AE179" s="13"/>
      <c r="AT179" s="252" t="s">
        <v>182</v>
      </c>
      <c r="AU179" s="252" t="s">
        <v>86</v>
      </c>
      <c r="AV179" s="13" t="s">
        <v>86</v>
      </c>
      <c r="AW179" s="13" t="s">
        <v>31</v>
      </c>
      <c r="AX179" s="13" t="s">
        <v>76</v>
      </c>
      <c r="AY179" s="252" t="s">
        <v>173</v>
      </c>
    </row>
    <row r="180" s="14" customFormat="1">
      <c r="A180" s="14"/>
      <c r="B180" s="253"/>
      <c r="C180" s="254"/>
      <c r="D180" s="243" t="s">
        <v>182</v>
      </c>
      <c r="E180" s="255" t="s">
        <v>1</v>
      </c>
      <c r="F180" s="256" t="s">
        <v>184</v>
      </c>
      <c r="G180" s="254"/>
      <c r="H180" s="257">
        <v>55</v>
      </c>
      <c r="I180" s="258"/>
      <c r="J180" s="254"/>
      <c r="K180" s="254"/>
      <c r="L180" s="259"/>
      <c r="M180" s="260"/>
      <c r="N180" s="261"/>
      <c r="O180" s="261"/>
      <c r="P180" s="261"/>
      <c r="Q180" s="261"/>
      <c r="R180" s="261"/>
      <c r="S180" s="261"/>
      <c r="T180" s="262"/>
      <c r="U180" s="14"/>
      <c r="V180" s="14"/>
      <c r="W180" s="14"/>
      <c r="X180" s="14"/>
      <c r="Y180" s="14"/>
      <c r="Z180" s="14"/>
      <c r="AA180" s="14"/>
      <c r="AB180" s="14"/>
      <c r="AC180" s="14"/>
      <c r="AD180" s="14"/>
      <c r="AE180" s="14"/>
      <c r="AT180" s="263" t="s">
        <v>182</v>
      </c>
      <c r="AU180" s="263" t="s">
        <v>86</v>
      </c>
      <c r="AV180" s="14" t="s">
        <v>180</v>
      </c>
      <c r="AW180" s="14" t="s">
        <v>31</v>
      </c>
      <c r="AX180" s="14" t="s">
        <v>84</v>
      </c>
      <c r="AY180" s="263" t="s">
        <v>173</v>
      </c>
    </row>
    <row r="181" s="2" customFormat="1" ht="14.4" customHeight="1">
      <c r="A181" s="38"/>
      <c r="B181" s="39"/>
      <c r="C181" s="264" t="s">
        <v>284</v>
      </c>
      <c r="D181" s="264" t="s">
        <v>199</v>
      </c>
      <c r="E181" s="265" t="s">
        <v>800</v>
      </c>
      <c r="F181" s="266" t="s">
        <v>801</v>
      </c>
      <c r="G181" s="267" t="s">
        <v>202</v>
      </c>
      <c r="H181" s="268">
        <v>18.975000000000001</v>
      </c>
      <c r="I181" s="269"/>
      <c r="J181" s="270">
        <f>ROUND(I181*H181,2)</f>
        <v>0</v>
      </c>
      <c r="K181" s="271"/>
      <c r="L181" s="272"/>
      <c r="M181" s="273" t="s">
        <v>1</v>
      </c>
      <c r="N181" s="274" t="s">
        <v>41</v>
      </c>
      <c r="O181" s="91"/>
      <c r="P181" s="237">
        <f>O181*H181</f>
        <v>0</v>
      </c>
      <c r="Q181" s="237">
        <v>1</v>
      </c>
      <c r="R181" s="237">
        <f>Q181*H181</f>
        <v>18.975000000000001</v>
      </c>
      <c r="S181" s="237">
        <v>0</v>
      </c>
      <c r="T181" s="238">
        <f>S181*H181</f>
        <v>0</v>
      </c>
      <c r="U181" s="38"/>
      <c r="V181" s="38"/>
      <c r="W181" s="38"/>
      <c r="X181" s="38"/>
      <c r="Y181" s="38"/>
      <c r="Z181" s="38"/>
      <c r="AA181" s="38"/>
      <c r="AB181" s="38"/>
      <c r="AC181" s="38"/>
      <c r="AD181" s="38"/>
      <c r="AE181" s="38"/>
      <c r="AR181" s="239" t="s">
        <v>203</v>
      </c>
      <c r="AT181" s="239" t="s">
        <v>199</v>
      </c>
      <c r="AU181" s="239" t="s">
        <v>86</v>
      </c>
      <c r="AY181" s="17" t="s">
        <v>173</v>
      </c>
      <c r="BE181" s="240">
        <f>IF(N181="základní",J181,0)</f>
        <v>0</v>
      </c>
      <c r="BF181" s="240">
        <f>IF(N181="snížená",J181,0)</f>
        <v>0</v>
      </c>
      <c r="BG181" s="240">
        <f>IF(N181="zákl. přenesená",J181,0)</f>
        <v>0</v>
      </c>
      <c r="BH181" s="240">
        <f>IF(N181="sníž. přenesená",J181,0)</f>
        <v>0</v>
      </c>
      <c r="BI181" s="240">
        <f>IF(N181="nulová",J181,0)</f>
        <v>0</v>
      </c>
      <c r="BJ181" s="17" t="s">
        <v>84</v>
      </c>
      <c r="BK181" s="240">
        <f>ROUND(I181*H181,2)</f>
        <v>0</v>
      </c>
      <c r="BL181" s="17" t="s">
        <v>180</v>
      </c>
      <c r="BM181" s="239" t="s">
        <v>913</v>
      </c>
    </row>
    <row r="182" s="13" customFormat="1">
      <c r="A182" s="13"/>
      <c r="B182" s="241"/>
      <c r="C182" s="242"/>
      <c r="D182" s="243" t="s">
        <v>182</v>
      </c>
      <c r="E182" s="244" t="s">
        <v>1</v>
      </c>
      <c r="F182" s="245" t="s">
        <v>803</v>
      </c>
      <c r="G182" s="242"/>
      <c r="H182" s="246">
        <v>18.975000000000001</v>
      </c>
      <c r="I182" s="247"/>
      <c r="J182" s="242"/>
      <c r="K182" s="242"/>
      <c r="L182" s="248"/>
      <c r="M182" s="249"/>
      <c r="N182" s="250"/>
      <c r="O182" s="250"/>
      <c r="P182" s="250"/>
      <c r="Q182" s="250"/>
      <c r="R182" s="250"/>
      <c r="S182" s="250"/>
      <c r="T182" s="251"/>
      <c r="U182" s="13"/>
      <c r="V182" s="13"/>
      <c r="W182" s="13"/>
      <c r="X182" s="13"/>
      <c r="Y182" s="13"/>
      <c r="Z182" s="13"/>
      <c r="AA182" s="13"/>
      <c r="AB182" s="13"/>
      <c r="AC182" s="13"/>
      <c r="AD182" s="13"/>
      <c r="AE182" s="13"/>
      <c r="AT182" s="252" t="s">
        <v>182</v>
      </c>
      <c r="AU182" s="252" t="s">
        <v>86</v>
      </c>
      <c r="AV182" s="13" t="s">
        <v>86</v>
      </c>
      <c r="AW182" s="13" t="s">
        <v>31</v>
      </c>
      <c r="AX182" s="13" t="s">
        <v>76</v>
      </c>
      <c r="AY182" s="252" t="s">
        <v>173</v>
      </c>
    </row>
    <row r="183" s="14" customFormat="1">
      <c r="A183" s="14"/>
      <c r="B183" s="253"/>
      <c r="C183" s="254"/>
      <c r="D183" s="243" t="s">
        <v>182</v>
      </c>
      <c r="E183" s="255" t="s">
        <v>1</v>
      </c>
      <c r="F183" s="256" t="s">
        <v>184</v>
      </c>
      <c r="G183" s="254"/>
      <c r="H183" s="257">
        <v>18.975000000000001</v>
      </c>
      <c r="I183" s="258"/>
      <c r="J183" s="254"/>
      <c r="K183" s="254"/>
      <c r="L183" s="259"/>
      <c r="M183" s="260"/>
      <c r="N183" s="261"/>
      <c r="O183" s="261"/>
      <c r="P183" s="261"/>
      <c r="Q183" s="261"/>
      <c r="R183" s="261"/>
      <c r="S183" s="261"/>
      <c r="T183" s="262"/>
      <c r="U183" s="14"/>
      <c r="V183" s="14"/>
      <c r="W183" s="14"/>
      <c r="X183" s="14"/>
      <c r="Y183" s="14"/>
      <c r="Z183" s="14"/>
      <c r="AA183" s="14"/>
      <c r="AB183" s="14"/>
      <c r="AC183" s="14"/>
      <c r="AD183" s="14"/>
      <c r="AE183" s="14"/>
      <c r="AT183" s="263" t="s">
        <v>182</v>
      </c>
      <c r="AU183" s="263" t="s">
        <v>86</v>
      </c>
      <c r="AV183" s="14" t="s">
        <v>180</v>
      </c>
      <c r="AW183" s="14" t="s">
        <v>31</v>
      </c>
      <c r="AX183" s="14" t="s">
        <v>84</v>
      </c>
      <c r="AY183" s="263" t="s">
        <v>173</v>
      </c>
    </row>
    <row r="184" s="2" customFormat="1" ht="24.15" customHeight="1">
      <c r="A184" s="38"/>
      <c r="B184" s="39"/>
      <c r="C184" s="264" t="s">
        <v>289</v>
      </c>
      <c r="D184" s="264" t="s">
        <v>199</v>
      </c>
      <c r="E184" s="265" t="s">
        <v>804</v>
      </c>
      <c r="F184" s="266" t="s">
        <v>805</v>
      </c>
      <c r="G184" s="267" t="s">
        <v>202</v>
      </c>
      <c r="H184" s="268">
        <v>6.3250000000000002</v>
      </c>
      <c r="I184" s="269"/>
      <c r="J184" s="270">
        <f>ROUND(I184*H184,2)</f>
        <v>0</v>
      </c>
      <c r="K184" s="271"/>
      <c r="L184" s="272"/>
      <c r="M184" s="273" t="s">
        <v>1</v>
      </c>
      <c r="N184" s="274" t="s">
        <v>41</v>
      </c>
      <c r="O184" s="91"/>
      <c r="P184" s="237">
        <f>O184*H184</f>
        <v>0</v>
      </c>
      <c r="Q184" s="237">
        <v>1</v>
      </c>
      <c r="R184" s="237">
        <f>Q184*H184</f>
        <v>6.3250000000000002</v>
      </c>
      <c r="S184" s="237">
        <v>0</v>
      </c>
      <c r="T184" s="238">
        <f>S184*H184</f>
        <v>0</v>
      </c>
      <c r="U184" s="38"/>
      <c r="V184" s="38"/>
      <c r="W184" s="38"/>
      <c r="X184" s="38"/>
      <c r="Y184" s="38"/>
      <c r="Z184" s="38"/>
      <c r="AA184" s="38"/>
      <c r="AB184" s="38"/>
      <c r="AC184" s="38"/>
      <c r="AD184" s="38"/>
      <c r="AE184" s="38"/>
      <c r="AR184" s="239" t="s">
        <v>203</v>
      </c>
      <c r="AT184" s="239" t="s">
        <v>199</v>
      </c>
      <c r="AU184" s="239" t="s">
        <v>86</v>
      </c>
      <c r="AY184" s="17" t="s">
        <v>173</v>
      </c>
      <c r="BE184" s="240">
        <f>IF(N184="základní",J184,0)</f>
        <v>0</v>
      </c>
      <c r="BF184" s="240">
        <f>IF(N184="snížená",J184,0)</f>
        <v>0</v>
      </c>
      <c r="BG184" s="240">
        <f>IF(N184="zákl. přenesená",J184,0)</f>
        <v>0</v>
      </c>
      <c r="BH184" s="240">
        <f>IF(N184="sníž. přenesená",J184,0)</f>
        <v>0</v>
      </c>
      <c r="BI184" s="240">
        <f>IF(N184="nulová",J184,0)</f>
        <v>0</v>
      </c>
      <c r="BJ184" s="17" t="s">
        <v>84</v>
      </c>
      <c r="BK184" s="240">
        <f>ROUND(I184*H184,2)</f>
        <v>0</v>
      </c>
      <c r="BL184" s="17" t="s">
        <v>180</v>
      </c>
      <c r="BM184" s="239" t="s">
        <v>914</v>
      </c>
    </row>
    <row r="185" s="13" customFormat="1">
      <c r="A185" s="13"/>
      <c r="B185" s="241"/>
      <c r="C185" s="242"/>
      <c r="D185" s="243" t="s">
        <v>182</v>
      </c>
      <c r="E185" s="244" t="s">
        <v>1</v>
      </c>
      <c r="F185" s="245" t="s">
        <v>807</v>
      </c>
      <c r="G185" s="242"/>
      <c r="H185" s="246">
        <v>6.3250000000000002</v>
      </c>
      <c r="I185" s="247"/>
      <c r="J185" s="242"/>
      <c r="K185" s="242"/>
      <c r="L185" s="248"/>
      <c r="M185" s="249"/>
      <c r="N185" s="250"/>
      <c r="O185" s="250"/>
      <c r="P185" s="250"/>
      <c r="Q185" s="250"/>
      <c r="R185" s="250"/>
      <c r="S185" s="250"/>
      <c r="T185" s="251"/>
      <c r="U185" s="13"/>
      <c r="V185" s="13"/>
      <c r="W185" s="13"/>
      <c r="X185" s="13"/>
      <c r="Y185" s="13"/>
      <c r="Z185" s="13"/>
      <c r="AA185" s="13"/>
      <c r="AB185" s="13"/>
      <c r="AC185" s="13"/>
      <c r="AD185" s="13"/>
      <c r="AE185" s="13"/>
      <c r="AT185" s="252" t="s">
        <v>182</v>
      </c>
      <c r="AU185" s="252" t="s">
        <v>86</v>
      </c>
      <c r="AV185" s="13" t="s">
        <v>86</v>
      </c>
      <c r="AW185" s="13" t="s">
        <v>31</v>
      </c>
      <c r="AX185" s="13" t="s">
        <v>76</v>
      </c>
      <c r="AY185" s="252" t="s">
        <v>173</v>
      </c>
    </row>
    <row r="186" s="14" customFormat="1">
      <c r="A186" s="14"/>
      <c r="B186" s="253"/>
      <c r="C186" s="254"/>
      <c r="D186" s="243" t="s">
        <v>182</v>
      </c>
      <c r="E186" s="255" t="s">
        <v>1</v>
      </c>
      <c r="F186" s="256" t="s">
        <v>184</v>
      </c>
      <c r="G186" s="254"/>
      <c r="H186" s="257">
        <v>6.3250000000000002</v>
      </c>
      <c r="I186" s="258"/>
      <c r="J186" s="254"/>
      <c r="K186" s="254"/>
      <c r="L186" s="259"/>
      <c r="M186" s="260"/>
      <c r="N186" s="261"/>
      <c r="O186" s="261"/>
      <c r="P186" s="261"/>
      <c r="Q186" s="261"/>
      <c r="R186" s="261"/>
      <c r="S186" s="261"/>
      <c r="T186" s="262"/>
      <c r="U186" s="14"/>
      <c r="V186" s="14"/>
      <c r="W186" s="14"/>
      <c r="X186" s="14"/>
      <c r="Y186" s="14"/>
      <c r="Z186" s="14"/>
      <c r="AA186" s="14"/>
      <c r="AB186" s="14"/>
      <c r="AC186" s="14"/>
      <c r="AD186" s="14"/>
      <c r="AE186" s="14"/>
      <c r="AT186" s="263" t="s">
        <v>182</v>
      </c>
      <c r="AU186" s="263" t="s">
        <v>86</v>
      </c>
      <c r="AV186" s="14" t="s">
        <v>180</v>
      </c>
      <c r="AW186" s="14" t="s">
        <v>31</v>
      </c>
      <c r="AX186" s="14" t="s">
        <v>84</v>
      </c>
      <c r="AY186" s="263" t="s">
        <v>173</v>
      </c>
    </row>
    <row r="187" s="2" customFormat="1" ht="49.05" customHeight="1">
      <c r="A187" s="38"/>
      <c r="B187" s="39"/>
      <c r="C187" s="227" t="s">
        <v>294</v>
      </c>
      <c r="D187" s="227" t="s">
        <v>176</v>
      </c>
      <c r="E187" s="228" t="s">
        <v>727</v>
      </c>
      <c r="F187" s="229" t="s">
        <v>728</v>
      </c>
      <c r="G187" s="230" t="s">
        <v>187</v>
      </c>
      <c r="H187" s="231">
        <v>1.0800000000000001</v>
      </c>
      <c r="I187" s="232"/>
      <c r="J187" s="233">
        <f>ROUND(I187*H187,2)</f>
        <v>0</v>
      </c>
      <c r="K187" s="234"/>
      <c r="L187" s="44"/>
      <c r="M187" s="235" t="s">
        <v>1</v>
      </c>
      <c r="N187" s="236" t="s">
        <v>41</v>
      </c>
      <c r="O187" s="91"/>
      <c r="P187" s="237">
        <f>O187*H187</f>
        <v>0</v>
      </c>
      <c r="Q187" s="237">
        <v>0</v>
      </c>
      <c r="R187" s="237">
        <f>Q187*H187</f>
        <v>0</v>
      </c>
      <c r="S187" s="237">
        <v>0</v>
      </c>
      <c r="T187" s="238">
        <f>S187*H187</f>
        <v>0</v>
      </c>
      <c r="U187" s="38"/>
      <c r="V187" s="38"/>
      <c r="W187" s="38"/>
      <c r="X187" s="38"/>
      <c r="Y187" s="38"/>
      <c r="Z187" s="38"/>
      <c r="AA187" s="38"/>
      <c r="AB187" s="38"/>
      <c r="AC187" s="38"/>
      <c r="AD187" s="38"/>
      <c r="AE187" s="38"/>
      <c r="AR187" s="239" t="s">
        <v>180</v>
      </c>
      <c r="AT187" s="239" t="s">
        <v>176</v>
      </c>
      <c r="AU187" s="239" t="s">
        <v>86</v>
      </c>
      <c r="AY187" s="17" t="s">
        <v>173</v>
      </c>
      <c r="BE187" s="240">
        <f>IF(N187="základní",J187,0)</f>
        <v>0</v>
      </c>
      <c r="BF187" s="240">
        <f>IF(N187="snížená",J187,0)</f>
        <v>0</v>
      </c>
      <c r="BG187" s="240">
        <f>IF(N187="zákl. přenesená",J187,0)</f>
        <v>0</v>
      </c>
      <c r="BH187" s="240">
        <f>IF(N187="sníž. přenesená",J187,0)</f>
        <v>0</v>
      </c>
      <c r="BI187" s="240">
        <f>IF(N187="nulová",J187,0)</f>
        <v>0</v>
      </c>
      <c r="BJ187" s="17" t="s">
        <v>84</v>
      </c>
      <c r="BK187" s="240">
        <f>ROUND(I187*H187,2)</f>
        <v>0</v>
      </c>
      <c r="BL187" s="17" t="s">
        <v>180</v>
      </c>
      <c r="BM187" s="239" t="s">
        <v>915</v>
      </c>
    </row>
    <row r="188" s="13" customFormat="1">
      <c r="A188" s="13"/>
      <c r="B188" s="241"/>
      <c r="C188" s="242"/>
      <c r="D188" s="243" t="s">
        <v>182</v>
      </c>
      <c r="E188" s="244" t="s">
        <v>1</v>
      </c>
      <c r="F188" s="245" t="s">
        <v>809</v>
      </c>
      <c r="G188" s="242"/>
      <c r="H188" s="246">
        <v>1.0800000000000001</v>
      </c>
      <c r="I188" s="247"/>
      <c r="J188" s="242"/>
      <c r="K188" s="242"/>
      <c r="L188" s="248"/>
      <c r="M188" s="249"/>
      <c r="N188" s="250"/>
      <c r="O188" s="250"/>
      <c r="P188" s="250"/>
      <c r="Q188" s="250"/>
      <c r="R188" s="250"/>
      <c r="S188" s="250"/>
      <c r="T188" s="251"/>
      <c r="U188" s="13"/>
      <c r="V188" s="13"/>
      <c r="W188" s="13"/>
      <c r="X188" s="13"/>
      <c r="Y188" s="13"/>
      <c r="Z188" s="13"/>
      <c r="AA188" s="13"/>
      <c r="AB188" s="13"/>
      <c r="AC188" s="13"/>
      <c r="AD188" s="13"/>
      <c r="AE188" s="13"/>
      <c r="AT188" s="252" t="s">
        <v>182</v>
      </c>
      <c r="AU188" s="252" t="s">
        <v>86</v>
      </c>
      <c r="AV188" s="13" t="s">
        <v>86</v>
      </c>
      <c r="AW188" s="13" t="s">
        <v>31</v>
      </c>
      <c r="AX188" s="13" t="s">
        <v>76</v>
      </c>
      <c r="AY188" s="252" t="s">
        <v>173</v>
      </c>
    </row>
    <row r="189" s="14" customFormat="1">
      <c r="A189" s="14"/>
      <c r="B189" s="253"/>
      <c r="C189" s="254"/>
      <c r="D189" s="243" t="s">
        <v>182</v>
      </c>
      <c r="E189" s="255" t="s">
        <v>1</v>
      </c>
      <c r="F189" s="256" t="s">
        <v>184</v>
      </c>
      <c r="G189" s="254"/>
      <c r="H189" s="257">
        <v>1.0800000000000001</v>
      </c>
      <c r="I189" s="258"/>
      <c r="J189" s="254"/>
      <c r="K189" s="254"/>
      <c r="L189" s="259"/>
      <c r="M189" s="260"/>
      <c r="N189" s="261"/>
      <c r="O189" s="261"/>
      <c r="P189" s="261"/>
      <c r="Q189" s="261"/>
      <c r="R189" s="261"/>
      <c r="S189" s="261"/>
      <c r="T189" s="262"/>
      <c r="U189" s="14"/>
      <c r="V189" s="14"/>
      <c r="W189" s="14"/>
      <c r="X189" s="14"/>
      <c r="Y189" s="14"/>
      <c r="Z189" s="14"/>
      <c r="AA189" s="14"/>
      <c r="AB189" s="14"/>
      <c r="AC189" s="14"/>
      <c r="AD189" s="14"/>
      <c r="AE189" s="14"/>
      <c r="AT189" s="263" t="s">
        <v>182</v>
      </c>
      <c r="AU189" s="263" t="s">
        <v>86</v>
      </c>
      <c r="AV189" s="14" t="s">
        <v>180</v>
      </c>
      <c r="AW189" s="14" t="s">
        <v>31</v>
      </c>
      <c r="AX189" s="14" t="s">
        <v>84</v>
      </c>
      <c r="AY189" s="263" t="s">
        <v>173</v>
      </c>
    </row>
    <row r="190" s="2" customFormat="1" ht="14.4" customHeight="1">
      <c r="A190" s="38"/>
      <c r="B190" s="39"/>
      <c r="C190" s="264" t="s">
        <v>7</v>
      </c>
      <c r="D190" s="264" t="s">
        <v>199</v>
      </c>
      <c r="E190" s="265" t="s">
        <v>304</v>
      </c>
      <c r="F190" s="266" t="s">
        <v>305</v>
      </c>
      <c r="G190" s="267" t="s">
        <v>187</v>
      </c>
      <c r="H190" s="268">
        <v>1.0800000000000001</v>
      </c>
      <c r="I190" s="269"/>
      <c r="J190" s="270">
        <f>ROUND(I190*H190,2)</f>
        <v>0</v>
      </c>
      <c r="K190" s="271"/>
      <c r="L190" s="272"/>
      <c r="M190" s="273" t="s">
        <v>1</v>
      </c>
      <c r="N190" s="274" t="s">
        <v>41</v>
      </c>
      <c r="O190" s="91"/>
      <c r="P190" s="237">
        <f>O190*H190</f>
        <v>0</v>
      </c>
      <c r="Q190" s="237">
        <v>2.234</v>
      </c>
      <c r="R190" s="237">
        <f>Q190*H190</f>
        <v>2.4127200000000002</v>
      </c>
      <c r="S190" s="237">
        <v>0</v>
      </c>
      <c r="T190" s="238">
        <f>S190*H190</f>
        <v>0</v>
      </c>
      <c r="U190" s="38"/>
      <c r="V190" s="38"/>
      <c r="W190" s="38"/>
      <c r="X190" s="38"/>
      <c r="Y190" s="38"/>
      <c r="Z190" s="38"/>
      <c r="AA190" s="38"/>
      <c r="AB190" s="38"/>
      <c r="AC190" s="38"/>
      <c r="AD190" s="38"/>
      <c r="AE190" s="38"/>
      <c r="AR190" s="239" t="s">
        <v>203</v>
      </c>
      <c r="AT190" s="239" t="s">
        <v>199</v>
      </c>
      <c r="AU190" s="239" t="s">
        <v>86</v>
      </c>
      <c r="AY190" s="17" t="s">
        <v>173</v>
      </c>
      <c r="BE190" s="240">
        <f>IF(N190="základní",J190,0)</f>
        <v>0</v>
      </c>
      <c r="BF190" s="240">
        <f>IF(N190="snížená",J190,0)</f>
        <v>0</v>
      </c>
      <c r="BG190" s="240">
        <f>IF(N190="zákl. přenesená",J190,0)</f>
        <v>0</v>
      </c>
      <c r="BH190" s="240">
        <f>IF(N190="sníž. přenesená",J190,0)</f>
        <v>0</v>
      </c>
      <c r="BI190" s="240">
        <f>IF(N190="nulová",J190,0)</f>
        <v>0</v>
      </c>
      <c r="BJ190" s="17" t="s">
        <v>84</v>
      </c>
      <c r="BK190" s="240">
        <f>ROUND(I190*H190,2)</f>
        <v>0</v>
      </c>
      <c r="BL190" s="17" t="s">
        <v>180</v>
      </c>
      <c r="BM190" s="239" t="s">
        <v>916</v>
      </c>
    </row>
    <row r="191" s="13" customFormat="1">
      <c r="A191" s="13"/>
      <c r="B191" s="241"/>
      <c r="C191" s="242"/>
      <c r="D191" s="243" t="s">
        <v>182</v>
      </c>
      <c r="E191" s="244" t="s">
        <v>1</v>
      </c>
      <c r="F191" s="245" t="s">
        <v>809</v>
      </c>
      <c r="G191" s="242"/>
      <c r="H191" s="246">
        <v>1.0800000000000001</v>
      </c>
      <c r="I191" s="247"/>
      <c r="J191" s="242"/>
      <c r="K191" s="242"/>
      <c r="L191" s="248"/>
      <c r="M191" s="249"/>
      <c r="N191" s="250"/>
      <c r="O191" s="250"/>
      <c r="P191" s="250"/>
      <c r="Q191" s="250"/>
      <c r="R191" s="250"/>
      <c r="S191" s="250"/>
      <c r="T191" s="251"/>
      <c r="U191" s="13"/>
      <c r="V191" s="13"/>
      <c r="W191" s="13"/>
      <c r="X191" s="13"/>
      <c r="Y191" s="13"/>
      <c r="Z191" s="13"/>
      <c r="AA191" s="13"/>
      <c r="AB191" s="13"/>
      <c r="AC191" s="13"/>
      <c r="AD191" s="13"/>
      <c r="AE191" s="13"/>
      <c r="AT191" s="252" t="s">
        <v>182</v>
      </c>
      <c r="AU191" s="252" t="s">
        <v>86</v>
      </c>
      <c r="AV191" s="13" t="s">
        <v>86</v>
      </c>
      <c r="AW191" s="13" t="s">
        <v>31</v>
      </c>
      <c r="AX191" s="13" t="s">
        <v>76</v>
      </c>
      <c r="AY191" s="252" t="s">
        <v>173</v>
      </c>
    </row>
    <row r="192" s="14" customFormat="1">
      <c r="A192" s="14"/>
      <c r="B192" s="253"/>
      <c r="C192" s="254"/>
      <c r="D192" s="243" t="s">
        <v>182</v>
      </c>
      <c r="E192" s="255" t="s">
        <v>1</v>
      </c>
      <c r="F192" s="256" t="s">
        <v>184</v>
      </c>
      <c r="G192" s="254"/>
      <c r="H192" s="257">
        <v>1.0800000000000001</v>
      </c>
      <c r="I192" s="258"/>
      <c r="J192" s="254"/>
      <c r="K192" s="254"/>
      <c r="L192" s="259"/>
      <c r="M192" s="260"/>
      <c r="N192" s="261"/>
      <c r="O192" s="261"/>
      <c r="P192" s="261"/>
      <c r="Q192" s="261"/>
      <c r="R192" s="261"/>
      <c r="S192" s="261"/>
      <c r="T192" s="262"/>
      <c r="U192" s="14"/>
      <c r="V192" s="14"/>
      <c r="W192" s="14"/>
      <c r="X192" s="14"/>
      <c r="Y192" s="14"/>
      <c r="Z192" s="14"/>
      <c r="AA192" s="14"/>
      <c r="AB192" s="14"/>
      <c r="AC192" s="14"/>
      <c r="AD192" s="14"/>
      <c r="AE192" s="14"/>
      <c r="AT192" s="263" t="s">
        <v>182</v>
      </c>
      <c r="AU192" s="263" t="s">
        <v>86</v>
      </c>
      <c r="AV192" s="14" t="s">
        <v>180</v>
      </c>
      <c r="AW192" s="14" t="s">
        <v>31</v>
      </c>
      <c r="AX192" s="14" t="s">
        <v>84</v>
      </c>
      <c r="AY192" s="263" t="s">
        <v>173</v>
      </c>
    </row>
    <row r="193" s="2" customFormat="1" ht="49.05" customHeight="1">
      <c r="A193" s="38"/>
      <c r="B193" s="39"/>
      <c r="C193" s="227" t="s">
        <v>303</v>
      </c>
      <c r="D193" s="227" t="s">
        <v>176</v>
      </c>
      <c r="E193" s="228" t="s">
        <v>812</v>
      </c>
      <c r="F193" s="229" t="s">
        <v>813</v>
      </c>
      <c r="G193" s="230" t="s">
        <v>179</v>
      </c>
      <c r="H193" s="231">
        <v>70</v>
      </c>
      <c r="I193" s="232"/>
      <c r="J193" s="233">
        <f>ROUND(I193*H193,2)</f>
        <v>0</v>
      </c>
      <c r="K193" s="234"/>
      <c r="L193" s="44"/>
      <c r="M193" s="235" t="s">
        <v>1</v>
      </c>
      <c r="N193" s="236" t="s">
        <v>41</v>
      </c>
      <c r="O193" s="91"/>
      <c r="P193" s="237">
        <f>O193*H193</f>
        <v>0</v>
      </c>
      <c r="Q193" s="237">
        <v>0</v>
      </c>
      <c r="R193" s="237">
        <f>Q193*H193</f>
        <v>0</v>
      </c>
      <c r="S193" s="237">
        <v>0</v>
      </c>
      <c r="T193" s="238">
        <f>S193*H193</f>
        <v>0</v>
      </c>
      <c r="U193" s="38"/>
      <c r="V193" s="38"/>
      <c r="W193" s="38"/>
      <c r="X193" s="38"/>
      <c r="Y193" s="38"/>
      <c r="Z193" s="38"/>
      <c r="AA193" s="38"/>
      <c r="AB193" s="38"/>
      <c r="AC193" s="38"/>
      <c r="AD193" s="38"/>
      <c r="AE193" s="38"/>
      <c r="AR193" s="239" t="s">
        <v>180</v>
      </c>
      <c r="AT193" s="239" t="s">
        <v>176</v>
      </c>
      <c r="AU193" s="239" t="s">
        <v>86</v>
      </c>
      <c r="AY193" s="17" t="s">
        <v>173</v>
      </c>
      <c r="BE193" s="240">
        <f>IF(N193="základní",J193,0)</f>
        <v>0</v>
      </c>
      <c r="BF193" s="240">
        <f>IF(N193="snížená",J193,0)</f>
        <v>0</v>
      </c>
      <c r="BG193" s="240">
        <f>IF(N193="zákl. přenesená",J193,0)</f>
        <v>0</v>
      </c>
      <c r="BH193" s="240">
        <f>IF(N193="sníž. přenesená",J193,0)</f>
        <v>0</v>
      </c>
      <c r="BI193" s="240">
        <f>IF(N193="nulová",J193,0)</f>
        <v>0</v>
      </c>
      <c r="BJ193" s="17" t="s">
        <v>84</v>
      </c>
      <c r="BK193" s="240">
        <f>ROUND(I193*H193,2)</f>
        <v>0</v>
      </c>
      <c r="BL193" s="17" t="s">
        <v>180</v>
      </c>
      <c r="BM193" s="239" t="s">
        <v>917</v>
      </c>
    </row>
    <row r="194" s="13" customFormat="1">
      <c r="A194" s="13"/>
      <c r="B194" s="241"/>
      <c r="C194" s="242"/>
      <c r="D194" s="243" t="s">
        <v>182</v>
      </c>
      <c r="E194" s="244" t="s">
        <v>1</v>
      </c>
      <c r="F194" s="245" t="s">
        <v>815</v>
      </c>
      <c r="G194" s="242"/>
      <c r="H194" s="246">
        <v>70</v>
      </c>
      <c r="I194" s="247"/>
      <c r="J194" s="242"/>
      <c r="K194" s="242"/>
      <c r="L194" s="248"/>
      <c r="M194" s="249"/>
      <c r="N194" s="250"/>
      <c r="O194" s="250"/>
      <c r="P194" s="250"/>
      <c r="Q194" s="250"/>
      <c r="R194" s="250"/>
      <c r="S194" s="250"/>
      <c r="T194" s="251"/>
      <c r="U194" s="13"/>
      <c r="V194" s="13"/>
      <c r="W194" s="13"/>
      <c r="X194" s="13"/>
      <c r="Y194" s="13"/>
      <c r="Z194" s="13"/>
      <c r="AA194" s="13"/>
      <c r="AB194" s="13"/>
      <c r="AC194" s="13"/>
      <c r="AD194" s="13"/>
      <c r="AE194" s="13"/>
      <c r="AT194" s="252" t="s">
        <v>182</v>
      </c>
      <c r="AU194" s="252" t="s">
        <v>86</v>
      </c>
      <c r="AV194" s="13" t="s">
        <v>86</v>
      </c>
      <c r="AW194" s="13" t="s">
        <v>31</v>
      </c>
      <c r="AX194" s="13" t="s">
        <v>76</v>
      </c>
      <c r="AY194" s="252" t="s">
        <v>173</v>
      </c>
    </row>
    <row r="195" s="14" customFormat="1">
      <c r="A195" s="14"/>
      <c r="B195" s="253"/>
      <c r="C195" s="254"/>
      <c r="D195" s="243" t="s">
        <v>182</v>
      </c>
      <c r="E195" s="255" t="s">
        <v>1</v>
      </c>
      <c r="F195" s="256" t="s">
        <v>184</v>
      </c>
      <c r="G195" s="254"/>
      <c r="H195" s="257">
        <v>70</v>
      </c>
      <c r="I195" s="258"/>
      <c r="J195" s="254"/>
      <c r="K195" s="254"/>
      <c r="L195" s="259"/>
      <c r="M195" s="260"/>
      <c r="N195" s="261"/>
      <c r="O195" s="261"/>
      <c r="P195" s="261"/>
      <c r="Q195" s="261"/>
      <c r="R195" s="261"/>
      <c r="S195" s="261"/>
      <c r="T195" s="262"/>
      <c r="U195" s="14"/>
      <c r="V195" s="14"/>
      <c r="W195" s="14"/>
      <c r="X195" s="14"/>
      <c r="Y195" s="14"/>
      <c r="Z195" s="14"/>
      <c r="AA195" s="14"/>
      <c r="AB195" s="14"/>
      <c r="AC195" s="14"/>
      <c r="AD195" s="14"/>
      <c r="AE195" s="14"/>
      <c r="AT195" s="263" t="s">
        <v>182</v>
      </c>
      <c r="AU195" s="263" t="s">
        <v>86</v>
      </c>
      <c r="AV195" s="14" t="s">
        <v>180</v>
      </c>
      <c r="AW195" s="14" t="s">
        <v>31</v>
      </c>
      <c r="AX195" s="14" t="s">
        <v>84</v>
      </c>
      <c r="AY195" s="263" t="s">
        <v>173</v>
      </c>
    </row>
    <row r="196" s="12" customFormat="1" ht="25.92" customHeight="1">
      <c r="A196" s="12"/>
      <c r="B196" s="211"/>
      <c r="C196" s="212"/>
      <c r="D196" s="213" t="s">
        <v>75</v>
      </c>
      <c r="E196" s="214" t="s">
        <v>313</v>
      </c>
      <c r="F196" s="214" t="s">
        <v>314</v>
      </c>
      <c r="G196" s="212"/>
      <c r="H196" s="212"/>
      <c r="I196" s="215"/>
      <c r="J196" s="216">
        <f>BK196</f>
        <v>0</v>
      </c>
      <c r="K196" s="212"/>
      <c r="L196" s="217"/>
      <c r="M196" s="218"/>
      <c r="N196" s="219"/>
      <c r="O196" s="219"/>
      <c r="P196" s="220">
        <f>SUM(P197:P217)</f>
        <v>0</v>
      </c>
      <c r="Q196" s="219"/>
      <c r="R196" s="220">
        <f>SUM(R197:R217)</f>
        <v>0</v>
      </c>
      <c r="S196" s="219"/>
      <c r="T196" s="221">
        <f>SUM(T197:T217)</f>
        <v>0</v>
      </c>
      <c r="U196" s="12"/>
      <c r="V196" s="12"/>
      <c r="W196" s="12"/>
      <c r="X196" s="12"/>
      <c r="Y196" s="12"/>
      <c r="Z196" s="12"/>
      <c r="AA196" s="12"/>
      <c r="AB196" s="12"/>
      <c r="AC196" s="12"/>
      <c r="AD196" s="12"/>
      <c r="AE196" s="12"/>
      <c r="AR196" s="222" t="s">
        <v>180</v>
      </c>
      <c r="AT196" s="223" t="s">
        <v>75</v>
      </c>
      <c r="AU196" s="223" t="s">
        <v>76</v>
      </c>
      <c r="AY196" s="222" t="s">
        <v>173</v>
      </c>
      <c r="BK196" s="224">
        <f>SUM(BK197:BK217)</f>
        <v>0</v>
      </c>
    </row>
    <row r="197" s="2" customFormat="1" ht="194.4" customHeight="1">
      <c r="A197" s="38"/>
      <c r="B197" s="39"/>
      <c r="C197" s="227" t="s">
        <v>308</v>
      </c>
      <c r="D197" s="227" t="s">
        <v>176</v>
      </c>
      <c r="E197" s="228" t="s">
        <v>816</v>
      </c>
      <c r="F197" s="229" t="s">
        <v>817</v>
      </c>
      <c r="G197" s="230" t="s">
        <v>202</v>
      </c>
      <c r="H197" s="231">
        <v>50.399999999999999</v>
      </c>
      <c r="I197" s="232"/>
      <c r="J197" s="233">
        <f>ROUND(I197*H197,2)</f>
        <v>0</v>
      </c>
      <c r="K197" s="234"/>
      <c r="L197" s="44"/>
      <c r="M197" s="235" t="s">
        <v>1</v>
      </c>
      <c r="N197" s="236" t="s">
        <v>41</v>
      </c>
      <c r="O197" s="91"/>
      <c r="P197" s="237">
        <f>O197*H197</f>
        <v>0</v>
      </c>
      <c r="Q197" s="237">
        <v>0</v>
      </c>
      <c r="R197" s="237">
        <f>Q197*H197</f>
        <v>0</v>
      </c>
      <c r="S197" s="237">
        <v>0</v>
      </c>
      <c r="T197" s="238">
        <f>S197*H197</f>
        <v>0</v>
      </c>
      <c r="U197" s="38"/>
      <c r="V197" s="38"/>
      <c r="W197" s="38"/>
      <c r="X197" s="38"/>
      <c r="Y197" s="38"/>
      <c r="Z197" s="38"/>
      <c r="AA197" s="38"/>
      <c r="AB197" s="38"/>
      <c r="AC197" s="38"/>
      <c r="AD197" s="38"/>
      <c r="AE197" s="38"/>
      <c r="AR197" s="239" t="s">
        <v>318</v>
      </c>
      <c r="AT197" s="239" t="s">
        <v>176</v>
      </c>
      <c r="AU197" s="239" t="s">
        <v>84</v>
      </c>
      <c r="AY197" s="17" t="s">
        <v>173</v>
      </c>
      <c r="BE197" s="240">
        <f>IF(N197="základní",J197,0)</f>
        <v>0</v>
      </c>
      <c r="BF197" s="240">
        <f>IF(N197="snížená",J197,0)</f>
        <v>0</v>
      </c>
      <c r="BG197" s="240">
        <f>IF(N197="zákl. přenesená",J197,0)</f>
        <v>0</v>
      </c>
      <c r="BH197" s="240">
        <f>IF(N197="sníž. přenesená",J197,0)</f>
        <v>0</v>
      </c>
      <c r="BI197" s="240">
        <f>IF(N197="nulová",J197,0)</f>
        <v>0</v>
      </c>
      <c r="BJ197" s="17" t="s">
        <v>84</v>
      </c>
      <c r="BK197" s="240">
        <f>ROUND(I197*H197,2)</f>
        <v>0</v>
      </c>
      <c r="BL197" s="17" t="s">
        <v>318</v>
      </c>
      <c r="BM197" s="239" t="s">
        <v>918</v>
      </c>
    </row>
    <row r="198" s="13" customFormat="1">
      <c r="A198" s="13"/>
      <c r="B198" s="241"/>
      <c r="C198" s="242"/>
      <c r="D198" s="243" t="s">
        <v>182</v>
      </c>
      <c r="E198" s="244" t="s">
        <v>1</v>
      </c>
      <c r="F198" s="245" t="s">
        <v>819</v>
      </c>
      <c r="G198" s="242"/>
      <c r="H198" s="246">
        <v>50.399999999999999</v>
      </c>
      <c r="I198" s="247"/>
      <c r="J198" s="242"/>
      <c r="K198" s="242"/>
      <c r="L198" s="248"/>
      <c r="M198" s="249"/>
      <c r="N198" s="250"/>
      <c r="O198" s="250"/>
      <c r="P198" s="250"/>
      <c r="Q198" s="250"/>
      <c r="R198" s="250"/>
      <c r="S198" s="250"/>
      <c r="T198" s="251"/>
      <c r="U198" s="13"/>
      <c r="V198" s="13"/>
      <c r="W198" s="13"/>
      <c r="X198" s="13"/>
      <c r="Y198" s="13"/>
      <c r="Z198" s="13"/>
      <c r="AA198" s="13"/>
      <c r="AB198" s="13"/>
      <c r="AC198" s="13"/>
      <c r="AD198" s="13"/>
      <c r="AE198" s="13"/>
      <c r="AT198" s="252" t="s">
        <v>182</v>
      </c>
      <c r="AU198" s="252" t="s">
        <v>84</v>
      </c>
      <c r="AV198" s="13" t="s">
        <v>86</v>
      </c>
      <c r="AW198" s="13" t="s">
        <v>31</v>
      </c>
      <c r="AX198" s="13" t="s">
        <v>76</v>
      </c>
      <c r="AY198" s="252" t="s">
        <v>173</v>
      </c>
    </row>
    <row r="199" s="14" customFormat="1">
      <c r="A199" s="14"/>
      <c r="B199" s="253"/>
      <c r="C199" s="254"/>
      <c r="D199" s="243" t="s">
        <v>182</v>
      </c>
      <c r="E199" s="255" t="s">
        <v>1</v>
      </c>
      <c r="F199" s="256" t="s">
        <v>184</v>
      </c>
      <c r="G199" s="254"/>
      <c r="H199" s="257">
        <v>50.399999999999999</v>
      </c>
      <c r="I199" s="258"/>
      <c r="J199" s="254"/>
      <c r="K199" s="254"/>
      <c r="L199" s="259"/>
      <c r="M199" s="260"/>
      <c r="N199" s="261"/>
      <c r="O199" s="261"/>
      <c r="P199" s="261"/>
      <c r="Q199" s="261"/>
      <c r="R199" s="261"/>
      <c r="S199" s="261"/>
      <c r="T199" s="262"/>
      <c r="U199" s="14"/>
      <c r="V199" s="14"/>
      <c r="W199" s="14"/>
      <c r="X199" s="14"/>
      <c r="Y199" s="14"/>
      <c r="Z199" s="14"/>
      <c r="AA199" s="14"/>
      <c r="AB199" s="14"/>
      <c r="AC199" s="14"/>
      <c r="AD199" s="14"/>
      <c r="AE199" s="14"/>
      <c r="AT199" s="263" t="s">
        <v>182</v>
      </c>
      <c r="AU199" s="263" t="s">
        <v>84</v>
      </c>
      <c r="AV199" s="14" t="s">
        <v>180</v>
      </c>
      <c r="AW199" s="14" t="s">
        <v>31</v>
      </c>
      <c r="AX199" s="14" t="s">
        <v>84</v>
      </c>
      <c r="AY199" s="263" t="s">
        <v>173</v>
      </c>
    </row>
    <row r="200" s="2" customFormat="1" ht="194.4" customHeight="1">
      <c r="A200" s="38"/>
      <c r="B200" s="39"/>
      <c r="C200" s="227" t="s">
        <v>315</v>
      </c>
      <c r="D200" s="227" t="s">
        <v>176</v>
      </c>
      <c r="E200" s="228" t="s">
        <v>820</v>
      </c>
      <c r="F200" s="229" t="s">
        <v>821</v>
      </c>
      <c r="G200" s="230" t="s">
        <v>202</v>
      </c>
      <c r="H200" s="231">
        <v>10</v>
      </c>
      <c r="I200" s="232"/>
      <c r="J200" s="233">
        <f>ROUND(I200*H200,2)</f>
        <v>0</v>
      </c>
      <c r="K200" s="234"/>
      <c r="L200" s="44"/>
      <c r="M200" s="235" t="s">
        <v>1</v>
      </c>
      <c r="N200" s="236" t="s">
        <v>41</v>
      </c>
      <c r="O200" s="91"/>
      <c r="P200" s="237">
        <f>O200*H200</f>
        <v>0</v>
      </c>
      <c r="Q200" s="237">
        <v>0</v>
      </c>
      <c r="R200" s="237">
        <f>Q200*H200</f>
        <v>0</v>
      </c>
      <c r="S200" s="237">
        <v>0</v>
      </c>
      <c r="T200" s="238">
        <f>S200*H200</f>
        <v>0</v>
      </c>
      <c r="U200" s="38"/>
      <c r="V200" s="38"/>
      <c r="W200" s="38"/>
      <c r="X200" s="38"/>
      <c r="Y200" s="38"/>
      <c r="Z200" s="38"/>
      <c r="AA200" s="38"/>
      <c r="AB200" s="38"/>
      <c r="AC200" s="38"/>
      <c r="AD200" s="38"/>
      <c r="AE200" s="38"/>
      <c r="AR200" s="239" t="s">
        <v>318</v>
      </c>
      <c r="AT200" s="239" t="s">
        <v>176</v>
      </c>
      <c r="AU200" s="239" t="s">
        <v>84</v>
      </c>
      <c r="AY200" s="17" t="s">
        <v>173</v>
      </c>
      <c r="BE200" s="240">
        <f>IF(N200="základní",J200,0)</f>
        <v>0</v>
      </c>
      <c r="BF200" s="240">
        <f>IF(N200="snížená",J200,0)</f>
        <v>0</v>
      </c>
      <c r="BG200" s="240">
        <f>IF(N200="zákl. přenesená",J200,0)</f>
        <v>0</v>
      </c>
      <c r="BH200" s="240">
        <f>IF(N200="sníž. přenesená",J200,0)</f>
        <v>0</v>
      </c>
      <c r="BI200" s="240">
        <f>IF(N200="nulová",J200,0)</f>
        <v>0</v>
      </c>
      <c r="BJ200" s="17" t="s">
        <v>84</v>
      </c>
      <c r="BK200" s="240">
        <f>ROUND(I200*H200,2)</f>
        <v>0</v>
      </c>
      <c r="BL200" s="17" t="s">
        <v>318</v>
      </c>
      <c r="BM200" s="239" t="s">
        <v>919</v>
      </c>
    </row>
    <row r="201" s="13" customFormat="1">
      <c r="A201" s="13"/>
      <c r="B201" s="241"/>
      <c r="C201" s="242"/>
      <c r="D201" s="243" t="s">
        <v>182</v>
      </c>
      <c r="E201" s="244" t="s">
        <v>1</v>
      </c>
      <c r="F201" s="245" t="s">
        <v>823</v>
      </c>
      <c r="G201" s="242"/>
      <c r="H201" s="246">
        <v>10</v>
      </c>
      <c r="I201" s="247"/>
      <c r="J201" s="242"/>
      <c r="K201" s="242"/>
      <c r="L201" s="248"/>
      <c r="M201" s="249"/>
      <c r="N201" s="250"/>
      <c r="O201" s="250"/>
      <c r="P201" s="250"/>
      <c r="Q201" s="250"/>
      <c r="R201" s="250"/>
      <c r="S201" s="250"/>
      <c r="T201" s="251"/>
      <c r="U201" s="13"/>
      <c r="V201" s="13"/>
      <c r="W201" s="13"/>
      <c r="X201" s="13"/>
      <c r="Y201" s="13"/>
      <c r="Z201" s="13"/>
      <c r="AA201" s="13"/>
      <c r="AB201" s="13"/>
      <c r="AC201" s="13"/>
      <c r="AD201" s="13"/>
      <c r="AE201" s="13"/>
      <c r="AT201" s="252" t="s">
        <v>182</v>
      </c>
      <c r="AU201" s="252" t="s">
        <v>84</v>
      </c>
      <c r="AV201" s="13" t="s">
        <v>86</v>
      </c>
      <c r="AW201" s="13" t="s">
        <v>31</v>
      </c>
      <c r="AX201" s="13" t="s">
        <v>76</v>
      </c>
      <c r="AY201" s="252" t="s">
        <v>173</v>
      </c>
    </row>
    <row r="202" s="14" customFormat="1">
      <c r="A202" s="14"/>
      <c r="B202" s="253"/>
      <c r="C202" s="254"/>
      <c r="D202" s="243" t="s">
        <v>182</v>
      </c>
      <c r="E202" s="255" t="s">
        <v>1</v>
      </c>
      <c r="F202" s="256" t="s">
        <v>184</v>
      </c>
      <c r="G202" s="254"/>
      <c r="H202" s="257">
        <v>10</v>
      </c>
      <c r="I202" s="258"/>
      <c r="J202" s="254"/>
      <c r="K202" s="254"/>
      <c r="L202" s="259"/>
      <c r="M202" s="260"/>
      <c r="N202" s="261"/>
      <c r="O202" s="261"/>
      <c r="P202" s="261"/>
      <c r="Q202" s="261"/>
      <c r="R202" s="261"/>
      <c r="S202" s="261"/>
      <c r="T202" s="262"/>
      <c r="U202" s="14"/>
      <c r="V202" s="14"/>
      <c r="W202" s="14"/>
      <c r="X202" s="14"/>
      <c r="Y202" s="14"/>
      <c r="Z202" s="14"/>
      <c r="AA202" s="14"/>
      <c r="AB202" s="14"/>
      <c r="AC202" s="14"/>
      <c r="AD202" s="14"/>
      <c r="AE202" s="14"/>
      <c r="AT202" s="263" t="s">
        <v>182</v>
      </c>
      <c r="AU202" s="263" t="s">
        <v>84</v>
      </c>
      <c r="AV202" s="14" t="s">
        <v>180</v>
      </c>
      <c r="AW202" s="14" t="s">
        <v>31</v>
      </c>
      <c r="AX202" s="14" t="s">
        <v>84</v>
      </c>
      <c r="AY202" s="263" t="s">
        <v>173</v>
      </c>
    </row>
    <row r="203" s="2" customFormat="1" ht="204.9" customHeight="1">
      <c r="A203" s="38"/>
      <c r="B203" s="39"/>
      <c r="C203" s="227" t="s">
        <v>322</v>
      </c>
      <c r="D203" s="227" t="s">
        <v>176</v>
      </c>
      <c r="E203" s="228" t="s">
        <v>323</v>
      </c>
      <c r="F203" s="229" t="s">
        <v>324</v>
      </c>
      <c r="G203" s="230" t="s">
        <v>202</v>
      </c>
      <c r="H203" s="231">
        <v>112.95999999999999</v>
      </c>
      <c r="I203" s="232"/>
      <c r="J203" s="233">
        <f>ROUND(I203*H203,2)</f>
        <v>0</v>
      </c>
      <c r="K203" s="234"/>
      <c r="L203" s="44"/>
      <c r="M203" s="235" t="s">
        <v>1</v>
      </c>
      <c r="N203" s="236" t="s">
        <v>41</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318</v>
      </c>
      <c r="AT203" s="239" t="s">
        <v>176</v>
      </c>
      <c r="AU203" s="239" t="s">
        <v>84</v>
      </c>
      <c r="AY203" s="17" t="s">
        <v>173</v>
      </c>
      <c r="BE203" s="240">
        <f>IF(N203="základní",J203,0)</f>
        <v>0</v>
      </c>
      <c r="BF203" s="240">
        <f>IF(N203="snížená",J203,0)</f>
        <v>0</v>
      </c>
      <c r="BG203" s="240">
        <f>IF(N203="zákl. přenesená",J203,0)</f>
        <v>0</v>
      </c>
      <c r="BH203" s="240">
        <f>IF(N203="sníž. přenesená",J203,0)</f>
        <v>0</v>
      </c>
      <c r="BI203" s="240">
        <f>IF(N203="nulová",J203,0)</f>
        <v>0</v>
      </c>
      <c r="BJ203" s="17" t="s">
        <v>84</v>
      </c>
      <c r="BK203" s="240">
        <f>ROUND(I203*H203,2)</f>
        <v>0</v>
      </c>
      <c r="BL203" s="17" t="s">
        <v>318</v>
      </c>
      <c r="BM203" s="239" t="s">
        <v>920</v>
      </c>
    </row>
    <row r="204" s="13" customFormat="1">
      <c r="A204" s="13"/>
      <c r="B204" s="241"/>
      <c r="C204" s="242"/>
      <c r="D204" s="243" t="s">
        <v>182</v>
      </c>
      <c r="E204" s="244" t="s">
        <v>1</v>
      </c>
      <c r="F204" s="245" t="s">
        <v>921</v>
      </c>
      <c r="G204" s="242"/>
      <c r="H204" s="246">
        <v>37.259999999999998</v>
      </c>
      <c r="I204" s="247"/>
      <c r="J204" s="242"/>
      <c r="K204" s="242"/>
      <c r="L204" s="248"/>
      <c r="M204" s="249"/>
      <c r="N204" s="250"/>
      <c r="O204" s="250"/>
      <c r="P204" s="250"/>
      <c r="Q204" s="250"/>
      <c r="R204" s="250"/>
      <c r="S204" s="250"/>
      <c r="T204" s="251"/>
      <c r="U204" s="13"/>
      <c r="V204" s="13"/>
      <c r="W204" s="13"/>
      <c r="X204" s="13"/>
      <c r="Y204" s="13"/>
      <c r="Z204" s="13"/>
      <c r="AA204" s="13"/>
      <c r="AB204" s="13"/>
      <c r="AC204" s="13"/>
      <c r="AD204" s="13"/>
      <c r="AE204" s="13"/>
      <c r="AT204" s="252" t="s">
        <v>182</v>
      </c>
      <c r="AU204" s="252" t="s">
        <v>84</v>
      </c>
      <c r="AV204" s="13" t="s">
        <v>86</v>
      </c>
      <c r="AW204" s="13" t="s">
        <v>31</v>
      </c>
      <c r="AX204" s="13" t="s">
        <v>76</v>
      </c>
      <c r="AY204" s="252" t="s">
        <v>173</v>
      </c>
    </row>
    <row r="205" s="13" customFormat="1">
      <c r="A205" s="13"/>
      <c r="B205" s="241"/>
      <c r="C205" s="242"/>
      <c r="D205" s="243" t="s">
        <v>182</v>
      </c>
      <c r="E205" s="244" t="s">
        <v>1</v>
      </c>
      <c r="F205" s="245" t="s">
        <v>922</v>
      </c>
      <c r="G205" s="242"/>
      <c r="H205" s="246">
        <v>50.399999999999999</v>
      </c>
      <c r="I205" s="247"/>
      <c r="J205" s="242"/>
      <c r="K205" s="242"/>
      <c r="L205" s="248"/>
      <c r="M205" s="249"/>
      <c r="N205" s="250"/>
      <c r="O205" s="250"/>
      <c r="P205" s="250"/>
      <c r="Q205" s="250"/>
      <c r="R205" s="250"/>
      <c r="S205" s="250"/>
      <c r="T205" s="251"/>
      <c r="U205" s="13"/>
      <c r="V205" s="13"/>
      <c r="W205" s="13"/>
      <c r="X205" s="13"/>
      <c r="Y205" s="13"/>
      <c r="Z205" s="13"/>
      <c r="AA205" s="13"/>
      <c r="AB205" s="13"/>
      <c r="AC205" s="13"/>
      <c r="AD205" s="13"/>
      <c r="AE205" s="13"/>
      <c r="AT205" s="252" t="s">
        <v>182</v>
      </c>
      <c r="AU205" s="252" t="s">
        <v>84</v>
      </c>
      <c r="AV205" s="13" t="s">
        <v>86</v>
      </c>
      <c r="AW205" s="13" t="s">
        <v>31</v>
      </c>
      <c r="AX205" s="13" t="s">
        <v>76</v>
      </c>
      <c r="AY205" s="252" t="s">
        <v>173</v>
      </c>
    </row>
    <row r="206" s="13" customFormat="1">
      <c r="A206" s="13"/>
      <c r="B206" s="241"/>
      <c r="C206" s="242"/>
      <c r="D206" s="243" t="s">
        <v>182</v>
      </c>
      <c r="E206" s="244" t="s">
        <v>1</v>
      </c>
      <c r="F206" s="245" t="s">
        <v>923</v>
      </c>
      <c r="G206" s="242"/>
      <c r="H206" s="246">
        <v>18.975000000000001</v>
      </c>
      <c r="I206" s="247"/>
      <c r="J206" s="242"/>
      <c r="K206" s="242"/>
      <c r="L206" s="248"/>
      <c r="M206" s="249"/>
      <c r="N206" s="250"/>
      <c r="O206" s="250"/>
      <c r="P206" s="250"/>
      <c r="Q206" s="250"/>
      <c r="R206" s="250"/>
      <c r="S206" s="250"/>
      <c r="T206" s="251"/>
      <c r="U206" s="13"/>
      <c r="V206" s="13"/>
      <c r="W206" s="13"/>
      <c r="X206" s="13"/>
      <c r="Y206" s="13"/>
      <c r="Z206" s="13"/>
      <c r="AA206" s="13"/>
      <c r="AB206" s="13"/>
      <c r="AC206" s="13"/>
      <c r="AD206" s="13"/>
      <c r="AE206" s="13"/>
      <c r="AT206" s="252" t="s">
        <v>182</v>
      </c>
      <c r="AU206" s="252" t="s">
        <v>84</v>
      </c>
      <c r="AV206" s="13" t="s">
        <v>86</v>
      </c>
      <c r="AW206" s="13" t="s">
        <v>31</v>
      </c>
      <c r="AX206" s="13" t="s">
        <v>76</v>
      </c>
      <c r="AY206" s="252" t="s">
        <v>173</v>
      </c>
    </row>
    <row r="207" s="13" customFormat="1">
      <c r="A207" s="13"/>
      <c r="B207" s="241"/>
      <c r="C207" s="242"/>
      <c r="D207" s="243" t="s">
        <v>182</v>
      </c>
      <c r="E207" s="244" t="s">
        <v>1</v>
      </c>
      <c r="F207" s="245" t="s">
        <v>828</v>
      </c>
      <c r="G207" s="242"/>
      <c r="H207" s="246">
        <v>6.3250000000000002</v>
      </c>
      <c r="I207" s="247"/>
      <c r="J207" s="242"/>
      <c r="K207" s="242"/>
      <c r="L207" s="248"/>
      <c r="M207" s="249"/>
      <c r="N207" s="250"/>
      <c r="O207" s="250"/>
      <c r="P207" s="250"/>
      <c r="Q207" s="250"/>
      <c r="R207" s="250"/>
      <c r="S207" s="250"/>
      <c r="T207" s="251"/>
      <c r="U207" s="13"/>
      <c r="V207" s="13"/>
      <c r="W207" s="13"/>
      <c r="X207" s="13"/>
      <c r="Y207" s="13"/>
      <c r="Z207" s="13"/>
      <c r="AA207" s="13"/>
      <c r="AB207" s="13"/>
      <c r="AC207" s="13"/>
      <c r="AD207" s="13"/>
      <c r="AE207" s="13"/>
      <c r="AT207" s="252" t="s">
        <v>182</v>
      </c>
      <c r="AU207" s="252" t="s">
        <v>84</v>
      </c>
      <c r="AV207" s="13" t="s">
        <v>86</v>
      </c>
      <c r="AW207" s="13" t="s">
        <v>31</v>
      </c>
      <c r="AX207" s="13" t="s">
        <v>76</v>
      </c>
      <c r="AY207" s="252" t="s">
        <v>173</v>
      </c>
    </row>
    <row r="208" s="14" customFormat="1">
      <c r="A208" s="14"/>
      <c r="B208" s="253"/>
      <c r="C208" s="254"/>
      <c r="D208" s="243" t="s">
        <v>182</v>
      </c>
      <c r="E208" s="255" t="s">
        <v>1</v>
      </c>
      <c r="F208" s="256" t="s">
        <v>184</v>
      </c>
      <c r="G208" s="254"/>
      <c r="H208" s="257">
        <v>112.95999999999999</v>
      </c>
      <c r="I208" s="258"/>
      <c r="J208" s="254"/>
      <c r="K208" s="254"/>
      <c r="L208" s="259"/>
      <c r="M208" s="260"/>
      <c r="N208" s="261"/>
      <c r="O208" s="261"/>
      <c r="P208" s="261"/>
      <c r="Q208" s="261"/>
      <c r="R208" s="261"/>
      <c r="S208" s="261"/>
      <c r="T208" s="262"/>
      <c r="U208" s="14"/>
      <c r="V208" s="14"/>
      <c r="W208" s="14"/>
      <c r="X208" s="14"/>
      <c r="Y208" s="14"/>
      <c r="Z208" s="14"/>
      <c r="AA208" s="14"/>
      <c r="AB208" s="14"/>
      <c r="AC208" s="14"/>
      <c r="AD208" s="14"/>
      <c r="AE208" s="14"/>
      <c r="AT208" s="263" t="s">
        <v>182</v>
      </c>
      <c r="AU208" s="263" t="s">
        <v>84</v>
      </c>
      <c r="AV208" s="14" t="s">
        <v>180</v>
      </c>
      <c r="AW208" s="14" t="s">
        <v>31</v>
      </c>
      <c r="AX208" s="14" t="s">
        <v>84</v>
      </c>
      <c r="AY208" s="263" t="s">
        <v>173</v>
      </c>
    </row>
    <row r="209" s="2" customFormat="1" ht="90" customHeight="1">
      <c r="A209" s="38"/>
      <c r="B209" s="39"/>
      <c r="C209" s="227" t="s">
        <v>327</v>
      </c>
      <c r="D209" s="227" t="s">
        <v>176</v>
      </c>
      <c r="E209" s="228" t="s">
        <v>328</v>
      </c>
      <c r="F209" s="229" t="s">
        <v>830</v>
      </c>
      <c r="G209" s="230" t="s">
        <v>209</v>
      </c>
      <c r="H209" s="231">
        <v>2</v>
      </c>
      <c r="I209" s="232"/>
      <c r="J209" s="233">
        <f>ROUND(I209*H209,2)</f>
        <v>0</v>
      </c>
      <c r="K209" s="234"/>
      <c r="L209" s="44"/>
      <c r="M209" s="235" t="s">
        <v>1</v>
      </c>
      <c r="N209" s="236" t="s">
        <v>41</v>
      </c>
      <c r="O209" s="91"/>
      <c r="P209" s="237">
        <f>O209*H209</f>
        <v>0</v>
      </c>
      <c r="Q209" s="237">
        <v>0</v>
      </c>
      <c r="R209" s="237">
        <f>Q209*H209</f>
        <v>0</v>
      </c>
      <c r="S209" s="237">
        <v>0</v>
      </c>
      <c r="T209" s="238">
        <f>S209*H209</f>
        <v>0</v>
      </c>
      <c r="U209" s="38"/>
      <c r="V209" s="38"/>
      <c r="W209" s="38"/>
      <c r="X209" s="38"/>
      <c r="Y209" s="38"/>
      <c r="Z209" s="38"/>
      <c r="AA209" s="38"/>
      <c r="AB209" s="38"/>
      <c r="AC209" s="38"/>
      <c r="AD209" s="38"/>
      <c r="AE209" s="38"/>
      <c r="AR209" s="239" t="s">
        <v>318</v>
      </c>
      <c r="AT209" s="239" t="s">
        <v>176</v>
      </c>
      <c r="AU209" s="239" t="s">
        <v>84</v>
      </c>
      <c r="AY209" s="17" t="s">
        <v>173</v>
      </c>
      <c r="BE209" s="240">
        <f>IF(N209="základní",J209,0)</f>
        <v>0</v>
      </c>
      <c r="BF209" s="240">
        <f>IF(N209="snížená",J209,0)</f>
        <v>0</v>
      </c>
      <c r="BG209" s="240">
        <f>IF(N209="zákl. přenesená",J209,0)</f>
        <v>0</v>
      </c>
      <c r="BH209" s="240">
        <f>IF(N209="sníž. přenesená",J209,0)</f>
        <v>0</v>
      </c>
      <c r="BI209" s="240">
        <f>IF(N209="nulová",J209,0)</f>
        <v>0</v>
      </c>
      <c r="BJ209" s="17" t="s">
        <v>84</v>
      </c>
      <c r="BK209" s="240">
        <f>ROUND(I209*H209,2)</f>
        <v>0</v>
      </c>
      <c r="BL209" s="17" t="s">
        <v>318</v>
      </c>
      <c r="BM209" s="239" t="s">
        <v>924</v>
      </c>
    </row>
    <row r="210" s="13" customFormat="1">
      <c r="A210" s="13"/>
      <c r="B210" s="241"/>
      <c r="C210" s="242"/>
      <c r="D210" s="243" t="s">
        <v>182</v>
      </c>
      <c r="E210" s="244" t="s">
        <v>1</v>
      </c>
      <c r="F210" s="245" t="s">
        <v>86</v>
      </c>
      <c r="G210" s="242"/>
      <c r="H210" s="246">
        <v>2</v>
      </c>
      <c r="I210" s="247"/>
      <c r="J210" s="242"/>
      <c r="K210" s="242"/>
      <c r="L210" s="248"/>
      <c r="M210" s="249"/>
      <c r="N210" s="250"/>
      <c r="O210" s="250"/>
      <c r="P210" s="250"/>
      <c r="Q210" s="250"/>
      <c r="R210" s="250"/>
      <c r="S210" s="250"/>
      <c r="T210" s="251"/>
      <c r="U210" s="13"/>
      <c r="V210" s="13"/>
      <c r="W210" s="13"/>
      <c r="X210" s="13"/>
      <c r="Y210" s="13"/>
      <c r="Z210" s="13"/>
      <c r="AA210" s="13"/>
      <c r="AB210" s="13"/>
      <c r="AC210" s="13"/>
      <c r="AD210" s="13"/>
      <c r="AE210" s="13"/>
      <c r="AT210" s="252" t="s">
        <v>182</v>
      </c>
      <c r="AU210" s="252" t="s">
        <v>84</v>
      </c>
      <c r="AV210" s="13" t="s">
        <v>86</v>
      </c>
      <c r="AW210" s="13" t="s">
        <v>31</v>
      </c>
      <c r="AX210" s="13" t="s">
        <v>76</v>
      </c>
      <c r="AY210" s="252" t="s">
        <v>173</v>
      </c>
    </row>
    <row r="211" s="14" customFormat="1">
      <c r="A211" s="14"/>
      <c r="B211" s="253"/>
      <c r="C211" s="254"/>
      <c r="D211" s="243" t="s">
        <v>182</v>
      </c>
      <c r="E211" s="255" t="s">
        <v>1</v>
      </c>
      <c r="F211" s="256" t="s">
        <v>184</v>
      </c>
      <c r="G211" s="254"/>
      <c r="H211" s="257">
        <v>2</v>
      </c>
      <c r="I211" s="258"/>
      <c r="J211" s="254"/>
      <c r="K211" s="254"/>
      <c r="L211" s="259"/>
      <c r="M211" s="260"/>
      <c r="N211" s="261"/>
      <c r="O211" s="261"/>
      <c r="P211" s="261"/>
      <c r="Q211" s="261"/>
      <c r="R211" s="261"/>
      <c r="S211" s="261"/>
      <c r="T211" s="262"/>
      <c r="U211" s="14"/>
      <c r="V211" s="14"/>
      <c r="W211" s="14"/>
      <c r="X211" s="14"/>
      <c r="Y211" s="14"/>
      <c r="Z211" s="14"/>
      <c r="AA211" s="14"/>
      <c r="AB211" s="14"/>
      <c r="AC211" s="14"/>
      <c r="AD211" s="14"/>
      <c r="AE211" s="14"/>
      <c r="AT211" s="263" t="s">
        <v>182</v>
      </c>
      <c r="AU211" s="263" t="s">
        <v>84</v>
      </c>
      <c r="AV211" s="14" t="s">
        <v>180</v>
      </c>
      <c r="AW211" s="14" t="s">
        <v>31</v>
      </c>
      <c r="AX211" s="14" t="s">
        <v>84</v>
      </c>
      <c r="AY211" s="263" t="s">
        <v>173</v>
      </c>
    </row>
    <row r="212" s="2" customFormat="1" ht="90" customHeight="1">
      <c r="A212" s="38"/>
      <c r="B212" s="39"/>
      <c r="C212" s="227" t="s">
        <v>332</v>
      </c>
      <c r="D212" s="227" t="s">
        <v>176</v>
      </c>
      <c r="E212" s="228" t="s">
        <v>694</v>
      </c>
      <c r="F212" s="229" t="s">
        <v>695</v>
      </c>
      <c r="G212" s="230" t="s">
        <v>202</v>
      </c>
      <c r="H212" s="231">
        <v>50.399999999999999</v>
      </c>
      <c r="I212" s="232"/>
      <c r="J212" s="233">
        <f>ROUND(I212*H212,2)</f>
        <v>0</v>
      </c>
      <c r="K212" s="234"/>
      <c r="L212" s="44"/>
      <c r="M212" s="235" t="s">
        <v>1</v>
      </c>
      <c r="N212" s="236" t="s">
        <v>41</v>
      </c>
      <c r="O212" s="91"/>
      <c r="P212" s="237">
        <f>O212*H212</f>
        <v>0</v>
      </c>
      <c r="Q212" s="237">
        <v>0</v>
      </c>
      <c r="R212" s="237">
        <f>Q212*H212</f>
        <v>0</v>
      </c>
      <c r="S212" s="237">
        <v>0</v>
      </c>
      <c r="T212" s="238">
        <f>S212*H212</f>
        <v>0</v>
      </c>
      <c r="U212" s="38"/>
      <c r="V212" s="38"/>
      <c r="W212" s="38"/>
      <c r="X212" s="38"/>
      <c r="Y212" s="38"/>
      <c r="Z212" s="38"/>
      <c r="AA212" s="38"/>
      <c r="AB212" s="38"/>
      <c r="AC212" s="38"/>
      <c r="AD212" s="38"/>
      <c r="AE212" s="38"/>
      <c r="AR212" s="239" t="s">
        <v>318</v>
      </c>
      <c r="AT212" s="239" t="s">
        <v>176</v>
      </c>
      <c r="AU212" s="239" t="s">
        <v>84</v>
      </c>
      <c r="AY212" s="17" t="s">
        <v>173</v>
      </c>
      <c r="BE212" s="240">
        <f>IF(N212="základní",J212,0)</f>
        <v>0</v>
      </c>
      <c r="BF212" s="240">
        <f>IF(N212="snížená",J212,0)</f>
        <v>0</v>
      </c>
      <c r="BG212" s="240">
        <f>IF(N212="zákl. přenesená",J212,0)</f>
        <v>0</v>
      </c>
      <c r="BH212" s="240">
        <f>IF(N212="sníž. přenesená",J212,0)</f>
        <v>0</v>
      </c>
      <c r="BI212" s="240">
        <f>IF(N212="nulová",J212,0)</f>
        <v>0</v>
      </c>
      <c r="BJ212" s="17" t="s">
        <v>84</v>
      </c>
      <c r="BK212" s="240">
        <f>ROUND(I212*H212,2)</f>
        <v>0</v>
      </c>
      <c r="BL212" s="17" t="s">
        <v>318</v>
      </c>
      <c r="BM212" s="239" t="s">
        <v>925</v>
      </c>
    </row>
    <row r="213" s="13" customFormat="1">
      <c r="A213" s="13"/>
      <c r="B213" s="241"/>
      <c r="C213" s="242"/>
      <c r="D213" s="243" t="s">
        <v>182</v>
      </c>
      <c r="E213" s="244" t="s">
        <v>1</v>
      </c>
      <c r="F213" s="245" t="s">
        <v>926</v>
      </c>
      <c r="G213" s="242"/>
      <c r="H213" s="246">
        <v>50.399999999999999</v>
      </c>
      <c r="I213" s="247"/>
      <c r="J213" s="242"/>
      <c r="K213" s="242"/>
      <c r="L213" s="248"/>
      <c r="M213" s="249"/>
      <c r="N213" s="250"/>
      <c r="O213" s="250"/>
      <c r="P213" s="250"/>
      <c r="Q213" s="250"/>
      <c r="R213" s="250"/>
      <c r="S213" s="250"/>
      <c r="T213" s="251"/>
      <c r="U213" s="13"/>
      <c r="V213" s="13"/>
      <c r="W213" s="13"/>
      <c r="X213" s="13"/>
      <c r="Y213" s="13"/>
      <c r="Z213" s="13"/>
      <c r="AA213" s="13"/>
      <c r="AB213" s="13"/>
      <c r="AC213" s="13"/>
      <c r="AD213" s="13"/>
      <c r="AE213" s="13"/>
      <c r="AT213" s="252" t="s">
        <v>182</v>
      </c>
      <c r="AU213" s="252" t="s">
        <v>84</v>
      </c>
      <c r="AV213" s="13" t="s">
        <v>86</v>
      </c>
      <c r="AW213" s="13" t="s">
        <v>31</v>
      </c>
      <c r="AX213" s="13" t="s">
        <v>76</v>
      </c>
      <c r="AY213" s="252" t="s">
        <v>173</v>
      </c>
    </row>
    <row r="214" s="14" customFormat="1">
      <c r="A214" s="14"/>
      <c r="B214" s="253"/>
      <c r="C214" s="254"/>
      <c r="D214" s="243" t="s">
        <v>182</v>
      </c>
      <c r="E214" s="255" t="s">
        <v>1</v>
      </c>
      <c r="F214" s="256" t="s">
        <v>184</v>
      </c>
      <c r="G214" s="254"/>
      <c r="H214" s="257">
        <v>50.399999999999999</v>
      </c>
      <c r="I214" s="258"/>
      <c r="J214" s="254"/>
      <c r="K214" s="254"/>
      <c r="L214" s="259"/>
      <c r="M214" s="260"/>
      <c r="N214" s="261"/>
      <c r="O214" s="261"/>
      <c r="P214" s="261"/>
      <c r="Q214" s="261"/>
      <c r="R214" s="261"/>
      <c r="S214" s="261"/>
      <c r="T214" s="262"/>
      <c r="U214" s="14"/>
      <c r="V214" s="14"/>
      <c r="W214" s="14"/>
      <c r="X214" s="14"/>
      <c r="Y214" s="14"/>
      <c r="Z214" s="14"/>
      <c r="AA214" s="14"/>
      <c r="AB214" s="14"/>
      <c r="AC214" s="14"/>
      <c r="AD214" s="14"/>
      <c r="AE214" s="14"/>
      <c r="AT214" s="263" t="s">
        <v>182</v>
      </c>
      <c r="AU214" s="263" t="s">
        <v>84</v>
      </c>
      <c r="AV214" s="14" t="s">
        <v>180</v>
      </c>
      <c r="AW214" s="14" t="s">
        <v>31</v>
      </c>
      <c r="AX214" s="14" t="s">
        <v>84</v>
      </c>
      <c r="AY214" s="263" t="s">
        <v>173</v>
      </c>
    </row>
    <row r="215" s="2" customFormat="1" ht="90" customHeight="1">
      <c r="A215" s="38"/>
      <c r="B215" s="39"/>
      <c r="C215" s="227" t="s">
        <v>235</v>
      </c>
      <c r="D215" s="227" t="s">
        <v>176</v>
      </c>
      <c r="E215" s="228" t="s">
        <v>834</v>
      </c>
      <c r="F215" s="229" t="s">
        <v>835</v>
      </c>
      <c r="G215" s="230" t="s">
        <v>202</v>
      </c>
      <c r="H215" s="231">
        <v>37.259999999999998</v>
      </c>
      <c r="I215" s="232"/>
      <c r="J215" s="233">
        <f>ROUND(I215*H215,2)</f>
        <v>0</v>
      </c>
      <c r="K215" s="234"/>
      <c r="L215" s="44"/>
      <c r="M215" s="235" t="s">
        <v>1</v>
      </c>
      <c r="N215" s="236" t="s">
        <v>41</v>
      </c>
      <c r="O215" s="91"/>
      <c r="P215" s="237">
        <f>O215*H215</f>
        <v>0</v>
      </c>
      <c r="Q215" s="237">
        <v>0</v>
      </c>
      <c r="R215" s="237">
        <f>Q215*H215</f>
        <v>0</v>
      </c>
      <c r="S215" s="237">
        <v>0</v>
      </c>
      <c r="T215" s="238">
        <f>S215*H215</f>
        <v>0</v>
      </c>
      <c r="U215" s="38"/>
      <c r="V215" s="38"/>
      <c r="W215" s="38"/>
      <c r="X215" s="38"/>
      <c r="Y215" s="38"/>
      <c r="Z215" s="38"/>
      <c r="AA215" s="38"/>
      <c r="AB215" s="38"/>
      <c r="AC215" s="38"/>
      <c r="AD215" s="38"/>
      <c r="AE215" s="38"/>
      <c r="AR215" s="239" t="s">
        <v>318</v>
      </c>
      <c r="AT215" s="239" t="s">
        <v>176</v>
      </c>
      <c r="AU215" s="239" t="s">
        <v>84</v>
      </c>
      <c r="AY215" s="17" t="s">
        <v>173</v>
      </c>
      <c r="BE215" s="240">
        <f>IF(N215="základní",J215,0)</f>
        <v>0</v>
      </c>
      <c r="BF215" s="240">
        <f>IF(N215="snížená",J215,0)</f>
        <v>0</v>
      </c>
      <c r="BG215" s="240">
        <f>IF(N215="zákl. přenesená",J215,0)</f>
        <v>0</v>
      </c>
      <c r="BH215" s="240">
        <f>IF(N215="sníž. přenesená",J215,0)</f>
        <v>0</v>
      </c>
      <c r="BI215" s="240">
        <f>IF(N215="nulová",J215,0)</f>
        <v>0</v>
      </c>
      <c r="BJ215" s="17" t="s">
        <v>84</v>
      </c>
      <c r="BK215" s="240">
        <f>ROUND(I215*H215,2)</f>
        <v>0</v>
      </c>
      <c r="BL215" s="17" t="s">
        <v>318</v>
      </c>
      <c r="BM215" s="239" t="s">
        <v>927</v>
      </c>
    </row>
    <row r="216" s="13" customFormat="1">
      <c r="A216" s="13"/>
      <c r="B216" s="241"/>
      <c r="C216" s="242"/>
      <c r="D216" s="243" t="s">
        <v>182</v>
      </c>
      <c r="E216" s="244" t="s">
        <v>1</v>
      </c>
      <c r="F216" s="245" t="s">
        <v>825</v>
      </c>
      <c r="G216" s="242"/>
      <c r="H216" s="246">
        <v>37.259999999999998</v>
      </c>
      <c r="I216" s="247"/>
      <c r="J216" s="242"/>
      <c r="K216" s="242"/>
      <c r="L216" s="248"/>
      <c r="M216" s="249"/>
      <c r="N216" s="250"/>
      <c r="O216" s="250"/>
      <c r="P216" s="250"/>
      <c r="Q216" s="250"/>
      <c r="R216" s="250"/>
      <c r="S216" s="250"/>
      <c r="T216" s="251"/>
      <c r="U216" s="13"/>
      <c r="V216" s="13"/>
      <c r="W216" s="13"/>
      <c r="X216" s="13"/>
      <c r="Y216" s="13"/>
      <c r="Z216" s="13"/>
      <c r="AA216" s="13"/>
      <c r="AB216" s="13"/>
      <c r="AC216" s="13"/>
      <c r="AD216" s="13"/>
      <c r="AE216" s="13"/>
      <c r="AT216" s="252" t="s">
        <v>182</v>
      </c>
      <c r="AU216" s="252" t="s">
        <v>84</v>
      </c>
      <c r="AV216" s="13" t="s">
        <v>86</v>
      </c>
      <c r="AW216" s="13" t="s">
        <v>31</v>
      </c>
      <c r="AX216" s="13" t="s">
        <v>76</v>
      </c>
      <c r="AY216" s="252" t="s">
        <v>173</v>
      </c>
    </row>
    <row r="217" s="14" customFormat="1">
      <c r="A217" s="14"/>
      <c r="B217" s="253"/>
      <c r="C217" s="254"/>
      <c r="D217" s="243" t="s">
        <v>182</v>
      </c>
      <c r="E217" s="255" t="s">
        <v>1</v>
      </c>
      <c r="F217" s="256" t="s">
        <v>184</v>
      </c>
      <c r="G217" s="254"/>
      <c r="H217" s="257">
        <v>37.259999999999998</v>
      </c>
      <c r="I217" s="258"/>
      <c r="J217" s="254"/>
      <c r="K217" s="254"/>
      <c r="L217" s="259"/>
      <c r="M217" s="260"/>
      <c r="N217" s="261"/>
      <c r="O217" s="261"/>
      <c r="P217" s="261"/>
      <c r="Q217" s="261"/>
      <c r="R217" s="261"/>
      <c r="S217" s="261"/>
      <c r="T217" s="262"/>
      <c r="U217" s="14"/>
      <c r="V217" s="14"/>
      <c r="W217" s="14"/>
      <c r="X217" s="14"/>
      <c r="Y217" s="14"/>
      <c r="Z217" s="14"/>
      <c r="AA217" s="14"/>
      <c r="AB217" s="14"/>
      <c r="AC217" s="14"/>
      <c r="AD217" s="14"/>
      <c r="AE217" s="14"/>
      <c r="AT217" s="263" t="s">
        <v>182</v>
      </c>
      <c r="AU217" s="263" t="s">
        <v>84</v>
      </c>
      <c r="AV217" s="14" t="s">
        <v>180</v>
      </c>
      <c r="AW217" s="14" t="s">
        <v>31</v>
      </c>
      <c r="AX217" s="14" t="s">
        <v>84</v>
      </c>
      <c r="AY217" s="263" t="s">
        <v>173</v>
      </c>
    </row>
    <row r="218" s="12" customFormat="1" ht="25.92" customHeight="1">
      <c r="A218" s="12"/>
      <c r="B218" s="211"/>
      <c r="C218" s="212"/>
      <c r="D218" s="213" t="s">
        <v>75</v>
      </c>
      <c r="E218" s="214" t="s">
        <v>144</v>
      </c>
      <c r="F218" s="214" t="s">
        <v>331</v>
      </c>
      <c r="G218" s="212"/>
      <c r="H218" s="212"/>
      <c r="I218" s="215"/>
      <c r="J218" s="216">
        <f>BK218</f>
        <v>0</v>
      </c>
      <c r="K218" s="212"/>
      <c r="L218" s="217"/>
      <c r="M218" s="218"/>
      <c r="N218" s="219"/>
      <c r="O218" s="219"/>
      <c r="P218" s="220">
        <f>SUM(P219:P224)</f>
        <v>0</v>
      </c>
      <c r="Q218" s="219"/>
      <c r="R218" s="220">
        <f>SUM(R219:R224)</f>
        <v>0</v>
      </c>
      <c r="S218" s="219"/>
      <c r="T218" s="221">
        <f>SUM(T219:T224)</f>
        <v>0</v>
      </c>
      <c r="U218" s="12"/>
      <c r="V218" s="12"/>
      <c r="W218" s="12"/>
      <c r="X218" s="12"/>
      <c r="Y218" s="12"/>
      <c r="Z218" s="12"/>
      <c r="AA218" s="12"/>
      <c r="AB218" s="12"/>
      <c r="AC218" s="12"/>
      <c r="AD218" s="12"/>
      <c r="AE218" s="12"/>
      <c r="AR218" s="222" t="s">
        <v>174</v>
      </c>
      <c r="AT218" s="223" t="s">
        <v>75</v>
      </c>
      <c r="AU218" s="223" t="s">
        <v>76</v>
      </c>
      <c r="AY218" s="222" t="s">
        <v>173</v>
      </c>
      <c r="BK218" s="224">
        <f>SUM(BK219:BK224)</f>
        <v>0</v>
      </c>
    </row>
    <row r="219" s="2" customFormat="1" ht="76.35" customHeight="1">
      <c r="A219" s="38"/>
      <c r="B219" s="39"/>
      <c r="C219" s="227" t="s">
        <v>241</v>
      </c>
      <c r="D219" s="227" t="s">
        <v>176</v>
      </c>
      <c r="E219" s="228" t="s">
        <v>333</v>
      </c>
      <c r="F219" s="229" t="s">
        <v>334</v>
      </c>
      <c r="G219" s="230" t="s">
        <v>209</v>
      </c>
      <c r="H219" s="231">
        <v>1</v>
      </c>
      <c r="I219" s="232"/>
      <c r="J219" s="233">
        <f>ROUND(I219*H219,2)</f>
        <v>0</v>
      </c>
      <c r="K219" s="234"/>
      <c r="L219" s="44"/>
      <c r="M219" s="235" t="s">
        <v>1</v>
      </c>
      <c r="N219" s="236" t="s">
        <v>41</v>
      </c>
      <c r="O219" s="91"/>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180</v>
      </c>
      <c r="AT219" s="239" t="s">
        <v>176</v>
      </c>
      <c r="AU219" s="239" t="s">
        <v>84</v>
      </c>
      <c r="AY219" s="17" t="s">
        <v>173</v>
      </c>
      <c r="BE219" s="240">
        <f>IF(N219="základní",J219,0)</f>
        <v>0</v>
      </c>
      <c r="BF219" s="240">
        <f>IF(N219="snížená",J219,0)</f>
        <v>0</v>
      </c>
      <c r="BG219" s="240">
        <f>IF(N219="zákl. přenesená",J219,0)</f>
        <v>0</v>
      </c>
      <c r="BH219" s="240">
        <f>IF(N219="sníž. přenesená",J219,0)</f>
        <v>0</v>
      </c>
      <c r="BI219" s="240">
        <f>IF(N219="nulová",J219,0)</f>
        <v>0</v>
      </c>
      <c r="BJ219" s="17" t="s">
        <v>84</v>
      </c>
      <c r="BK219" s="240">
        <f>ROUND(I219*H219,2)</f>
        <v>0</v>
      </c>
      <c r="BL219" s="17" t="s">
        <v>180</v>
      </c>
      <c r="BM219" s="239" t="s">
        <v>928</v>
      </c>
    </row>
    <row r="220" s="13" customFormat="1">
      <c r="A220" s="13"/>
      <c r="B220" s="241"/>
      <c r="C220" s="242"/>
      <c r="D220" s="243" t="s">
        <v>182</v>
      </c>
      <c r="E220" s="244" t="s">
        <v>1</v>
      </c>
      <c r="F220" s="245" t="s">
        <v>84</v>
      </c>
      <c r="G220" s="242"/>
      <c r="H220" s="246">
        <v>1</v>
      </c>
      <c r="I220" s="247"/>
      <c r="J220" s="242"/>
      <c r="K220" s="242"/>
      <c r="L220" s="248"/>
      <c r="M220" s="249"/>
      <c r="N220" s="250"/>
      <c r="O220" s="250"/>
      <c r="P220" s="250"/>
      <c r="Q220" s="250"/>
      <c r="R220" s="250"/>
      <c r="S220" s="250"/>
      <c r="T220" s="251"/>
      <c r="U220" s="13"/>
      <c r="V220" s="13"/>
      <c r="W220" s="13"/>
      <c r="X220" s="13"/>
      <c r="Y220" s="13"/>
      <c r="Z220" s="13"/>
      <c r="AA220" s="13"/>
      <c r="AB220" s="13"/>
      <c r="AC220" s="13"/>
      <c r="AD220" s="13"/>
      <c r="AE220" s="13"/>
      <c r="AT220" s="252" t="s">
        <v>182</v>
      </c>
      <c r="AU220" s="252" t="s">
        <v>84</v>
      </c>
      <c r="AV220" s="13" t="s">
        <v>86</v>
      </c>
      <c r="AW220" s="13" t="s">
        <v>31</v>
      </c>
      <c r="AX220" s="13" t="s">
        <v>76</v>
      </c>
      <c r="AY220" s="252" t="s">
        <v>173</v>
      </c>
    </row>
    <row r="221" s="14" customFormat="1">
      <c r="A221" s="14"/>
      <c r="B221" s="253"/>
      <c r="C221" s="254"/>
      <c r="D221" s="243" t="s">
        <v>182</v>
      </c>
      <c r="E221" s="255" t="s">
        <v>1</v>
      </c>
      <c r="F221" s="256" t="s">
        <v>184</v>
      </c>
      <c r="G221" s="254"/>
      <c r="H221" s="257">
        <v>1</v>
      </c>
      <c r="I221" s="258"/>
      <c r="J221" s="254"/>
      <c r="K221" s="254"/>
      <c r="L221" s="259"/>
      <c r="M221" s="260"/>
      <c r="N221" s="261"/>
      <c r="O221" s="261"/>
      <c r="P221" s="261"/>
      <c r="Q221" s="261"/>
      <c r="R221" s="261"/>
      <c r="S221" s="261"/>
      <c r="T221" s="262"/>
      <c r="U221" s="14"/>
      <c r="V221" s="14"/>
      <c r="W221" s="14"/>
      <c r="X221" s="14"/>
      <c r="Y221" s="14"/>
      <c r="Z221" s="14"/>
      <c r="AA221" s="14"/>
      <c r="AB221" s="14"/>
      <c r="AC221" s="14"/>
      <c r="AD221" s="14"/>
      <c r="AE221" s="14"/>
      <c r="AT221" s="263" t="s">
        <v>182</v>
      </c>
      <c r="AU221" s="263" t="s">
        <v>84</v>
      </c>
      <c r="AV221" s="14" t="s">
        <v>180</v>
      </c>
      <c r="AW221" s="14" t="s">
        <v>31</v>
      </c>
      <c r="AX221" s="14" t="s">
        <v>84</v>
      </c>
      <c r="AY221" s="263" t="s">
        <v>173</v>
      </c>
    </row>
    <row r="222" s="2" customFormat="1" ht="24.15" customHeight="1">
      <c r="A222" s="38"/>
      <c r="B222" s="39"/>
      <c r="C222" s="227" t="s">
        <v>593</v>
      </c>
      <c r="D222" s="227" t="s">
        <v>176</v>
      </c>
      <c r="E222" s="228" t="s">
        <v>839</v>
      </c>
      <c r="F222" s="229" t="s">
        <v>840</v>
      </c>
      <c r="G222" s="230" t="s">
        <v>841</v>
      </c>
      <c r="H222" s="231">
        <v>1</v>
      </c>
      <c r="I222" s="232"/>
      <c r="J222" s="233">
        <f>ROUND(I222*H222,2)</f>
        <v>0</v>
      </c>
      <c r="K222" s="234"/>
      <c r="L222" s="44"/>
      <c r="M222" s="235" t="s">
        <v>1</v>
      </c>
      <c r="N222" s="236" t="s">
        <v>41</v>
      </c>
      <c r="O222" s="91"/>
      <c r="P222" s="237">
        <f>O222*H222</f>
        <v>0</v>
      </c>
      <c r="Q222" s="237">
        <v>0</v>
      </c>
      <c r="R222" s="237">
        <f>Q222*H222</f>
        <v>0</v>
      </c>
      <c r="S222" s="237">
        <v>0</v>
      </c>
      <c r="T222" s="238">
        <f>S222*H222</f>
        <v>0</v>
      </c>
      <c r="U222" s="38"/>
      <c r="V222" s="38"/>
      <c r="W222" s="38"/>
      <c r="X222" s="38"/>
      <c r="Y222" s="38"/>
      <c r="Z222" s="38"/>
      <c r="AA222" s="38"/>
      <c r="AB222" s="38"/>
      <c r="AC222" s="38"/>
      <c r="AD222" s="38"/>
      <c r="AE222" s="38"/>
      <c r="AR222" s="239" t="s">
        <v>180</v>
      </c>
      <c r="AT222" s="239" t="s">
        <v>176</v>
      </c>
      <c r="AU222" s="239" t="s">
        <v>84</v>
      </c>
      <c r="AY222" s="17" t="s">
        <v>173</v>
      </c>
      <c r="BE222" s="240">
        <f>IF(N222="základní",J222,0)</f>
        <v>0</v>
      </c>
      <c r="BF222" s="240">
        <f>IF(N222="snížená",J222,0)</f>
        <v>0</v>
      </c>
      <c r="BG222" s="240">
        <f>IF(N222="zákl. přenesená",J222,0)</f>
        <v>0</v>
      </c>
      <c r="BH222" s="240">
        <f>IF(N222="sníž. přenesená",J222,0)</f>
        <v>0</v>
      </c>
      <c r="BI222" s="240">
        <f>IF(N222="nulová",J222,0)</f>
        <v>0</v>
      </c>
      <c r="BJ222" s="17" t="s">
        <v>84</v>
      </c>
      <c r="BK222" s="240">
        <f>ROUND(I222*H222,2)</f>
        <v>0</v>
      </c>
      <c r="BL222" s="17" t="s">
        <v>180</v>
      </c>
      <c r="BM222" s="239" t="s">
        <v>929</v>
      </c>
    </row>
    <row r="223" s="13" customFormat="1">
      <c r="A223" s="13"/>
      <c r="B223" s="241"/>
      <c r="C223" s="242"/>
      <c r="D223" s="243" t="s">
        <v>182</v>
      </c>
      <c r="E223" s="244" t="s">
        <v>1</v>
      </c>
      <c r="F223" s="245" t="s">
        <v>84</v>
      </c>
      <c r="G223" s="242"/>
      <c r="H223" s="246">
        <v>1</v>
      </c>
      <c r="I223" s="247"/>
      <c r="J223" s="242"/>
      <c r="K223" s="242"/>
      <c r="L223" s="248"/>
      <c r="M223" s="249"/>
      <c r="N223" s="250"/>
      <c r="O223" s="250"/>
      <c r="P223" s="250"/>
      <c r="Q223" s="250"/>
      <c r="R223" s="250"/>
      <c r="S223" s="250"/>
      <c r="T223" s="251"/>
      <c r="U223" s="13"/>
      <c r="V223" s="13"/>
      <c r="W223" s="13"/>
      <c r="X223" s="13"/>
      <c r="Y223" s="13"/>
      <c r="Z223" s="13"/>
      <c r="AA223" s="13"/>
      <c r="AB223" s="13"/>
      <c r="AC223" s="13"/>
      <c r="AD223" s="13"/>
      <c r="AE223" s="13"/>
      <c r="AT223" s="252" t="s">
        <v>182</v>
      </c>
      <c r="AU223" s="252" t="s">
        <v>84</v>
      </c>
      <c r="AV223" s="13" t="s">
        <v>86</v>
      </c>
      <c r="AW223" s="13" t="s">
        <v>31</v>
      </c>
      <c r="AX223" s="13" t="s">
        <v>76</v>
      </c>
      <c r="AY223" s="252" t="s">
        <v>173</v>
      </c>
    </row>
    <row r="224" s="14" customFormat="1">
      <c r="A224" s="14"/>
      <c r="B224" s="253"/>
      <c r="C224" s="254"/>
      <c r="D224" s="243" t="s">
        <v>182</v>
      </c>
      <c r="E224" s="255" t="s">
        <v>1</v>
      </c>
      <c r="F224" s="256" t="s">
        <v>184</v>
      </c>
      <c r="G224" s="254"/>
      <c r="H224" s="257">
        <v>1</v>
      </c>
      <c r="I224" s="258"/>
      <c r="J224" s="254"/>
      <c r="K224" s="254"/>
      <c r="L224" s="259"/>
      <c r="M224" s="289"/>
      <c r="N224" s="290"/>
      <c r="O224" s="290"/>
      <c r="P224" s="290"/>
      <c r="Q224" s="290"/>
      <c r="R224" s="290"/>
      <c r="S224" s="290"/>
      <c r="T224" s="291"/>
      <c r="U224" s="14"/>
      <c r="V224" s="14"/>
      <c r="W224" s="14"/>
      <c r="X224" s="14"/>
      <c r="Y224" s="14"/>
      <c r="Z224" s="14"/>
      <c r="AA224" s="14"/>
      <c r="AB224" s="14"/>
      <c r="AC224" s="14"/>
      <c r="AD224" s="14"/>
      <c r="AE224" s="14"/>
      <c r="AT224" s="263" t="s">
        <v>182</v>
      </c>
      <c r="AU224" s="263" t="s">
        <v>84</v>
      </c>
      <c r="AV224" s="14" t="s">
        <v>180</v>
      </c>
      <c r="AW224" s="14" t="s">
        <v>31</v>
      </c>
      <c r="AX224" s="14" t="s">
        <v>84</v>
      </c>
      <c r="AY224" s="263" t="s">
        <v>173</v>
      </c>
    </row>
    <row r="225" s="2" customFormat="1" ht="6.96" customHeight="1">
      <c r="A225" s="38"/>
      <c r="B225" s="66"/>
      <c r="C225" s="67"/>
      <c r="D225" s="67"/>
      <c r="E225" s="67"/>
      <c r="F225" s="67"/>
      <c r="G225" s="67"/>
      <c r="H225" s="67"/>
      <c r="I225" s="67"/>
      <c r="J225" s="67"/>
      <c r="K225" s="67"/>
      <c r="L225" s="44"/>
      <c r="M225" s="38"/>
      <c r="O225" s="38"/>
      <c r="P225" s="38"/>
      <c r="Q225" s="38"/>
      <c r="R225" s="38"/>
      <c r="S225" s="38"/>
      <c r="T225" s="38"/>
      <c r="U225" s="38"/>
      <c r="V225" s="38"/>
      <c r="W225" s="38"/>
      <c r="X225" s="38"/>
      <c r="Y225" s="38"/>
      <c r="Z225" s="38"/>
      <c r="AA225" s="38"/>
      <c r="AB225" s="38"/>
      <c r="AC225" s="38"/>
      <c r="AD225" s="38"/>
      <c r="AE225" s="38"/>
    </row>
  </sheetData>
  <sheetProtection sheet="1" autoFilter="0" formatColumns="0" formatRows="0" objects="1" scenarios="1" spinCount="100000" saltValue="NMqKiYM+JyKmaJy+L3RZRMK9Zs7tCE1fkq6itW2grQYT9jMeQ8jc3DO4EhXQ7vZAsi6Cv7lxUgh1tLQ+XKG3Jg==" hashValue="9wvPZWLmeqLg9HmPhDEG3JaXSOE0/plWqvDYWELm41GtTKrGCT+1OZJZUmu6/HrbsmMzaNlQYxwSEcqGB/OzyA==" algorithmName="SHA-512" password="CC35"/>
  <autoFilter ref="C123:K224"/>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122</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753</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930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ROUND((SUM(BE124:BE222)),  2)</f>
        <v>0</v>
      </c>
      <c r="G35" s="38"/>
      <c r="H35" s="38"/>
      <c r="I35" s="164">
        <v>0.20999999999999999</v>
      </c>
      <c r="J35" s="163">
        <f>ROUND(((SUM(BE124:BE222))*I35),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ROUND((SUM(BF124:BF222)),  2)</f>
        <v>0</v>
      </c>
      <c r="G36" s="38"/>
      <c r="H36" s="38"/>
      <c r="I36" s="164">
        <v>0.14999999999999999</v>
      </c>
      <c r="J36" s="163">
        <f>ROUND(((SUM(BF124:BF222))*I36),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ROUND((SUM(BG124:BG222)),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ROUND((SUM(BH124:BH222)),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ROUND((SUM(BI124:BI222)),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753</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04 - P591 Hostomice</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J193</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157</v>
      </c>
      <c r="E102" s="191"/>
      <c r="F102" s="191"/>
      <c r="G102" s="191"/>
      <c r="H102" s="191"/>
      <c r="I102" s="191"/>
      <c r="J102" s="192">
        <f>J216</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158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88 - Oprava trati v úseku Zadní Třebaň - Liteň - Lochovice</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147</v>
      </c>
      <c r="D113" s="22"/>
      <c r="E113" s="22"/>
      <c r="F113" s="22"/>
      <c r="G113" s="22"/>
      <c r="H113" s="22"/>
      <c r="I113" s="22"/>
      <c r="J113" s="22"/>
      <c r="K113" s="22"/>
      <c r="L113" s="20"/>
    </row>
    <row r="114" s="2" customFormat="1" ht="16.5" customHeight="1">
      <c r="A114" s="38"/>
      <c r="B114" s="39"/>
      <c r="C114" s="40"/>
      <c r="D114" s="40"/>
      <c r="E114" s="183" t="s">
        <v>753</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520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04 - P591 Hostomice</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32" t="s">
        <v>22</v>
      </c>
      <c r="J118" s="79" t="str">
        <f>IF(J14="","",J14)</f>
        <v>25. 6. 2020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Aleš Bednář</v>
      </c>
      <c r="G120" s="40"/>
      <c r="H120" s="40"/>
      <c r="I120" s="32"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32" t="s">
        <v>32</v>
      </c>
      <c r="J121" s="36" t="str">
        <f>E26</f>
        <v>Jan Marušák</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159</v>
      </c>
      <c r="D123" s="202" t="s">
        <v>61</v>
      </c>
      <c r="E123" s="202" t="s">
        <v>57</v>
      </c>
      <c r="F123" s="202" t="s">
        <v>58</v>
      </c>
      <c r="G123" s="202" t="s">
        <v>160</v>
      </c>
      <c r="H123" s="202" t="s">
        <v>161</v>
      </c>
      <c r="I123" s="202" t="s">
        <v>162</v>
      </c>
      <c r="J123" s="203" t="s">
        <v>151</v>
      </c>
      <c r="K123" s="204" t="s">
        <v>163</v>
      </c>
      <c r="L123" s="205"/>
      <c r="M123" s="100" t="s">
        <v>1</v>
      </c>
      <c r="N123" s="101" t="s">
        <v>40</v>
      </c>
      <c r="O123" s="101" t="s">
        <v>164</v>
      </c>
      <c r="P123" s="101" t="s">
        <v>165</v>
      </c>
      <c r="Q123" s="101" t="s">
        <v>166</v>
      </c>
      <c r="R123" s="101" t="s">
        <v>167</v>
      </c>
      <c r="S123" s="101" t="s">
        <v>168</v>
      </c>
      <c r="T123" s="102" t="s">
        <v>169</v>
      </c>
      <c r="U123" s="199"/>
      <c r="V123" s="199"/>
      <c r="W123" s="199"/>
      <c r="X123" s="199"/>
      <c r="Y123" s="199"/>
      <c r="Z123" s="199"/>
      <c r="AA123" s="199"/>
      <c r="AB123" s="199"/>
      <c r="AC123" s="199"/>
      <c r="AD123" s="199"/>
      <c r="AE123" s="199"/>
    </row>
    <row r="124" s="2" customFormat="1" ht="22.8" customHeight="1">
      <c r="A124" s="38"/>
      <c r="B124" s="39"/>
      <c r="C124" s="107" t="s">
        <v>170</v>
      </c>
      <c r="D124" s="40"/>
      <c r="E124" s="40"/>
      <c r="F124" s="40"/>
      <c r="G124" s="40"/>
      <c r="H124" s="40"/>
      <c r="I124" s="40"/>
      <c r="J124" s="206">
        <f>BK124</f>
        <v>0</v>
      </c>
      <c r="K124" s="40"/>
      <c r="L124" s="44"/>
      <c r="M124" s="103"/>
      <c r="N124" s="207"/>
      <c r="O124" s="104"/>
      <c r="P124" s="208">
        <f>P125+P193+P216</f>
        <v>0</v>
      </c>
      <c r="Q124" s="104"/>
      <c r="R124" s="208">
        <f>R125+R193+R216</f>
        <v>78.193479999999994</v>
      </c>
      <c r="S124" s="104"/>
      <c r="T124" s="209">
        <f>T125+T193+T216</f>
        <v>0</v>
      </c>
      <c r="U124" s="38"/>
      <c r="V124" s="38"/>
      <c r="W124" s="38"/>
      <c r="X124" s="38"/>
      <c r="Y124" s="38"/>
      <c r="Z124" s="38"/>
      <c r="AA124" s="38"/>
      <c r="AB124" s="38"/>
      <c r="AC124" s="38"/>
      <c r="AD124" s="38"/>
      <c r="AE124" s="38"/>
      <c r="AT124" s="17" t="s">
        <v>75</v>
      </c>
      <c r="AU124" s="17" t="s">
        <v>153</v>
      </c>
      <c r="BK124" s="210">
        <f>BK125+BK193+BK216</f>
        <v>0</v>
      </c>
    </row>
    <row r="125" s="12" customFormat="1" ht="25.92" customHeight="1">
      <c r="A125" s="12"/>
      <c r="B125" s="211"/>
      <c r="C125" s="212"/>
      <c r="D125" s="213" t="s">
        <v>75</v>
      </c>
      <c r="E125" s="214" t="s">
        <v>171</v>
      </c>
      <c r="F125" s="214" t="s">
        <v>172</v>
      </c>
      <c r="G125" s="212"/>
      <c r="H125" s="212"/>
      <c r="I125" s="215"/>
      <c r="J125" s="216">
        <f>BK125</f>
        <v>0</v>
      </c>
      <c r="K125" s="212"/>
      <c r="L125" s="217"/>
      <c r="M125" s="218"/>
      <c r="N125" s="219"/>
      <c r="O125" s="219"/>
      <c r="P125" s="220">
        <f>P126</f>
        <v>0</v>
      </c>
      <c r="Q125" s="219"/>
      <c r="R125" s="220">
        <f>R126</f>
        <v>78.193479999999994</v>
      </c>
      <c r="S125" s="219"/>
      <c r="T125" s="221">
        <f>T126</f>
        <v>0</v>
      </c>
      <c r="U125" s="12"/>
      <c r="V125" s="12"/>
      <c r="W125" s="12"/>
      <c r="X125" s="12"/>
      <c r="Y125" s="12"/>
      <c r="Z125" s="12"/>
      <c r="AA125" s="12"/>
      <c r="AB125" s="12"/>
      <c r="AC125" s="12"/>
      <c r="AD125" s="12"/>
      <c r="AE125" s="12"/>
      <c r="AR125" s="222" t="s">
        <v>84</v>
      </c>
      <c r="AT125" s="223" t="s">
        <v>75</v>
      </c>
      <c r="AU125" s="223" t="s">
        <v>76</v>
      </c>
      <c r="AY125" s="222" t="s">
        <v>173</v>
      </c>
      <c r="BK125" s="224">
        <f>BK126</f>
        <v>0</v>
      </c>
    </row>
    <row r="126" s="12" customFormat="1" ht="22.8" customHeight="1">
      <c r="A126" s="12"/>
      <c r="B126" s="211"/>
      <c r="C126" s="212"/>
      <c r="D126" s="213" t="s">
        <v>75</v>
      </c>
      <c r="E126" s="225" t="s">
        <v>174</v>
      </c>
      <c r="F126" s="225" t="s">
        <v>175</v>
      </c>
      <c r="G126" s="212"/>
      <c r="H126" s="212"/>
      <c r="I126" s="215"/>
      <c r="J126" s="226">
        <f>BK126</f>
        <v>0</v>
      </c>
      <c r="K126" s="212"/>
      <c r="L126" s="217"/>
      <c r="M126" s="218"/>
      <c r="N126" s="219"/>
      <c r="O126" s="219"/>
      <c r="P126" s="220">
        <f>SUM(P127:P192)</f>
        <v>0</v>
      </c>
      <c r="Q126" s="219"/>
      <c r="R126" s="220">
        <f>SUM(R127:R192)</f>
        <v>78.193479999999994</v>
      </c>
      <c r="S126" s="219"/>
      <c r="T126" s="221">
        <f>SUM(T127:T192)</f>
        <v>0</v>
      </c>
      <c r="U126" s="12"/>
      <c r="V126" s="12"/>
      <c r="W126" s="12"/>
      <c r="X126" s="12"/>
      <c r="Y126" s="12"/>
      <c r="Z126" s="12"/>
      <c r="AA126" s="12"/>
      <c r="AB126" s="12"/>
      <c r="AC126" s="12"/>
      <c r="AD126" s="12"/>
      <c r="AE126" s="12"/>
      <c r="AR126" s="222" t="s">
        <v>84</v>
      </c>
      <c r="AT126" s="223" t="s">
        <v>75</v>
      </c>
      <c r="AU126" s="223" t="s">
        <v>84</v>
      </c>
      <c r="AY126" s="222" t="s">
        <v>173</v>
      </c>
      <c r="BK126" s="224">
        <f>SUM(BK127:BK192)</f>
        <v>0</v>
      </c>
    </row>
    <row r="127" s="2" customFormat="1" ht="194.4" customHeight="1">
      <c r="A127" s="38"/>
      <c r="B127" s="39"/>
      <c r="C127" s="227" t="s">
        <v>84</v>
      </c>
      <c r="D127" s="227" t="s">
        <v>176</v>
      </c>
      <c r="E127" s="228" t="s">
        <v>339</v>
      </c>
      <c r="F127" s="229" t="s">
        <v>340</v>
      </c>
      <c r="G127" s="230" t="s">
        <v>221</v>
      </c>
      <c r="H127" s="231">
        <v>0.02</v>
      </c>
      <c r="I127" s="232"/>
      <c r="J127" s="233">
        <f>ROUND(I127*H127,2)</f>
        <v>0</v>
      </c>
      <c r="K127" s="234"/>
      <c r="L127" s="44"/>
      <c r="M127" s="235" t="s">
        <v>1</v>
      </c>
      <c r="N127" s="236" t="s">
        <v>41</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180</v>
      </c>
      <c r="AT127" s="239" t="s">
        <v>176</v>
      </c>
      <c r="AU127" s="239" t="s">
        <v>86</v>
      </c>
      <c r="AY127" s="17" t="s">
        <v>173</v>
      </c>
      <c r="BE127" s="240">
        <f>IF(N127="základní",J127,0)</f>
        <v>0</v>
      </c>
      <c r="BF127" s="240">
        <f>IF(N127="snížená",J127,0)</f>
        <v>0</v>
      </c>
      <c r="BG127" s="240">
        <f>IF(N127="zákl. přenesená",J127,0)</f>
        <v>0</v>
      </c>
      <c r="BH127" s="240">
        <f>IF(N127="sníž. přenesená",J127,0)</f>
        <v>0</v>
      </c>
      <c r="BI127" s="240">
        <f>IF(N127="nulová",J127,0)</f>
        <v>0</v>
      </c>
      <c r="BJ127" s="17" t="s">
        <v>84</v>
      </c>
      <c r="BK127" s="240">
        <f>ROUND(I127*H127,2)</f>
        <v>0</v>
      </c>
      <c r="BL127" s="17" t="s">
        <v>180</v>
      </c>
      <c r="BM127" s="239" t="s">
        <v>931</v>
      </c>
    </row>
    <row r="128" s="13" customFormat="1">
      <c r="A128" s="13"/>
      <c r="B128" s="241"/>
      <c r="C128" s="242"/>
      <c r="D128" s="243" t="s">
        <v>182</v>
      </c>
      <c r="E128" s="244" t="s">
        <v>1</v>
      </c>
      <c r="F128" s="245" t="s">
        <v>756</v>
      </c>
      <c r="G128" s="242"/>
      <c r="H128" s="246">
        <v>0.02</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0.02</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14.4" customHeight="1">
      <c r="A130" s="38"/>
      <c r="B130" s="39"/>
      <c r="C130" s="264" t="s">
        <v>86</v>
      </c>
      <c r="D130" s="264" t="s">
        <v>199</v>
      </c>
      <c r="E130" s="265" t="s">
        <v>200</v>
      </c>
      <c r="F130" s="266" t="s">
        <v>201</v>
      </c>
      <c r="G130" s="267" t="s">
        <v>202</v>
      </c>
      <c r="H130" s="268">
        <v>50.399999999999999</v>
      </c>
      <c r="I130" s="269"/>
      <c r="J130" s="270">
        <f>ROUND(I130*H130,2)</f>
        <v>0</v>
      </c>
      <c r="K130" s="271"/>
      <c r="L130" s="272"/>
      <c r="M130" s="273" t="s">
        <v>1</v>
      </c>
      <c r="N130" s="274" t="s">
        <v>41</v>
      </c>
      <c r="O130" s="91"/>
      <c r="P130" s="237">
        <f>O130*H130</f>
        <v>0</v>
      </c>
      <c r="Q130" s="237">
        <v>1</v>
      </c>
      <c r="R130" s="237">
        <f>Q130*H130</f>
        <v>50.399999999999999</v>
      </c>
      <c r="S130" s="237">
        <v>0</v>
      </c>
      <c r="T130" s="238">
        <f>S130*H130</f>
        <v>0</v>
      </c>
      <c r="U130" s="38"/>
      <c r="V130" s="38"/>
      <c r="W130" s="38"/>
      <c r="X130" s="38"/>
      <c r="Y130" s="38"/>
      <c r="Z130" s="38"/>
      <c r="AA130" s="38"/>
      <c r="AB130" s="38"/>
      <c r="AC130" s="38"/>
      <c r="AD130" s="38"/>
      <c r="AE130" s="38"/>
      <c r="AR130" s="239" t="s">
        <v>203</v>
      </c>
      <c r="AT130" s="239" t="s">
        <v>199</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932</v>
      </c>
    </row>
    <row r="131" s="13" customFormat="1">
      <c r="A131" s="13"/>
      <c r="B131" s="241"/>
      <c r="C131" s="242"/>
      <c r="D131" s="243" t="s">
        <v>182</v>
      </c>
      <c r="E131" s="244" t="s">
        <v>1</v>
      </c>
      <c r="F131" s="245" t="s">
        <v>758</v>
      </c>
      <c r="G131" s="242"/>
      <c r="H131" s="246">
        <v>50.399999999999999</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50.399999999999999</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76.35" customHeight="1">
      <c r="A133" s="38"/>
      <c r="B133" s="39"/>
      <c r="C133" s="227" t="s">
        <v>180</v>
      </c>
      <c r="D133" s="227" t="s">
        <v>176</v>
      </c>
      <c r="E133" s="228" t="s">
        <v>219</v>
      </c>
      <c r="F133" s="229" t="s">
        <v>220</v>
      </c>
      <c r="G133" s="230" t="s">
        <v>221</v>
      </c>
      <c r="H133" s="231">
        <v>0.02</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933</v>
      </c>
    </row>
    <row r="134" s="13" customFormat="1">
      <c r="A134" s="13"/>
      <c r="B134" s="241"/>
      <c r="C134" s="242"/>
      <c r="D134" s="243" t="s">
        <v>182</v>
      </c>
      <c r="E134" s="244" t="s">
        <v>1</v>
      </c>
      <c r="F134" s="245" t="s">
        <v>756</v>
      </c>
      <c r="G134" s="242"/>
      <c r="H134" s="246">
        <v>0.02</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0.02</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90" customHeight="1">
      <c r="A136" s="38"/>
      <c r="B136" s="39"/>
      <c r="C136" s="227" t="s">
        <v>174</v>
      </c>
      <c r="D136" s="227" t="s">
        <v>176</v>
      </c>
      <c r="E136" s="228" t="s">
        <v>225</v>
      </c>
      <c r="F136" s="229" t="s">
        <v>226</v>
      </c>
      <c r="G136" s="230" t="s">
        <v>221</v>
      </c>
      <c r="H136" s="231">
        <v>0.02</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934</v>
      </c>
    </row>
    <row r="137" s="13" customFormat="1">
      <c r="A137" s="13"/>
      <c r="B137" s="241"/>
      <c r="C137" s="242"/>
      <c r="D137" s="243" t="s">
        <v>182</v>
      </c>
      <c r="E137" s="244" t="s">
        <v>1</v>
      </c>
      <c r="F137" s="245" t="s">
        <v>756</v>
      </c>
      <c r="G137" s="242"/>
      <c r="H137" s="246">
        <v>0.02</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0.02</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206</v>
      </c>
      <c r="D139" s="264" t="s">
        <v>199</v>
      </c>
      <c r="E139" s="265" t="s">
        <v>761</v>
      </c>
      <c r="F139" s="266" t="s">
        <v>762</v>
      </c>
      <c r="G139" s="267" t="s">
        <v>209</v>
      </c>
      <c r="H139" s="268">
        <v>33</v>
      </c>
      <c r="I139" s="269"/>
      <c r="J139" s="270">
        <f>ROUND(I139*H139,2)</f>
        <v>0</v>
      </c>
      <c r="K139" s="271"/>
      <c r="L139" s="272"/>
      <c r="M139" s="273" t="s">
        <v>1</v>
      </c>
      <c r="N139" s="274" t="s">
        <v>41</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935</v>
      </c>
    </row>
    <row r="140" s="15" customFormat="1">
      <c r="A140" s="15"/>
      <c r="B140" s="275"/>
      <c r="C140" s="276"/>
      <c r="D140" s="243" t="s">
        <v>182</v>
      </c>
      <c r="E140" s="277" t="s">
        <v>1</v>
      </c>
      <c r="F140" s="278" t="s">
        <v>211</v>
      </c>
      <c r="G140" s="276"/>
      <c r="H140" s="277" t="s">
        <v>1</v>
      </c>
      <c r="I140" s="279"/>
      <c r="J140" s="276"/>
      <c r="K140" s="276"/>
      <c r="L140" s="280"/>
      <c r="M140" s="281"/>
      <c r="N140" s="282"/>
      <c r="O140" s="282"/>
      <c r="P140" s="282"/>
      <c r="Q140" s="282"/>
      <c r="R140" s="282"/>
      <c r="S140" s="282"/>
      <c r="T140" s="283"/>
      <c r="U140" s="15"/>
      <c r="V140" s="15"/>
      <c r="W140" s="15"/>
      <c r="X140" s="15"/>
      <c r="Y140" s="15"/>
      <c r="Z140" s="15"/>
      <c r="AA140" s="15"/>
      <c r="AB140" s="15"/>
      <c r="AC140" s="15"/>
      <c r="AD140" s="15"/>
      <c r="AE140" s="15"/>
      <c r="AT140" s="284" t="s">
        <v>182</v>
      </c>
      <c r="AU140" s="284" t="s">
        <v>86</v>
      </c>
      <c r="AV140" s="15" t="s">
        <v>84</v>
      </c>
      <c r="AW140" s="15" t="s">
        <v>31</v>
      </c>
      <c r="AX140" s="15" t="s">
        <v>76</v>
      </c>
      <c r="AY140" s="284" t="s">
        <v>173</v>
      </c>
    </row>
    <row r="141" s="13" customFormat="1">
      <c r="A141" s="13"/>
      <c r="B141" s="241"/>
      <c r="C141" s="242"/>
      <c r="D141" s="243" t="s">
        <v>182</v>
      </c>
      <c r="E141" s="244" t="s">
        <v>1</v>
      </c>
      <c r="F141" s="245" t="s">
        <v>764</v>
      </c>
      <c r="G141" s="242"/>
      <c r="H141" s="246">
        <v>33</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33</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4.4" customHeight="1">
      <c r="A143" s="38"/>
      <c r="B143" s="39"/>
      <c r="C143" s="264" t="s">
        <v>213</v>
      </c>
      <c r="D143" s="264" t="s">
        <v>199</v>
      </c>
      <c r="E143" s="265" t="s">
        <v>539</v>
      </c>
      <c r="F143" s="266" t="s">
        <v>540</v>
      </c>
      <c r="G143" s="267" t="s">
        <v>231</v>
      </c>
      <c r="H143" s="268">
        <v>40</v>
      </c>
      <c r="I143" s="269"/>
      <c r="J143" s="270">
        <f>ROUND(I143*H143,2)</f>
        <v>0</v>
      </c>
      <c r="K143" s="271"/>
      <c r="L143" s="272"/>
      <c r="M143" s="273" t="s">
        <v>1</v>
      </c>
      <c r="N143" s="274"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203</v>
      </c>
      <c r="AT143" s="239" t="s">
        <v>199</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936</v>
      </c>
    </row>
    <row r="144" s="15" customFormat="1">
      <c r="A144" s="15"/>
      <c r="B144" s="275"/>
      <c r="C144" s="276"/>
      <c r="D144" s="243" t="s">
        <v>182</v>
      </c>
      <c r="E144" s="277" t="s">
        <v>1</v>
      </c>
      <c r="F144" s="278" t="s">
        <v>211</v>
      </c>
      <c r="G144" s="276"/>
      <c r="H144" s="277" t="s">
        <v>1</v>
      </c>
      <c r="I144" s="279"/>
      <c r="J144" s="276"/>
      <c r="K144" s="276"/>
      <c r="L144" s="280"/>
      <c r="M144" s="281"/>
      <c r="N144" s="282"/>
      <c r="O144" s="282"/>
      <c r="P144" s="282"/>
      <c r="Q144" s="282"/>
      <c r="R144" s="282"/>
      <c r="S144" s="282"/>
      <c r="T144" s="283"/>
      <c r="U144" s="15"/>
      <c r="V144" s="15"/>
      <c r="W144" s="15"/>
      <c r="X144" s="15"/>
      <c r="Y144" s="15"/>
      <c r="Z144" s="15"/>
      <c r="AA144" s="15"/>
      <c r="AB144" s="15"/>
      <c r="AC144" s="15"/>
      <c r="AD144" s="15"/>
      <c r="AE144" s="15"/>
      <c r="AT144" s="284" t="s">
        <v>182</v>
      </c>
      <c r="AU144" s="284" t="s">
        <v>86</v>
      </c>
      <c r="AV144" s="15" t="s">
        <v>84</v>
      </c>
      <c r="AW144" s="15" t="s">
        <v>31</v>
      </c>
      <c r="AX144" s="15" t="s">
        <v>76</v>
      </c>
      <c r="AY144" s="284" t="s">
        <v>173</v>
      </c>
    </row>
    <row r="145" s="13" customFormat="1">
      <c r="A145" s="13"/>
      <c r="B145" s="241"/>
      <c r="C145" s="242"/>
      <c r="D145" s="243" t="s">
        <v>182</v>
      </c>
      <c r="E145" s="244" t="s">
        <v>1</v>
      </c>
      <c r="F145" s="245" t="s">
        <v>766</v>
      </c>
      <c r="G145" s="242"/>
      <c r="H145" s="246">
        <v>40</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40</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24.15" customHeight="1">
      <c r="A147" s="38"/>
      <c r="B147" s="39"/>
      <c r="C147" s="264" t="s">
        <v>203</v>
      </c>
      <c r="D147" s="264" t="s">
        <v>199</v>
      </c>
      <c r="E147" s="265" t="s">
        <v>767</v>
      </c>
      <c r="F147" s="266" t="s">
        <v>768</v>
      </c>
      <c r="G147" s="267" t="s">
        <v>209</v>
      </c>
      <c r="H147" s="268">
        <v>56</v>
      </c>
      <c r="I147" s="269"/>
      <c r="J147" s="270">
        <f>ROUND(I147*H147,2)</f>
        <v>0</v>
      </c>
      <c r="K147" s="271"/>
      <c r="L147" s="272"/>
      <c r="M147" s="273" t="s">
        <v>1</v>
      </c>
      <c r="N147" s="274" t="s">
        <v>41</v>
      </c>
      <c r="O147" s="91"/>
      <c r="P147" s="237">
        <f>O147*H147</f>
        <v>0</v>
      </c>
      <c r="Q147" s="237">
        <v>0.00123</v>
      </c>
      <c r="R147" s="237">
        <f>Q147*H147</f>
        <v>0.068879999999999997</v>
      </c>
      <c r="S147" s="237">
        <v>0</v>
      </c>
      <c r="T147" s="238">
        <f>S147*H147</f>
        <v>0</v>
      </c>
      <c r="U147" s="38"/>
      <c r="V147" s="38"/>
      <c r="W147" s="38"/>
      <c r="X147" s="38"/>
      <c r="Y147" s="38"/>
      <c r="Z147" s="38"/>
      <c r="AA147" s="38"/>
      <c r="AB147" s="38"/>
      <c r="AC147" s="38"/>
      <c r="AD147" s="38"/>
      <c r="AE147" s="38"/>
      <c r="AR147" s="239" t="s">
        <v>203</v>
      </c>
      <c r="AT147" s="239" t="s">
        <v>199</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937</v>
      </c>
    </row>
    <row r="148" s="13" customFormat="1">
      <c r="A148" s="13"/>
      <c r="B148" s="241"/>
      <c r="C148" s="242"/>
      <c r="D148" s="243" t="s">
        <v>182</v>
      </c>
      <c r="E148" s="244" t="s">
        <v>1</v>
      </c>
      <c r="F148" s="245" t="s">
        <v>938</v>
      </c>
      <c r="G148" s="242"/>
      <c r="H148" s="246">
        <v>56</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56</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14.4" customHeight="1">
      <c r="A150" s="38"/>
      <c r="B150" s="39"/>
      <c r="C150" s="264" t="s">
        <v>224</v>
      </c>
      <c r="D150" s="264" t="s">
        <v>199</v>
      </c>
      <c r="E150" s="265" t="s">
        <v>630</v>
      </c>
      <c r="F150" s="266" t="s">
        <v>631</v>
      </c>
      <c r="G150" s="267" t="s">
        <v>209</v>
      </c>
      <c r="H150" s="268">
        <v>66</v>
      </c>
      <c r="I150" s="269"/>
      <c r="J150" s="270">
        <f>ROUND(I150*H150,2)</f>
        <v>0</v>
      </c>
      <c r="K150" s="271"/>
      <c r="L150" s="272"/>
      <c r="M150" s="273" t="s">
        <v>1</v>
      </c>
      <c r="N150" s="274" t="s">
        <v>41</v>
      </c>
      <c r="O150" s="91"/>
      <c r="P150" s="237">
        <f>O150*H150</f>
        <v>0</v>
      </c>
      <c r="Q150" s="237">
        <v>0.00018000000000000001</v>
      </c>
      <c r="R150" s="237">
        <f>Q150*H150</f>
        <v>0.01188</v>
      </c>
      <c r="S150" s="237">
        <v>0</v>
      </c>
      <c r="T150" s="238">
        <f>S150*H150</f>
        <v>0</v>
      </c>
      <c r="U150" s="38"/>
      <c r="V150" s="38"/>
      <c r="W150" s="38"/>
      <c r="X150" s="38"/>
      <c r="Y150" s="38"/>
      <c r="Z150" s="38"/>
      <c r="AA150" s="38"/>
      <c r="AB150" s="38"/>
      <c r="AC150" s="38"/>
      <c r="AD150" s="38"/>
      <c r="AE150" s="38"/>
      <c r="AR150" s="239" t="s">
        <v>203</v>
      </c>
      <c r="AT150" s="239" t="s">
        <v>199</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939</v>
      </c>
    </row>
    <row r="151" s="15" customFormat="1">
      <c r="A151" s="15"/>
      <c r="B151" s="275"/>
      <c r="C151" s="276"/>
      <c r="D151" s="243" t="s">
        <v>182</v>
      </c>
      <c r="E151" s="277" t="s">
        <v>1</v>
      </c>
      <c r="F151" s="278" t="s">
        <v>211</v>
      </c>
      <c r="G151" s="276"/>
      <c r="H151" s="277" t="s">
        <v>1</v>
      </c>
      <c r="I151" s="279"/>
      <c r="J151" s="276"/>
      <c r="K151" s="276"/>
      <c r="L151" s="280"/>
      <c r="M151" s="281"/>
      <c r="N151" s="282"/>
      <c r="O151" s="282"/>
      <c r="P151" s="282"/>
      <c r="Q151" s="282"/>
      <c r="R151" s="282"/>
      <c r="S151" s="282"/>
      <c r="T151" s="283"/>
      <c r="U151" s="15"/>
      <c r="V151" s="15"/>
      <c r="W151" s="15"/>
      <c r="X151" s="15"/>
      <c r="Y151" s="15"/>
      <c r="Z151" s="15"/>
      <c r="AA151" s="15"/>
      <c r="AB151" s="15"/>
      <c r="AC151" s="15"/>
      <c r="AD151" s="15"/>
      <c r="AE151" s="15"/>
      <c r="AT151" s="284" t="s">
        <v>182</v>
      </c>
      <c r="AU151" s="284" t="s">
        <v>86</v>
      </c>
      <c r="AV151" s="15" t="s">
        <v>84</v>
      </c>
      <c r="AW151" s="15" t="s">
        <v>31</v>
      </c>
      <c r="AX151" s="15" t="s">
        <v>76</v>
      </c>
      <c r="AY151" s="284" t="s">
        <v>173</v>
      </c>
    </row>
    <row r="152" s="13" customFormat="1">
      <c r="A152" s="13"/>
      <c r="B152" s="241"/>
      <c r="C152" s="242"/>
      <c r="D152" s="243" t="s">
        <v>182</v>
      </c>
      <c r="E152" s="244" t="s">
        <v>1</v>
      </c>
      <c r="F152" s="245" t="s">
        <v>774</v>
      </c>
      <c r="G152" s="242"/>
      <c r="H152" s="246">
        <v>66</v>
      </c>
      <c r="I152" s="247"/>
      <c r="J152" s="242"/>
      <c r="K152" s="242"/>
      <c r="L152" s="248"/>
      <c r="M152" s="249"/>
      <c r="N152" s="250"/>
      <c r="O152" s="250"/>
      <c r="P152" s="250"/>
      <c r="Q152" s="250"/>
      <c r="R152" s="250"/>
      <c r="S152" s="250"/>
      <c r="T152" s="251"/>
      <c r="U152" s="13"/>
      <c r="V152" s="13"/>
      <c r="W152" s="13"/>
      <c r="X152" s="13"/>
      <c r="Y152" s="13"/>
      <c r="Z152" s="13"/>
      <c r="AA152" s="13"/>
      <c r="AB152" s="13"/>
      <c r="AC152" s="13"/>
      <c r="AD152" s="13"/>
      <c r="AE152" s="13"/>
      <c r="AT152" s="252" t="s">
        <v>182</v>
      </c>
      <c r="AU152" s="252" t="s">
        <v>86</v>
      </c>
      <c r="AV152" s="13" t="s">
        <v>86</v>
      </c>
      <c r="AW152" s="13" t="s">
        <v>31</v>
      </c>
      <c r="AX152" s="13" t="s">
        <v>76</v>
      </c>
      <c r="AY152" s="252" t="s">
        <v>173</v>
      </c>
    </row>
    <row r="153" s="14" customFormat="1">
      <c r="A153" s="14"/>
      <c r="B153" s="253"/>
      <c r="C153" s="254"/>
      <c r="D153" s="243" t="s">
        <v>182</v>
      </c>
      <c r="E153" s="255" t="s">
        <v>1</v>
      </c>
      <c r="F153" s="256" t="s">
        <v>184</v>
      </c>
      <c r="G153" s="254"/>
      <c r="H153" s="257">
        <v>66</v>
      </c>
      <c r="I153" s="258"/>
      <c r="J153" s="254"/>
      <c r="K153" s="254"/>
      <c r="L153" s="259"/>
      <c r="M153" s="260"/>
      <c r="N153" s="261"/>
      <c r="O153" s="261"/>
      <c r="P153" s="261"/>
      <c r="Q153" s="261"/>
      <c r="R153" s="261"/>
      <c r="S153" s="261"/>
      <c r="T153" s="262"/>
      <c r="U153" s="14"/>
      <c r="V153" s="14"/>
      <c r="W153" s="14"/>
      <c r="X153" s="14"/>
      <c r="Y153" s="14"/>
      <c r="Z153" s="14"/>
      <c r="AA153" s="14"/>
      <c r="AB153" s="14"/>
      <c r="AC153" s="14"/>
      <c r="AD153" s="14"/>
      <c r="AE153" s="14"/>
      <c r="AT153" s="263" t="s">
        <v>182</v>
      </c>
      <c r="AU153" s="263" t="s">
        <v>86</v>
      </c>
      <c r="AV153" s="14" t="s">
        <v>180</v>
      </c>
      <c r="AW153" s="14" t="s">
        <v>31</v>
      </c>
      <c r="AX153" s="14" t="s">
        <v>84</v>
      </c>
      <c r="AY153" s="263" t="s">
        <v>173</v>
      </c>
    </row>
    <row r="154" s="2" customFormat="1" ht="128.55" customHeight="1">
      <c r="A154" s="38"/>
      <c r="B154" s="39"/>
      <c r="C154" s="227" t="s">
        <v>228</v>
      </c>
      <c r="D154" s="227" t="s">
        <v>176</v>
      </c>
      <c r="E154" s="228" t="s">
        <v>247</v>
      </c>
      <c r="F154" s="229" t="s">
        <v>248</v>
      </c>
      <c r="G154" s="230" t="s">
        <v>221</v>
      </c>
      <c r="H154" s="231">
        <v>0.20000000000000001</v>
      </c>
      <c r="I154" s="232"/>
      <c r="J154" s="233">
        <f>ROUND(I154*H154,2)</f>
        <v>0</v>
      </c>
      <c r="K154" s="234"/>
      <c r="L154" s="44"/>
      <c r="M154" s="235" t="s">
        <v>1</v>
      </c>
      <c r="N154" s="236" t="s">
        <v>41</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180</v>
      </c>
      <c r="AT154" s="239" t="s">
        <v>176</v>
      </c>
      <c r="AU154" s="239" t="s">
        <v>86</v>
      </c>
      <c r="AY154" s="17" t="s">
        <v>173</v>
      </c>
      <c r="BE154" s="240">
        <f>IF(N154="základní",J154,0)</f>
        <v>0</v>
      </c>
      <c r="BF154" s="240">
        <f>IF(N154="snížená",J154,0)</f>
        <v>0</v>
      </c>
      <c r="BG154" s="240">
        <f>IF(N154="zákl. přenesená",J154,0)</f>
        <v>0</v>
      </c>
      <c r="BH154" s="240">
        <f>IF(N154="sníž. přenesená",J154,0)</f>
        <v>0</v>
      </c>
      <c r="BI154" s="240">
        <f>IF(N154="nulová",J154,0)</f>
        <v>0</v>
      </c>
      <c r="BJ154" s="17" t="s">
        <v>84</v>
      </c>
      <c r="BK154" s="240">
        <f>ROUND(I154*H154,2)</f>
        <v>0</v>
      </c>
      <c r="BL154" s="17" t="s">
        <v>180</v>
      </c>
      <c r="BM154" s="239" t="s">
        <v>940</v>
      </c>
    </row>
    <row r="155" s="13" customFormat="1">
      <c r="A155" s="13"/>
      <c r="B155" s="241"/>
      <c r="C155" s="242"/>
      <c r="D155" s="243" t="s">
        <v>182</v>
      </c>
      <c r="E155" s="244" t="s">
        <v>1</v>
      </c>
      <c r="F155" s="245" t="s">
        <v>856</v>
      </c>
      <c r="G155" s="242"/>
      <c r="H155" s="246">
        <v>0.20000000000000001</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4" customFormat="1">
      <c r="A156" s="14"/>
      <c r="B156" s="253"/>
      <c r="C156" s="254"/>
      <c r="D156" s="243" t="s">
        <v>182</v>
      </c>
      <c r="E156" s="255" t="s">
        <v>1</v>
      </c>
      <c r="F156" s="256" t="s">
        <v>184</v>
      </c>
      <c r="G156" s="254"/>
      <c r="H156" s="257">
        <v>0.20000000000000001</v>
      </c>
      <c r="I156" s="258"/>
      <c r="J156" s="254"/>
      <c r="K156" s="254"/>
      <c r="L156" s="259"/>
      <c r="M156" s="260"/>
      <c r="N156" s="261"/>
      <c r="O156" s="261"/>
      <c r="P156" s="261"/>
      <c r="Q156" s="261"/>
      <c r="R156" s="261"/>
      <c r="S156" s="261"/>
      <c r="T156" s="262"/>
      <c r="U156" s="14"/>
      <c r="V156" s="14"/>
      <c r="W156" s="14"/>
      <c r="X156" s="14"/>
      <c r="Y156" s="14"/>
      <c r="Z156" s="14"/>
      <c r="AA156" s="14"/>
      <c r="AB156" s="14"/>
      <c r="AC156" s="14"/>
      <c r="AD156" s="14"/>
      <c r="AE156" s="14"/>
      <c r="AT156" s="263" t="s">
        <v>182</v>
      </c>
      <c r="AU156" s="263" t="s">
        <v>86</v>
      </c>
      <c r="AV156" s="14" t="s">
        <v>180</v>
      </c>
      <c r="AW156" s="14" t="s">
        <v>31</v>
      </c>
      <c r="AX156" s="14" t="s">
        <v>84</v>
      </c>
      <c r="AY156" s="263" t="s">
        <v>173</v>
      </c>
    </row>
    <row r="157" s="2" customFormat="1" ht="114.9" customHeight="1">
      <c r="A157" s="38"/>
      <c r="B157" s="39"/>
      <c r="C157" s="227" t="s">
        <v>246</v>
      </c>
      <c r="D157" s="227" t="s">
        <v>176</v>
      </c>
      <c r="E157" s="228" t="s">
        <v>661</v>
      </c>
      <c r="F157" s="229" t="s">
        <v>662</v>
      </c>
      <c r="G157" s="230" t="s">
        <v>256</v>
      </c>
      <c r="H157" s="231">
        <v>4</v>
      </c>
      <c r="I157" s="232"/>
      <c r="J157" s="233">
        <f>ROUND(I157*H157,2)</f>
        <v>0</v>
      </c>
      <c r="K157" s="234"/>
      <c r="L157" s="44"/>
      <c r="M157" s="235" t="s">
        <v>1</v>
      </c>
      <c r="N157" s="236" t="s">
        <v>41</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180</v>
      </c>
      <c r="AT157" s="239" t="s">
        <v>176</v>
      </c>
      <c r="AU157" s="239" t="s">
        <v>86</v>
      </c>
      <c r="AY157" s="17" t="s">
        <v>173</v>
      </c>
      <c r="BE157" s="240">
        <f>IF(N157="základní",J157,0)</f>
        <v>0</v>
      </c>
      <c r="BF157" s="240">
        <f>IF(N157="snížená",J157,0)</f>
        <v>0</v>
      </c>
      <c r="BG157" s="240">
        <f>IF(N157="zákl. přenesená",J157,0)</f>
        <v>0</v>
      </c>
      <c r="BH157" s="240">
        <f>IF(N157="sníž. přenesená",J157,0)</f>
        <v>0</v>
      </c>
      <c r="BI157" s="240">
        <f>IF(N157="nulová",J157,0)</f>
        <v>0</v>
      </c>
      <c r="BJ157" s="17" t="s">
        <v>84</v>
      </c>
      <c r="BK157" s="240">
        <f>ROUND(I157*H157,2)</f>
        <v>0</v>
      </c>
      <c r="BL157" s="17" t="s">
        <v>180</v>
      </c>
      <c r="BM157" s="239" t="s">
        <v>941</v>
      </c>
    </row>
    <row r="158" s="13" customFormat="1">
      <c r="A158" s="13"/>
      <c r="B158" s="241"/>
      <c r="C158" s="242"/>
      <c r="D158" s="243" t="s">
        <v>182</v>
      </c>
      <c r="E158" s="244" t="s">
        <v>1</v>
      </c>
      <c r="F158" s="245" t="s">
        <v>180</v>
      </c>
      <c r="G158" s="242"/>
      <c r="H158" s="246">
        <v>4</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86</v>
      </c>
      <c r="AV158" s="13" t="s">
        <v>86</v>
      </c>
      <c r="AW158" s="13" t="s">
        <v>31</v>
      </c>
      <c r="AX158" s="13" t="s">
        <v>76</v>
      </c>
      <c r="AY158" s="252" t="s">
        <v>173</v>
      </c>
    </row>
    <row r="159" s="14" customFormat="1">
      <c r="A159" s="14"/>
      <c r="B159" s="253"/>
      <c r="C159" s="254"/>
      <c r="D159" s="243" t="s">
        <v>182</v>
      </c>
      <c r="E159" s="255" t="s">
        <v>1</v>
      </c>
      <c r="F159" s="256" t="s">
        <v>184</v>
      </c>
      <c r="G159" s="254"/>
      <c r="H159" s="257">
        <v>4</v>
      </c>
      <c r="I159" s="258"/>
      <c r="J159" s="254"/>
      <c r="K159" s="254"/>
      <c r="L159" s="259"/>
      <c r="M159" s="260"/>
      <c r="N159" s="261"/>
      <c r="O159" s="261"/>
      <c r="P159" s="261"/>
      <c r="Q159" s="261"/>
      <c r="R159" s="261"/>
      <c r="S159" s="261"/>
      <c r="T159" s="262"/>
      <c r="U159" s="14"/>
      <c r="V159" s="14"/>
      <c r="W159" s="14"/>
      <c r="X159" s="14"/>
      <c r="Y159" s="14"/>
      <c r="Z159" s="14"/>
      <c r="AA159" s="14"/>
      <c r="AB159" s="14"/>
      <c r="AC159" s="14"/>
      <c r="AD159" s="14"/>
      <c r="AE159" s="14"/>
      <c r="AT159" s="263" t="s">
        <v>182</v>
      </c>
      <c r="AU159" s="263" t="s">
        <v>86</v>
      </c>
      <c r="AV159" s="14" t="s">
        <v>180</v>
      </c>
      <c r="AW159" s="14" t="s">
        <v>31</v>
      </c>
      <c r="AX159" s="14" t="s">
        <v>84</v>
      </c>
      <c r="AY159" s="263" t="s">
        <v>173</v>
      </c>
    </row>
    <row r="160" s="2" customFormat="1" ht="62.7" customHeight="1">
      <c r="A160" s="38"/>
      <c r="B160" s="39"/>
      <c r="C160" s="227" t="s">
        <v>253</v>
      </c>
      <c r="D160" s="227" t="s">
        <v>176</v>
      </c>
      <c r="E160" s="228" t="s">
        <v>778</v>
      </c>
      <c r="F160" s="229" t="s">
        <v>779</v>
      </c>
      <c r="G160" s="230" t="s">
        <v>231</v>
      </c>
      <c r="H160" s="231">
        <v>7.2000000000000002</v>
      </c>
      <c r="I160" s="232"/>
      <c r="J160" s="233">
        <f>ROUND(I160*H160,2)</f>
        <v>0</v>
      </c>
      <c r="K160" s="234"/>
      <c r="L160" s="44"/>
      <c r="M160" s="235" t="s">
        <v>1</v>
      </c>
      <c r="N160" s="236" t="s">
        <v>41</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180</v>
      </c>
      <c r="AT160" s="239" t="s">
        <v>176</v>
      </c>
      <c r="AU160" s="239" t="s">
        <v>86</v>
      </c>
      <c r="AY160" s="17" t="s">
        <v>173</v>
      </c>
      <c r="BE160" s="240">
        <f>IF(N160="základní",J160,0)</f>
        <v>0</v>
      </c>
      <c r="BF160" s="240">
        <f>IF(N160="snížená",J160,0)</f>
        <v>0</v>
      </c>
      <c r="BG160" s="240">
        <f>IF(N160="zákl. přenesená",J160,0)</f>
        <v>0</v>
      </c>
      <c r="BH160" s="240">
        <f>IF(N160="sníž. přenesená",J160,0)</f>
        <v>0</v>
      </c>
      <c r="BI160" s="240">
        <f>IF(N160="nulová",J160,0)</f>
        <v>0</v>
      </c>
      <c r="BJ160" s="17" t="s">
        <v>84</v>
      </c>
      <c r="BK160" s="240">
        <f>ROUND(I160*H160,2)</f>
        <v>0</v>
      </c>
      <c r="BL160" s="17" t="s">
        <v>180</v>
      </c>
      <c r="BM160" s="239" t="s">
        <v>942</v>
      </c>
    </row>
    <row r="161" s="13" customFormat="1">
      <c r="A161" s="13"/>
      <c r="B161" s="241"/>
      <c r="C161" s="242"/>
      <c r="D161" s="243" t="s">
        <v>182</v>
      </c>
      <c r="E161" s="244" t="s">
        <v>1</v>
      </c>
      <c r="F161" s="245" t="s">
        <v>943</v>
      </c>
      <c r="G161" s="242"/>
      <c r="H161" s="246">
        <v>7.2000000000000002</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4" customFormat="1">
      <c r="A162" s="14"/>
      <c r="B162" s="253"/>
      <c r="C162" s="254"/>
      <c r="D162" s="243" t="s">
        <v>182</v>
      </c>
      <c r="E162" s="255" t="s">
        <v>1</v>
      </c>
      <c r="F162" s="256" t="s">
        <v>184</v>
      </c>
      <c r="G162" s="254"/>
      <c r="H162" s="257">
        <v>7.2000000000000002</v>
      </c>
      <c r="I162" s="258"/>
      <c r="J162" s="254"/>
      <c r="K162" s="254"/>
      <c r="L162" s="259"/>
      <c r="M162" s="260"/>
      <c r="N162" s="261"/>
      <c r="O162" s="261"/>
      <c r="P162" s="261"/>
      <c r="Q162" s="261"/>
      <c r="R162" s="261"/>
      <c r="S162" s="261"/>
      <c r="T162" s="262"/>
      <c r="U162" s="14"/>
      <c r="V162" s="14"/>
      <c r="W162" s="14"/>
      <c r="X162" s="14"/>
      <c r="Y162" s="14"/>
      <c r="Z162" s="14"/>
      <c r="AA162" s="14"/>
      <c r="AB162" s="14"/>
      <c r="AC162" s="14"/>
      <c r="AD162" s="14"/>
      <c r="AE162" s="14"/>
      <c r="AT162" s="263" t="s">
        <v>182</v>
      </c>
      <c r="AU162" s="263" t="s">
        <v>86</v>
      </c>
      <c r="AV162" s="14" t="s">
        <v>180</v>
      </c>
      <c r="AW162" s="14" t="s">
        <v>31</v>
      </c>
      <c r="AX162" s="14" t="s">
        <v>84</v>
      </c>
      <c r="AY162" s="263" t="s">
        <v>173</v>
      </c>
    </row>
    <row r="163" s="2" customFormat="1" ht="14.4" customHeight="1">
      <c r="A163" s="38"/>
      <c r="B163" s="39"/>
      <c r="C163" s="264" t="s">
        <v>260</v>
      </c>
      <c r="D163" s="264" t="s">
        <v>199</v>
      </c>
      <c r="E163" s="265" t="s">
        <v>782</v>
      </c>
      <c r="F163" s="266" t="s">
        <v>783</v>
      </c>
      <c r="G163" s="267" t="s">
        <v>231</v>
      </c>
      <c r="H163" s="268">
        <v>7.2000000000000002</v>
      </c>
      <c r="I163" s="269"/>
      <c r="J163" s="270">
        <f>ROUND(I163*H163,2)</f>
        <v>0</v>
      </c>
      <c r="K163" s="271"/>
      <c r="L163" s="272"/>
      <c r="M163" s="273" t="s">
        <v>1</v>
      </c>
      <c r="N163" s="274" t="s">
        <v>41</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203</v>
      </c>
      <c r="AT163" s="239" t="s">
        <v>199</v>
      </c>
      <c r="AU163" s="239" t="s">
        <v>86</v>
      </c>
      <c r="AY163" s="17" t="s">
        <v>173</v>
      </c>
      <c r="BE163" s="240">
        <f>IF(N163="základní",J163,0)</f>
        <v>0</v>
      </c>
      <c r="BF163" s="240">
        <f>IF(N163="snížená",J163,0)</f>
        <v>0</v>
      </c>
      <c r="BG163" s="240">
        <f>IF(N163="zákl. přenesená",J163,0)</f>
        <v>0</v>
      </c>
      <c r="BH163" s="240">
        <f>IF(N163="sníž. přenesená",J163,0)</f>
        <v>0</v>
      </c>
      <c r="BI163" s="240">
        <f>IF(N163="nulová",J163,0)</f>
        <v>0</v>
      </c>
      <c r="BJ163" s="17" t="s">
        <v>84</v>
      </c>
      <c r="BK163" s="240">
        <f>ROUND(I163*H163,2)</f>
        <v>0</v>
      </c>
      <c r="BL163" s="17" t="s">
        <v>180</v>
      </c>
      <c r="BM163" s="239" t="s">
        <v>944</v>
      </c>
    </row>
    <row r="164" s="13" customFormat="1">
      <c r="A164" s="13"/>
      <c r="B164" s="241"/>
      <c r="C164" s="242"/>
      <c r="D164" s="243" t="s">
        <v>182</v>
      </c>
      <c r="E164" s="244" t="s">
        <v>1</v>
      </c>
      <c r="F164" s="245" t="s">
        <v>943</v>
      </c>
      <c r="G164" s="242"/>
      <c r="H164" s="246">
        <v>7.2000000000000002</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7.2000000000000002</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49.05" customHeight="1">
      <c r="A166" s="38"/>
      <c r="B166" s="39"/>
      <c r="C166" s="227" t="s">
        <v>264</v>
      </c>
      <c r="D166" s="227" t="s">
        <v>176</v>
      </c>
      <c r="E166" s="228" t="s">
        <v>785</v>
      </c>
      <c r="F166" s="229" t="s">
        <v>786</v>
      </c>
      <c r="G166" s="230" t="s">
        <v>231</v>
      </c>
      <c r="H166" s="231">
        <v>20</v>
      </c>
      <c r="I166" s="232"/>
      <c r="J166" s="233">
        <f>ROUND(I166*H166,2)</f>
        <v>0</v>
      </c>
      <c r="K166" s="234"/>
      <c r="L166" s="44"/>
      <c r="M166" s="235" t="s">
        <v>1</v>
      </c>
      <c r="N166" s="236" t="s">
        <v>41</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180</v>
      </c>
      <c r="AT166" s="239" t="s">
        <v>176</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945</v>
      </c>
    </row>
    <row r="167" s="13" customFormat="1">
      <c r="A167" s="13"/>
      <c r="B167" s="241"/>
      <c r="C167" s="242"/>
      <c r="D167" s="243" t="s">
        <v>182</v>
      </c>
      <c r="E167" s="244" t="s">
        <v>1</v>
      </c>
      <c r="F167" s="245" t="s">
        <v>788</v>
      </c>
      <c r="G167" s="242"/>
      <c r="H167" s="246">
        <v>20</v>
      </c>
      <c r="I167" s="247"/>
      <c r="J167" s="242"/>
      <c r="K167" s="242"/>
      <c r="L167" s="248"/>
      <c r="M167" s="249"/>
      <c r="N167" s="250"/>
      <c r="O167" s="250"/>
      <c r="P167" s="250"/>
      <c r="Q167" s="250"/>
      <c r="R167" s="250"/>
      <c r="S167" s="250"/>
      <c r="T167" s="251"/>
      <c r="U167" s="13"/>
      <c r="V167" s="13"/>
      <c r="W167" s="13"/>
      <c r="X167" s="13"/>
      <c r="Y167" s="13"/>
      <c r="Z167" s="13"/>
      <c r="AA167" s="13"/>
      <c r="AB167" s="13"/>
      <c r="AC167" s="13"/>
      <c r="AD167" s="13"/>
      <c r="AE167" s="13"/>
      <c r="AT167" s="252" t="s">
        <v>182</v>
      </c>
      <c r="AU167" s="252" t="s">
        <v>86</v>
      </c>
      <c r="AV167" s="13" t="s">
        <v>86</v>
      </c>
      <c r="AW167" s="13" t="s">
        <v>31</v>
      </c>
      <c r="AX167" s="13" t="s">
        <v>76</v>
      </c>
      <c r="AY167" s="252" t="s">
        <v>173</v>
      </c>
    </row>
    <row r="168" s="14" customFormat="1">
      <c r="A168" s="14"/>
      <c r="B168" s="253"/>
      <c r="C168" s="254"/>
      <c r="D168" s="243" t="s">
        <v>182</v>
      </c>
      <c r="E168" s="255" t="s">
        <v>1</v>
      </c>
      <c r="F168" s="256" t="s">
        <v>184</v>
      </c>
      <c r="G168" s="254"/>
      <c r="H168" s="257">
        <v>20</v>
      </c>
      <c r="I168" s="258"/>
      <c r="J168" s="254"/>
      <c r="K168" s="254"/>
      <c r="L168" s="259"/>
      <c r="M168" s="260"/>
      <c r="N168" s="261"/>
      <c r="O168" s="261"/>
      <c r="P168" s="261"/>
      <c r="Q168" s="261"/>
      <c r="R168" s="261"/>
      <c r="S168" s="261"/>
      <c r="T168" s="262"/>
      <c r="U168" s="14"/>
      <c r="V168" s="14"/>
      <c r="W168" s="14"/>
      <c r="X168" s="14"/>
      <c r="Y168" s="14"/>
      <c r="Z168" s="14"/>
      <c r="AA168" s="14"/>
      <c r="AB168" s="14"/>
      <c r="AC168" s="14"/>
      <c r="AD168" s="14"/>
      <c r="AE168" s="14"/>
      <c r="AT168" s="263" t="s">
        <v>182</v>
      </c>
      <c r="AU168" s="263" t="s">
        <v>86</v>
      </c>
      <c r="AV168" s="14" t="s">
        <v>180</v>
      </c>
      <c r="AW168" s="14" t="s">
        <v>31</v>
      </c>
      <c r="AX168" s="14" t="s">
        <v>84</v>
      </c>
      <c r="AY168" s="263" t="s">
        <v>173</v>
      </c>
    </row>
    <row r="169" s="2" customFormat="1" ht="37.8" customHeight="1">
      <c r="A169" s="38"/>
      <c r="B169" s="39"/>
      <c r="C169" s="227" t="s">
        <v>8</v>
      </c>
      <c r="D169" s="227" t="s">
        <v>176</v>
      </c>
      <c r="E169" s="228" t="s">
        <v>789</v>
      </c>
      <c r="F169" s="229" t="s">
        <v>790</v>
      </c>
      <c r="G169" s="230" t="s">
        <v>231</v>
      </c>
      <c r="H169" s="231">
        <v>40</v>
      </c>
      <c r="I169" s="232"/>
      <c r="J169" s="233">
        <f>ROUND(I169*H169,2)</f>
        <v>0</v>
      </c>
      <c r="K169" s="234"/>
      <c r="L169" s="44"/>
      <c r="M169" s="235" t="s">
        <v>1</v>
      </c>
      <c r="N169" s="236" t="s">
        <v>41</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180</v>
      </c>
      <c r="AT169" s="239" t="s">
        <v>176</v>
      </c>
      <c r="AU169" s="239" t="s">
        <v>86</v>
      </c>
      <c r="AY169" s="17" t="s">
        <v>173</v>
      </c>
      <c r="BE169" s="240">
        <f>IF(N169="základní",J169,0)</f>
        <v>0</v>
      </c>
      <c r="BF169" s="240">
        <f>IF(N169="snížená",J169,0)</f>
        <v>0</v>
      </c>
      <c r="BG169" s="240">
        <f>IF(N169="zákl. přenesená",J169,0)</f>
        <v>0</v>
      </c>
      <c r="BH169" s="240">
        <f>IF(N169="sníž. přenesená",J169,0)</f>
        <v>0</v>
      </c>
      <c r="BI169" s="240">
        <f>IF(N169="nulová",J169,0)</f>
        <v>0</v>
      </c>
      <c r="BJ169" s="17" t="s">
        <v>84</v>
      </c>
      <c r="BK169" s="240">
        <f>ROUND(I169*H169,2)</f>
        <v>0</v>
      </c>
      <c r="BL169" s="17" t="s">
        <v>180</v>
      </c>
      <c r="BM169" s="239" t="s">
        <v>946</v>
      </c>
    </row>
    <row r="170" s="13" customFormat="1">
      <c r="A170" s="13"/>
      <c r="B170" s="241"/>
      <c r="C170" s="242"/>
      <c r="D170" s="243" t="s">
        <v>182</v>
      </c>
      <c r="E170" s="244" t="s">
        <v>1</v>
      </c>
      <c r="F170" s="245" t="s">
        <v>647</v>
      </c>
      <c r="G170" s="242"/>
      <c r="H170" s="246">
        <v>40</v>
      </c>
      <c r="I170" s="247"/>
      <c r="J170" s="242"/>
      <c r="K170" s="242"/>
      <c r="L170" s="248"/>
      <c r="M170" s="249"/>
      <c r="N170" s="250"/>
      <c r="O170" s="250"/>
      <c r="P170" s="250"/>
      <c r="Q170" s="250"/>
      <c r="R170" s="250"/>
      <c r="S170" s="250"/>
      <c r="T170" s="251"/>
      <c r="U170" s="13"/>
      <c r="V170" s="13"/>
      <c r="W170" s="13"/>
      <c r="X170" s="13"/>
      <c r="Y170" s="13"/>
      <c r="Z170" s="13"/>
      <c r="AA170" s="13"/>
      <c r="AB170" s="13"/>
      <c r="AC170" s="13"/>
      <c r="AD170" s="13"/>
      <c r="AE170" s="13"/>
      <c r="AT170" s="252" t="s">
        <v>182</v>
      </c>
      <c r="AU170" s="252" t="s">
        <v>86</v>
      </c>
      <c r="AV170" s="13" t="s">
        <v>86</v>
      </c>
      <c r="AW170" s="13" t="s">
        <v>31</v>
      </c>
      <c r="AX170" s="13" t="s">
        <v>76</v>
      </c>
      <c r="AY170" s="252" t="s">
        <v>173</v>
      </c>
    </row>
    <row r="171" s="14" customFormat="1">
      <c r="A171" s="14"/>
      <c r="B171" s="253"/>
      <c r="C171" s="254"/>
      <c r="D171" s="243" t="s">
        <v>182</v>
      </c>
      <c r="E171" s="255" t="s">
        <v>1</v>
      </c>
      <c r="F171" s="256" t="s">
        <v>184</v>
      </c>
      <c r="G171" s="254"/>
      <c r="H171" s="257">
        <v>40</v>
      </c>
      <c r="I171" s="258"/>
      <c r="J171" s="254"/>
      <c r="K171" s="254"/>
      <c r="L171" s="259"/>
      <c r="M171" s="260"/>
      <c r="N171" s="261"/>
      <c r="O171" s="261"/>
      <c r="P171" s="261"/>
      <c r="Q171" s="261"/>
      <c r="R171" s="261"/>
      <c r="S171" s="261"/>
      <c r="T171" s="262"/>
      <c r="U171" s="14"/>
      <c r="V171" s="14"/>
      <c r="W171" s="14"/>
      <c r="X171" s="14"/>
      <c r="Y171" s="14"/>
      <c r="Z171" s="14"/>
      <c r="AA171" s="14"/>
      <c r="AB171" s="14"/>
      <c r="AC171" s="14"/>
      <c r="AD171" s="14"/>
      <c r="AE171" s="14"/>
      <c r="AT171" s="263" t="s">
        <v>182</v>
      </c>
      <c r="AU171" s="263" t="s">
        <v>86</v>
      </c>
      <c r="AV171" s="14" t="s">
        <v>180</v>
      </c>
      <c r="AW171" s="14" t="s">
        <v>31</v>
      </c>
      <c r="AX171" s="14" t="s">
        <v>84</v>
      </c>
      <c r="AY171" s="263" t="s">
        <v>173</v>
      </c>
    </row>
    <row r="172" s="2" customFormat="1" ht="49.05" customHeight="1">
      <c r="A172" s="38"/>
      <c r="B172" s="39"/>
      <c r="C172" s="227" t="s">
        <v>274</v>
      </c>
      <c r="D172" s="227" t="s">
        <v>176</v>
      </c>
      <c r="E172" s="228" t="s">
        <v>792</v>
      </c>
      <c r="F172" s="229" t="s">
        <v>793</v>
      </c>
      <c r="G172" s="230" t="s">
        <v>179</v>
      </c>
      <c r="H172" s="231">
        <v>81</v>
      </c>
      <c r="I172" s="232"/>
      <c r="J172" s="233">
        <f>ROUND(I172*H172,2)</f>
        <v>0</v>
      </c>
      <c r="K172" s="234"/>
      <c r="L172" s="44"/>
      <c r="M172" s="235" t="s">
        <v>1</v>
      </c>
      <c r="N172" s="236" t="s">
        <v>41</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180</v>
      </c>
      <c r="AT172" s="239" t="s">
        <v>176</v>
      </c>
      <c r="AU172" s="239" t="s">
        <v>86</v>
      </c>
      <c r="AY172" s="17" t="s">
        <v>173</v>
      </c>
      <c r="BE172" s="240">
        <f>IF(N172="základní",J172,0)</f>
        <v>0</v>
      </c>
      <c r="BF172" s="240">
        <f>IF(N172="snížená",J172,0)</f>
        <v>0</v>
      </c>
      <c r="BG172" s="240">
        <f>IF(N172="zákl. přenesená",J172,0)</f>
        <v>0</v>
      </c>
      <c r="BH172" s="240">
        <f>IF(N172="sníž. přenesená",J172,0)</f>
        <v>0</v>
      </c>
      <c r="BI172" s="240">
        <f>IF(N172="nulová",J172,0)</f>
        <v>0</v>
      </c>
      <c r="BJ172" s="17" t="s">
        <v>84</v>
      </c>
      <c r="BK172" s="240">
        <f>ROUND(I172*H172,2)</f>
        <v>0</v>
      </c>
      <c r="BL172" s="17" t="s">
        <v>180</v>
      </c>
      <c r="BM172" s="239" t="s">
        <v>947</v>
      </c>
    </row>
    <row r="173" s="13" customFormat="1">
      <c r="A173" s="13"/>
      <c r="B173" s="241"/>
      <c r="C173" s="242"/>
      <c r="D173" s="243" t="s">
        <v>182</v>
      </c>
      <c r="E173" s="244" t="s">
        <v>1</v>
      </c>
      <c r="F173" s="245" t="s">
        <v>795</v>
      </c>
      <c r="G173" s="242"/>
      <c r="H173" s="246">
        <v>81</v>
      </c>
      <c r="I173" s="247"/>
      <c r="J173" s="242"/>
      <c r="K173" s="242"/>
      <c r="L173" s="248"/>
      <c r="M173" s="249"/>
      <c r="N173" s="250"/>
      <c r="O173" s="250"/>
      <c r="P173" s="250"/>
      <c r="Q173" s="250"/>
      <c r="R173" s="250"/>
      <c r="S173" s="250"/>
      <c r="T173" s="251"/>
      <c r="U173" s="13"/>
      <c r="V173" s="13"/>
      <c r="W173" s="13"/>
      <c r="X173" s="13"/>
      <c r="Y173" s="13"/>
      <c r="Z173" s="13"/>
      <c r="AA173" s="13"/>
      <c r="AB173" s="13"/>
      <c r="AC173" s="13"/>
      <c r="AD173" s="13"/>
      <c r="AE173" s="13"/>
      <c r="AT173" s="252" t="s">
        <v>182</v>
      </c>
      <c r="AU173" s="252" t="s">
        <v>86</v>
      </c>
      <c r="AV173" s="13" t="s">
        <v>86</v>
      </c>
      <c r="AW173" s="13" t="s">
        <v>31</v>
      </c>
      <c r="AX173" s="13" t="s">
        <v>76</v>
      </c>
      <c r="AY173" s="252" t="s">
        <v>173</v>
      </c>
    </row>
    <row r="174" s="14" customFormat="1">
      <c r="A174" s="14"/>
      <c r="B174" s="253"/>
      <c r="C174" s="254"/>
      <c r="D174" s="243" t="s">
        <v>182</v>
      </c>
      <c r="E174" s="255" t="s">
        <v>1</v>
      </c>
      <c r="F174" s="256" t="s">
        <v>184</v>
      </c>
      <c r="G174" s="254"/>
      <c r="H174" s="257">
        <v>81</v>
      </c>
      <c r="I174" s="258"/>
      <c r="J174" s="254"/>
      <c r="K174" s="254"/>
      <c r="L174" s="259"/>
      <c r="M174" s="260"/>
      <c r="N174" s="261"/>
      <c r="O174" s="261"/>
      <c r="P174" s="261"/>
      <c r="Q174" s="261"/>
      <c r="R174" s="261"/>
      <c r="S174" s="261"/>
      <c r="T174" s="262"/>
      <c r="U174" s="14"/>
      <c r="V174" s="14"/>
      <c r="W174" s="14"/>
      <c r="X174" s="14"/>
      <c r="Y174" s="14"/>
      <c r="Z174" s="14"/>
      <c r="AA174" s="14"/>
      <c r="AB174" s="14"/>
      <c r="AC174" s="14"/>
      <c r="AD174" s="14"/>
      <c r="AE174" s="14"/>
      <c r="AT174" s="263" t="s">
        <v>182</v>
      </c>
      <c r="AU174" s="263" t="s">
        <v>86</v>
      </c>
      <c r="AV174" s="14" t="s">
        <v>180</v>
      </c>
      <c r="AW174" s="14" t="s">
        <v>31</v>
      </c>
      <c r="AX174" s="14" t="s">
        <v>84</v>
      </c>
      <c r="AY174" s="263" t="s">
        <v>173</v>
      </c>
    </row>
    <row r="175" s="2" customFormat="1" ht="90" customHeight="1">
      <c r="A175" s="38"/>
      <c r="B175" s="39"/>
      <c r="C175" s="227" t="s">
        <v>279</v>
      </c>
      <c r="D175" s="227" t="s">
        <v>176</v>
      </c>
      <c r="E175" s="228" t="s">
        <v>796</v>
      </c>
      <c r="F175" s="229" t="s">
        <v>797</v>
      </c>
      <c r="G175" s="230" t="s">
        <v>179</v>
      </c>
      <c r="H175" s="231">
        <v>55</v>
      </c>
      <c r="I175" s="232"/>
      <c r="J175" s="233">
        <f>ROUND(I175*H175,2)</f>
        <v>0</v>
      </c>
      <c r="K175" s="234"/>
      <c r="L175" s="44"/>
      <c r="M175" s="235" t="s">
        <v>1</v>
      </c>
      <c r="N175" s="236" t="s">
        <v>41</v>
      </c>
      <c r="O175" s="91"/>
      <c r="P175" s="237">
        <f>O175*H175</f>
        <v>0</v>
      </c>
      <c r="Q175" s="237">
        <v>0</v>
      </c>
      <c r="R175" s="237">
        <f>Q175*H175</f>
        <v>0</v>
      </c>
      <c r="S175" s="237">
        <v>0</v>
      </c>
      <c r="T175" s="238">
        <f>S175*H175</f>
        <v>0</v>
      </c>
      <c r="U175" s="38"/>
      <c r="V175" s="38"/>
      <c r="W175" s="38"/>
      <c r="X175" s="38"/>
      <c r="Y175" s="38"/>
      <c r="Z175" s="38"/>
      <c r="AA175" s="38"/>
      <c r="AB175" s="38"/>
      <c r="AC175" s="38"/>
      <c r="AD175" s="38"/>
      <c r="AE175" s="38"/>
      <c r="AR175" s="239" t="s">
        <v>180</v>
      </c>
      <c r="AT175" s="239" t="s">
        <v>176</v>
      </c>
      <c r="AU175" s="239" t="s">
        <v>86</v>
      </c>
      <c r="AY175" s="17" t="s">
        <v>173</v>
      </c>
      <c r="BE175" s="240">
        <f>IF(N175="základní",J175,0)</f>
        <v>0</v>
      </c>
      <c r="BF175" s="240">
        <f>IF(N175="snížená",J175,0)</f>
        <v>0</v>
      </c>
      <c r="BG175" s="240">
        <f>IF(N175="zákl. přenesená",J175,0)</f>
        <v>0</v>
      </c>
      <c r="BH175" s="240">
        <f>IF(N175="sníž. přenesená",J175,0)</f>
        <v>0</v>
      </c>
      <c r="BI175" s="240">
        <f>IF(N175="nulová",J175,0)</f>
        <v>0</v>
      </c>
      <c r="BJ175" s="17" t="s">
        <v>84</v>
      </c>
      <c r="BK175" s="240">
        <f>ROUND(I175*H175,2)</f>
        <v>0</v>
      </c>
      <c r="BL175" s="17" t="s">
        <v>180</v>
      </c>
      <c r="BM175" s="239" t="s">
        <v>948</v>
      </c>
    </row>
    <row r="176" s="13" customFormat="1">
      <c r="A176" s="13"/>
      <c r="B176" s="241"/>
      <c r="C176" s="242"/>
      <c r="D176" s="243" t="s">
        <v>182</v>
      </c>
      <c r="E176" s="244" t="s">
        <v>1</v>
      </c>
      <c r="F176" s="245" t="s">
        <v>799</v>
      </c>
      <c r="G176" s="242"/>
      <c r="H176" s="246">
        <v>55</v>
      </c>
      <c r="I176" s="247"/>
      <c r="J176" s="242"/>
      <c r="K176" s="242"/>
      <c r="L176" s="248"/>
      <c r="M176" s="249"/>
      <c r="N176" s="250"/>
      <c r="O176" s="250"/>
      <c r="P176" s="250"/>
      <c r="Q176" s="250"/>
      <c r="R176" s="250"/>
      <c r="S176" s="250"/>
      <c r="T176" s="251"/>
      <c r="U176" s="13"/>
      <c r="V176" s="13"/>
      <c r="W176" s="13"/>
      <c r="X176" s="13"/>
      <c r="Y176" s="13"/>
      <c r="Z176" s="13"/>
      <c r="AA176" s="13"/>
      <c r="AB176" s="13"/>
      <c r="AC176" s="13"/>
      <c r="AD176" s="13"/>
      <c r="AE176" s="13"/>
      <c r="AT176" s="252" t="s">
        <v>182</v>
      </c>
      <c r="AU176" s="252" t="s">
        <v>86</v>
      </c>
      <c r="AV176" s="13" t="s">
        <v>86</v>
      </c>
      <c r="AW176" s="13" t="s">
        <v>31</v>
      </c>
      <c r="AX176" s="13" t="s">
        <v>76</v>
      </c>
      <c r="AY176" s="252" t="s">
        <v>173</v>
      </c>
    </row>
    <row r="177" s="14" customFormat="1">
      <c r="A177" s="14"/>
      <c r="B177" s="253"/>
      <c r="C177" s="254"/>
      <c r="D177" s="243" t="s">
        <v>182</v>
      </c>
      <c r="E177" s="255" t="s">
        <v>1</v>
      </c>
      <c r="F177" s="256" t="s">
        <v>184</v>
      </c>
      <c r="G177" s="254"/>
      <c r="H177" s="257">
        <v>55</v>
      </c>
      <c r="I177" s="258"/>
      <c r="J177" s="254"/>
      <c r="K177" s="254"/>
      <c r="L177" s="259"/>
      <c r="M177" s="260"/>
      <c r="N177" s="261"/>
      <c r="O177" s="261"/>
      <c r="P177" s="261"/>
      <c r="Q177" s="261"/>
      <c r="R177" s="261"/>
      <c r="S177" s="261"/>
      <c r="T177" s="262"/>
      <c r="U177" s="14"/>
      <c r="V177" s="14"/>
      <c r="W177" s="14"/>
      <c r="X177" s="14"/>
      <c r="Y177" s="14"/>
      <c r="Z177" s="14"/>
      <c r="AA177" s="14"/>
      <c r="AB177" s="14"/>
      <c r="AC177" s="14"/>
      <c r="AD177" s="14"/>
      <c r="AE177" s="14"/>
      <c r="AT177" s="263" t="s">
        <v>182</v>
      </c>
      <c r="AU177" s="263" t="s">
        <v>86</v>
      </c>
      <c r="AV177" s="14" t="s">
        <v>180</v>
      </c>
      <c r="AW177" s="14" t="s">
        <v>31</v>
      </c>
      <c r="AX177" s="14" t="s">
        <v>84</v>
      </c>
      <c r="AY177" s="263" t="s">
        <v>173</v>
      </c>
    </row>
    <row r="178" s="2" customFormat="1" ht="14.4" customHeight="1">
      <c r="A178" s="38"/>
      <c r="B178" s="39"/>
      <c r="C178" s="264" t="s">
        <v>284</v>
      </c>
      <c r="D178" s="264" t="s">
        <v>199</v>
      </c>
      <c r="E178" s="265" t="s">
        <v>800</v>
      </c>
      <c r="F178" s="266" t="s">
        <v>801</v>
      </c>
      <c r="G178" s="267" t="s">
        <v>202</v>
      </c>
      <c r="H178" s="268">
        <v>18.975000000000001</v>
      </c>
      <c r="I178" s="269"/>
      <c r="J178" s="270">
        <f>ROUND(I178*H178,2)</f>
        <v>0</v>
      </c>
      <c r="K178" s="271"/>
      <c r="L178" s="272"/>
      <c r="M178" s="273" t="s">
        <v>1</v>
      </c>
      <c r="N178" s="274" t="s">
        <v>41</v>
      </c>
      <c r="O178" s="91"/>
      <c r="P178" s="237">
        <f>O178*H178</f>
        <v>0</v>
      </c>
      <c r="Q178" s="237">
        <v>1</v>
      </c>
      <c r="R178" s="237">
        <f>Q178*H178</f>
        <v>18.975000000000001</v>
      </c>
      <c r="S178" s="237">
        <v>0</v>
      </c>
      <c r="T178" s="238">
        <f>S178*H178</f>
        <v>0</v>
      </c>
      <c r="U178" s="38"/>
      <c r="V178" s="38"/>
      <c r="W178" s="38"/>
      <c r="X178" s="38"/>
      <c r="Y178" s="38"/>
      <c r="Z178" s="38"/>
      <c r="AA178" s="38"/>
      <c r="AB178" s="38"/>
      <c r="AC178" s="38"/>
      <c r="AD178" s="38"/>
      <c r="AE178" s="38"/>
      <c r="AR178" s="239" t="s">
        <v>203</v>
      </c>
      <c r="AT178" s="239" t="s">
        <v>199</v>
      </c>
      <c r="AU178" s="239" t="s">
        <v>86</v>
      </c>
      <c r="AY178" s="17" t="s">
        <v>173</v>
      </c>
      <c r="BE178" s="240">
        <f>IF(N178="základní",J178,0)</f>
        <v>0</v>
      </c>
      <c r="BF178" s="240">
        <f>IF(N178="snížená",J178,0)</f>
        <v>0</v>
      </c>
      <c r="BG178" s="240">
        <f>IF(N178="zákl. přenesená",J178,0)</f>
        <v>0</v>
      </c>
      <c r="BH178" s="240">
        <f>IF(N178="sníž. přenesená",J178,0)</f>
        <v>0</v>
      </c>
      <c r="BI178" s="240">
        <f>IF(N178="nulová",J178,0)</f>
        <v>0</v>
      </c>
      <c r="BJ178" s="17" t="s">
        <v>84</v>
      </c>
      <c r="BK178" s="240">
        <f>ROUND(I178*H178,2)</f>
        <v>0</v>
      </c>
      <c r="BL178" s="17" t="s">
        <v>180</v>
      </c>
      <c r="BM178" s="239" t="s">
        <v>949</v>
      </c>
    </row>
    <row r="179" s="13" customFormat="1">
      <c r="A179" s="13"/>
      <c r="B179" s="241"/>
      <c r="C179" s="242"/>
      <c r="D179" s="243" t="s">
        <v>182</v>
      </c>
      <c r="E179" s="244" t="s">
        <v>1</v>
      </c>
      <c r="F179" s="245" t="s">
        <v>803</v>
      </c>
      <c r="G179" s="242"/>
      <c r="H179" s="246">
        <v>18.975000000000001</v>
      </c>
      <c r="I179" s="247"/>
      <c r="J179" s="242"/>
      <c r="K179" s="242"/>
      <c r="L179" s="248"/>
      <c r="M179" s="249"/>
      <c r="N179" s="250"/>
      <c r="O179" s="250"/>
      <c r="P179" s="250"/>
      <c r="Q179" s="250"/>
      <c r="R179" s="250"/>
      <c r="S179" s="250"/>
      <c r="T179" s="251"/>
      <c r="U179" s="13"/>
      <c r="V179" s="13"/>
      <c r="W179" s="13"/>
      <c r="X179" s="13"/>
      <c r="Y179" s="13"/>
      <c r="Z179" s="13"/>
      <c r="AA179" s="13"/>
      <c r="AB179" s="13"/>
      <c r="AC179" s="13"/>
      <c r="AD179" s="13"/>
      <c r="AE179" s="13"/>
      <c r="AT179" s="252" t="s">
        <v>182</v>
      </c>
      <c r="AU179" s="252" t="s">
        <v>86</v>
      </c>
      <c r="AV179" s="13" t="s">
        <v>86</v>
      </c>
      <c r="AW179" s="13" t="s">
        <v>31</v>
      </c>
      <c r="AX179" s="13" t="s">
        <v>76</v>
      </c>
      <c r="AY179" s="252" t="s">
        <v>173</v>
      </c>
    </row>
    <row r="180" s="14" customFormat="1">
      <c r="A180" s="14"/>
      <c r="B180" s="253"/>
      <c r="C180" s="254"/>
      <c r="D180" s="243" t="s">
        <v>182</v>
      </c>
      <c r="E180" s="255" t="s">
        <v>1</v>
      </c>
      <c r="F180" s="256" t="s">
        <v>184</v>
      </c>
      <c r="G180" s="254"/>
      <c r="H180" s="257">
        <v>18.975000000000001</v>
      </c>
      <c r="I180" s="258"/>
      <c r="J180" s="254"/>
      <c r="K180" s="254"/>
      <c r="L180" s="259"/>
      <c r="M180" s="260"/>
      <c r="N180" s="261"/>
      <c r="O180" s="261"/>
      <c r="P180" s="261"/>
      <c r="Q180" s="261"/>
      <c r="R180" s="261"/>
      <c r="S180" s="261"/>
      <c r="T180" s="262"/>
      <c r="U180" s="14"/>
      <c r="V180" s="14"/>
      <c r="W180" s="14"/>
      <c r="X180" s="14"/>
      <c r="Y180" s="14"/>
      <c r="Z180" s="14"/>
      <c r="AA180" s="14"/>
      <c r="AB180" s="14"/>
      <c r="AC180" s="14"/>
      <c r="AD180" s="14"/>
      <c r="AE180" s="14"/>
      <c r="AT180" s="263" t="s">
        <v>182</v>
      </c>
      <c r="AU180" s="263" t="s">
        <v>86</v>
      </c>
      <c r="AV180" s="14" t="s">
        <v>180</v>
      </c>
      <c r="AW180" s="14" t="s">
        <v>31</v>
      </c>
      <c r="AX180" s="14" t="s">
        <v>84</v>
      </c>
      <c r="AY180" s="263" t="s">
        <v>173</v>
      </c>
    </row>
    <row r="181" s="2" customFormat="1" ht="24.15" customHeight="1">
      <c r="A181" s="38"/>
      <c r="B181" s="39"/>
      <c r="C181" s="264" t="s">
        <v>289</v>
      </c>
      <c r="D181" s="264" t="s">
        <v>199</v>
      </c>
      <c r="E181" s="265" t="s">
        <v>804</v>
      </c>
      <c r="F181" s="266" t="s">
        <v>805</v>
      </c>
      <c r="G181" s="267" t="s">
        <v>202</v>
      </c>
      <c r="H181" s="268">
        <v>6.3250000000000002</v>
      </c>
      <c r="I181" s="269"/>
      <c r="J181" s="270">
        <f>ROUND(I181*H181,2)</f>
        <v>0</v>
      </c>
      <c r="K181" s="271"/>
      <c r="L181" s="272"/>
      <c r="M181" s="273" t="s">
        <v>1</v>
      </c>
      <c r="N181" s="274" t="s">
        <v>41</v>
      </c>
      <c r="O181" s="91"/>
      <c r="P181" s="237">
        <f>O181*H181</f>
        <v>0</v>
      </c>
      <c r="Q181" s="237">
        <v>1</v>
      </c>
      <c r="R181" s="237">
        <f>Q181*H181</f>
        <v>6.3250000000000002</v>
      </c>
      <c r="S181" s="237">
        <v>0</v>
      </c>
      <c r="T181" s="238">
        <f>S181*H181</f>
        <v>0</v>
      </c>
      <c r="U181" s="38"/>
      <c r="V181" s="38"/>
      <c r="W181" s="38"/>
      <c r="X181" s="38"/>
      <c r="Y181" s="38"/>
      <c r="Z181" s="38"/>
      <c r="AA181" s="38"/>
      <c r="AB181" s="38"/>
      <c r="AC181" s="38"/>
      <c r="AD181" s="38"/>
      <c r="AE181" s="38"/>
      <c r="AR181" s="239" t="s">
        <v>203</v>
      </c>
      <c r="AT181" s="239" t="s">
        <v>199</v>
      </c>
      <c r="AU181" s="239" t="s">
        <v>86</v>
      </c>
      <c r="AY181" s="17" t="s">
        <v>173</v>
      </c>
      <c r="BE181" s="240">
        <f>IF(N181="základní",J181,0)</f>
        <v>0</v>
      </c>
      <c r="BF181" s="240">
        <f>IF(N181="snížená",J181,0)</f>
        <v>0</v>
      </c>
      <c r="BG181" s="240">
        <f>IF(N181="zákl. přenesená",J181,0)</f>
        <v>0</v>
      </c>
      <c r="BH181" s="240">
        <f>IF(N181="sníž. přenesená",J181,0)</f>
        <v>0</v>
      </c>
      <c r="BI181" s="240">
        <f>IF(N181="nulová",J181,0)</f>
        <v>0</v>
      </c>
      <c r="BJ181" s="17" t="s">
        <v>84</v>
      </c>
      <c r="BK181" s="240">
        <f>ROUND(I181*H181,2)</f>
        <v>0</v>
      </c>
      <c r="BL181" s="17" t="s">
        <v>180</v>
      </c>
      <c r="BM181" s="239" t="s">
        <v>950</v>
      </c>
    </row>
    <row r="182" s="13" customFormat="1">
      <c r="A182" s="13"/>
      <c r="B182" s="241"/>
      <c r="C182" s="242"/>
      <c r="D182" s="243" t="s">
        <v>182</v>
      </c>
      <c r="E182" s="244" t="s">
        <v>1</v>
      </c>
      <c r="F182" s="245" t="s">
        <v>807</v>
      </c>
      <c r="G182" s="242"/>
      <c r="H182" s="246">
        <v>6.3250000000000002</v>
      </c>
      <c r="I182" s="247"/>
      <c r="J182" s="242"/>
      <c r="K182" s="242"/>
      <c r="L182" s="248"/>
      <c r="M182" s="249"/>
      <c r="N182" s="250"/>
      <c r="O182" s="250"/>
      <c r="P182" s="250"/>
      <c r="Q182" s="250"/>
      <c r="R182" s="250"/>
      <c r="S182" s="250"/>
      <c r="T182" s="251"/>
      <c r="U182" s="13"/>
      <c r="V182" s="13"/>
      <c r="W182" s="13"/>
      <c r="X182" s="13"/>
      <c r="Y182" s="13"/>
      <c r="Z182" s="13"/>
      <c r="AA182" s="13"/>
      <c r="AB182" s="13"/>
      <c r="AC182" s="13"/>
      <c r="AD182" s="13"/>
      <c r="AE182" s="13"/>
      <c r="AT182" s="252" t="s">
        <v>182</v>
      </c>
      <c r="AU182" s="252" t="s">
        <v>86</v>
      </c>
      <c r="AV182" s="13" t="s">
        <v>86</v>
      </c>
      <c r="AW182" s="13" t="s">
        <v>31</v>
      </c>
      <c r="AX182" s="13" t="s">
        <v>76</v>
      </c>
      <c r="AY182" s="252" t="s">
        <v>173</v>
      </c>
    </row>
    <row r="183" s="14" customFormat="1">
      <c r="A183" s="14"/>
      <c r="B183" s="253"/>
      <c r="C183" s="254"/>
      <c r="D183" s="243" t="s">
        <v>182</v>
      </c>
      <c r="E183" s="255" t="s">
        <v>1</v>
      </c>
      <c r="F183" s="256" t="s">
        <v>184</v>
      </c>
      <c r="G183" s="254"/>
      <c r="H183" s="257">
        <v>6.3250000000000002</v>
      </c>
      <c r="I183" s="258"/>
      <c r="J183" s="254"/>
      <c r="K183" s="254"/>
      <c r="L183" s="259"/>
      <c r="M183" s="260"/>
      <c r="N183" s="261"/>
      <c r="O183" s="261"/>
      <c r="P183" s="261"/>
      <c r="Q183" s="261"/>
      <c r="R183" s="261"/>
      <c r="S183" s="261"/>
      <c r="T183" s="262"/>
      <c r="U183" s="14"/>
      <c r="V183" s="14"/>
      <c r="W183" s="14"/>
      <c r="X183" s="14"/>
      <c r="Y183" s="14"/>
      <c r="Z183" s="14"/>
      <c r="AA183" s="14"/>
      <c r="AB183" s="14"/>
      <c r="AC183" s="14"/>
      <c r="AD183" s="14"/>
      <c r="AE183" s="14"/>
      <c r="AT183" s="263" t="s">
        <v>182</v>
      </c>
      <c r="AU183" s="263" t="s">
        <v>86</v>
      </c>
      <c r="AV183" s="14" t="s">
        <v>180</v>
      </c>
      <c r="AW183" s="14" t="s">
        <v>31</v>
      </c>
      <c r="AX183" s="14" t="s">
        <v>84</v>
      </c>
      <c r="AY183" s="263" t="s">
        <v>173</v>
      </c>
    </row>
    <row r="184" s="2" customFormat="1" ht="49.05" customHeight="1">
      <c r="A184" s="38"/>
      <c r="B184" s="39"/>
      <c r="C184" s="227" t="s">
        <v>294</v>
      </c>
      <c r="D184" s="227" t="s">
        <v>176</v>
      </c>
      <c r="E184" s="228" t="s">
        <v>727</v>
      </c>
      <c r="F184" s="229" t="s">
        <v>728</v>
      </c>
      <c r="G184" s="230" t="s">
        <v>187</v>
      </c>
      <c r="H184" s="231">
        <v>1.0800000000000001</v>
      </c>
      <c r="I184" s="232"/>
      <c r="J184" s="233">
        <f>ROUND(I184*H184,2)</f>
        <v>0</v>
      </c>
      <c r="K184" s="234"/>
      <c r="L184" s="44"/>
      <c r="M184" s="235" t="s">
        <v>1</v>
      </c>
      <c r="N184" s="236" t="s">
        <v>41</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180</v>
      </c>
      <c r="AT184" s="239" t="s">
        <v>176</v>
      </c>
      <c r="AU184" s="239" t="s">
        <v>86</v>
      </c>
      <c r="AY184" s="17" t="s">
        <v>173</v>
      </c>
      <c r="BE184" s="240">
        <f>IF(N184="základní",J184,0)</f>
        <v>0</v>
      </c>
      <c r="BF184" s="240">
        <f>IF(N184="snížená",J184,0)</f>
        <v>0</v>
      </c>
      <c r="BG184" s="240">
        <f>IF(N184="zákl. přenesená",J184,0)</f>
        <v>0</v>
      </c>
      <c r="BH184" s="240">
        <f>IF(N184="sníž. přenesená",J184,0)</f>
        <v>0</v>
      </c>
      <c r="BI184" s="240">
        <f>IF(N184="nulová",J184,0)</f>
        <v>0</v>
      </c>
      <c r="BJ184" s="17" t="s">
        <v>84</v>
      </c>
      <c r="BK184" s="240">
        <f>ROUND(I184*H184,2)</f>
        <v>0</v>
      </c>
      <c r="BL184" s="17" t="s">
        <v>180</v>
      </c>
      <c r="BM184" s="239" t="s">
        <v>951</v>
      </c>
    </row>
    <row r="185" s="13" customFormat="1">
      <c r="A185" s="13"/>
      <c r="B185" s="241"/>
      <c r="C185" s="242"/>
      <c r="D185" s="243" t="s">
        <v>182</v>
      </c>
      <c r="E185" s="244" t="s">
        <v>1</v>
      </c>
      <c r="F185" s="245" t="s">
        <v>809</v>
      </c>
      <c r="G185" s="242"/>
      <c r="H185" s="246">
        <v>1.0800000000000001</v>
      </c>
      <c r="I185" s="247"/>
      <c r="J185" s="242"/>
      <c r="K185" s="242"/>
      <c r="L185" s="248"/>
      <c r="M185" s="249"/>
      <c r="N185" s="250"/>
      <c r="O185" s="250"/>
      <c r="P185" s="250"/>
      <c r="Q185" s="250"/>
      <c r="R185" s="250"/>
      <c r="S185" s="250"/>
      <c r="T185" s="251"/>
      <c r="U185" s="13"/>
      <c r="V185" s="13"/>
      <c r="W185" s="13"/>
      <c r="X185" s="13"/>
      <c r="Y185" s="13"/>
      <c r="Z185" s="13"/>
      <c r="AA185" s="13"/>
      <c r="AB185" s="13"/>
      <c r="AC185" s="13"/>
      <c r="AD185" s="13"/>
      <c r="AE185" s="13"/>
      <c r="AT185" s="252" t="s">
        <v>182</v>
      </c>
      <c r="AU185" s="252" t="s">
        <v>86</v>
      </c>
      <c r="AV185" s="13" t="s">
        <v>86</v>
      </c>
      <c r="AW185" s="13" t="s">
        <v>31</v>
      </c>
      <c r="AX185" s="13" t="s">
        <v>76</v>
      </c>
      <c r="AY185" s="252" t="s">
        <v>173</v>
      </c>
    </row>
    <row r="186" s="14" customFormat="1">
      <c r="A186" s="14"/>
      <c r="B186" s="253"/>
      <c r="C186" s="254"/>
      <c r="D186" s="243" t="s">
        <v>182</v>
      </c>
      <c r="E186" s="255" t="s">
        <v>1</v>
      </c>
      <c r="F186" s="256" t="s">
        <v>184</v>
      </c>
      <c r="G186" s="254"/>
      <c r="H186" s="257">
        <v>1.0800000000000001</v>
      </c>
      <c r="I186" s="258"/>
      <c r="J186" s="254"/>
      <c r="K186" s="254"/>
      <c r="L186" s="259"/>
      <c r="M186" s="260"/>
      <c r="N186" s="261"/>
      <c r="O186" s="261"/>
      <c r="P186" s="261"/>
      <c r="Q186" s="261"/>
      <c r="R186" s="261"/>
      <c r="S186" s="261"/>
      <c r="T186" s="262"/>
      <c r="U186" s="14"/>
      <c r="V186" s="14"/>
      <c r="W186" s="14"/>
      <c r="X186" s="14"/>
      <c r="Y186" s="14"/>
      <c r="Z186" s="14"/>
      <c r="AA186" s="14"/>
      <c r="AB186" s="14"/>
      <c r="AC186" s="14"/>
      <c r="AD186" s="14"/>
      <c r="AE186" s="14"/>
      <c r="AT186" s="263" t="s">
        <v>182</v>
      </c>
      <c r="AU186" s="263" t="s">
        <v>86</v>
      </c>
      <c r="AV186" s="14" t="s">
        <v>180</v>
      </c>
      <c r="AW186" s="14" t="s">
        <v>31</v>
      </c>
      <c r="AX186" s="14" t="s">
        <v>84</v>
      </c>
      <c r="AY186" s="263" t="s">
        <v>173</v>
      </c>
    </row>
    <row r="187" s="2" customFormat="1" ht="14.4" customHeight="1">
      <c r="A187" s="38"/>
      <c r="B187" s="39"/>
      <c r="C187" s="264" t="s">
        <v>7</v>
      </c>
      <c r="D187" s="264" t="s">
        <v>199</v>
      </c>
      <c r="E187" s="265" t="s">
        <v>304</v>
      </c>
      <c r="F187" s="266" t="s">
        <v>305</v>
      </c>
      <c r="G187" s="267" t="s">
        <v>187</v>
      </c>
      <c r="H187" s="268">
        <v>1.0800000000000001</v>
      </c>
      <c r="I187" s="269"/>
      <c r="J187" s="270">
        <f>ROUND(I187*H187,2)</f>
        <v>0</v>
      </c>
      <c r="K187" s="271"/>
      <c r="L187" s="272"/>
      <c r="M187" s="273" t="s">
        <v>1</v>
      </c>
      <c r="N187" s="274" t="s">
        <v>41</v>
      </c>
      <c r="O187" s="91"/>
      <c r="P187" s="237">
        <f>O187*H187</f>
        <v>0</v>
      </c>
      <c r="Q187" s="237">
        <v>2.234</v>
      </c>
      <c r="R187" s="237">
        <f>Q187*H187</f>
        <v>2.4127200000000002</v>
      </c>
      <c r="S187" s="237">
        <v>0</v>
      </c>
      <c r="T187" s="238">
        <f>S187*H187</f>
        <v>0</v>
      </c>
      <c r="U187" s="38"/>
      <c r="V187" s="38"/>
      <c r="W187" s="38"/>
      <c r="X187" s="38"/>
      <c r="Y187" s="38"/>
      <c r="Z187" s="38"/>
      <c r="AA187" s="38"/>
      <c r="AB187" s="38"/>
      <c r="AC187" s="38"/>
      <c r="AD187" s="38"/>
      <c r="AE187" s="38"/>
      <c r="AR187" s="239" t="s">
        <v>203</v>
      </c>
      <c r="AT187" s="239" t="s">
        <v>199</v>
      </c>
      <c r="AU187" s="239" t="s">
        <v>86</v>
      </c>
      <c r="AY187" s="17" t="s">
        <v>173</v>
      </c>
      <c r="BE187" s="240">
        <f>IF(N187="základní",J187,0)</f>
        <v>0</v>
      </c>
      <c r="BF187" s="240">
        <f>IF(N187="snížená",J187,0)</f>
        <v>0</v>
      </c>
      <c r="BG187" s="240">
        <f>IF(N187="zákl. přenesená",J187,0)</f>
        <v>0</v>
      </c>
      <c r="BH187" s="240">
        <f>IF(N187="sníž. přenesená",J187,0)</f>
        <v>0</v>
      </c>
      <c r="BI187" s="240">
        <f>IF(N187="nulová",J187,0)</f>
        <v>0</v>
      </c>
      <c r="BJ187" s="17" t="s">
        <v>84</v>
      </c>
      <c r="BK187" s="240">
        <f>ROUND(I187*H187,2)</f>
        <v>0</v>
      </c>
      <c r="BL187" s="17" t="s">
        <v>180</v>
      </c>
      <c r="BM187" s="239" t="s">
        <v>952</v>
      </c>
    </row>
    <row r="188" s="13" customFormat="1">
      <c r="A188" s="13"/>
      <c r="B188" s="241"/>
      <c r="C188" s="242"/>
      <c r="D188" s="243" t="s">
        <v>182</v>
      </c>
      <c r="E188" s="244" t="s">
        <v>1</v>
      </c>
      <c r="F188" s="245" t="s">
        <v>809</v>
      </c>
      <c r="G188" s="242"/>
      <c r="H188" s="246">
        <v>1.0800000000000001</v>
      </c>
      <c r="I188" s="247"/>
      <c r="J188" s="242"/>
      <c r="K188" s="242"/>
      <c r="L188" s="248"/>
      <c r="M188" s="249"/>
      <c r="N188" s="250"/>
      <c r="O188" s="250"/>
      <c r="P188" s="250"/>
      <c r="Q188" s="250"/>
      <c r="R188" s="250"/>
      <c r="S188" s="250"/>
      <c r="T188" s="251"/>
      <c r="U188" s="13"/>
      <c r="V188" s="13"/>
      <c r="W188" s="13"/>
      <c r="X188" s="13"/>
      <c r="Y188" s="13"/>
      <c r="Z188" s="13"/>
      <c r="AA188" s="13"/>
      <c r="AB188" s="13"/>
      <c r="AC188" s="13"/>
      <c r="AD188" s="13"/>
      <c r="AE188" s="13"/>
      <c r="AT188" s="252" t="s">
        <v>182</v>
      </c>
      <c r="AU188" s="252" t="s">
        <v>86</v>
      </c>
      <c r="AV188" s="13" t="s">
        <v>86</v>
      </c>
      <c r="AW188" s="13" t="s">
        <v>31</v>
      </c>
      <c r="AX188" s="13" t="s">
        <v>76</v>
      </c>
      <c r="AY188" s="252" t="s">
        <v>173</v>
      </c>
    </row>
    <row r="189" s="14" customFormat="1">
      <c r="A189" s="14"/>
      <c r="B189" s="253"/>
      <c r="C189" s="254"/>
      <c r="D189" s="243" t="s">
        <v>182</v>
      </c>
      <c r="E189" s="255" t="s">
        <v>1</v>
      </c>
      <c r="F189" s="256" t="s">
        <v>184</v>
      </c>
      <c r="G189" s="254"/>
      <c r="H189" s="257">
        <v>1.0800000000000001</v>
      </c>
      <c r="I189" s="258"/>
      <c r="J189" s="254"/>
      <c r="K189" s="254"/>
      <c r="L189" s="259"/>
      <c r="M189" s="260"/>
      <c r="N189" s="261"/>
      <c r="O189" s="261"/>
      <c r="P189" s="261"/>
      <c r="Q189" s="261"/>
      <c r="R189" s="261"/>
      <c r="S189" s="261"/>
      <c r="T189" s="262"/>
      <c r="U189" s="14"/>
      <c r="V189" s="14"/>
      <c r="W189" s="14"/>
      <c r="X189" s="14"/>
      <c r="Y189" s="14"/>
      <c r="Z189" s="14"/>
      <c r="AA189" s="14"/>
      <c r="AB189" s="14"/>
      <c r="AC189" s="14"/>
      <c r="AD189" s="14"/>
      <c r="AE189" s="14"/>
      <c r="AT189" s="263" t="s">
        <v>182</v>
      </c>
      <c r="AU189" s="263" t="s">
        <v>86</v>
      </c>
      <c r="AV189" s="14" t="s">
        <v>180</v>
      </c>
      <c r="AW189" s="14" t="s">
        <v>31</v>
      </c>
      <c r="AX189" s="14" t="s">
        <v>84</v>
      </c>
      <c r="AY189" s="263" t="s">
        <v>173</v>
      </c>
    </row>
    <row r="190" s="2" customFormat="1" ht="49.05" customHeight="1">
      <c r="A190" s="38"/>
      <c r="B190" s="39"/>
      <c r="C190" s="227" t="s">
        <v>303</v>
      </c>
      <c r="D190" s="227" t="s">
        <v>176</v>
      </c>
      <c r="E190" s="228" t="s">
        <v>812</v>
      </c>
      <c r="F190" s="229" t="s">
        <v>813</v>
      </c>
      <c r="G190" s="230" t="s">
        <v>179</v>
      </c>
      <c r="H190" s="231">
        <v>70</v>
      </c>
      <c r="I190" s="232"/>
      <c r="J190" s="233">
        <f>ROUND(I190*H190,2)</f>
        <v>0</v>
      </c>
      <c r="K190" s="234"/>
      <c r="L190" s="44"/>
      <c r="M190" s="235" t="s">
        <v>1</v>
      </c>
      <c r="N190" s="236" t="s">
        <v>41</v>
      </c>
      <c r="O190" s="91"/>
      <c r="P190" s="237">
        <f>O190*H190</f>
        <v>0</v>
      </c>
      <c r="Q190" s="237">
        <v>0</v>
      </c>
      <c r="R190" s="237">
        <f>Q190*H190</f>
        <v>0</v>
      </c>
      <c r="S190" s="237">
        <v>0</v>
      </c>
      <c r="T190" s="238">
        <f>S190*H190</f>
        <v>0</v>
      </c>
      <c r="U190" s="38"/>
      <c r="V190" s="38"/>
      <c r="W190" s="38"/>
      <c r="X190" s="38"/>
      <c r="Y190" s="38"/>
      <c r="Z190" s="38"/>
      <c r="AA190" s="38"/>
      <c r="AB190" s="38"/>
      <c r="AC190" s="38"/>
      <c r="AD190" s="38"/>
      <c r="AE190" s="38"/>
      <c r="AR190" s="239" t="s">
        <v>180</v>
      </c>
      <c r="AT190" s="239" t="s">
        <v>176</v>
      </c>
      <c r="AU190" s="239" t="s">
        <v>86</v>
      </c>
      <c r="AY190" s="17" t="s">
        <v>173</v>
      </c>
      <c r="BE190" s="240">
        <f>IF(N190="základní",J190,0)</f>
        <v>0</v>
      </c>
      <c r="BF190" s="240">
        <f>IF(N190="snížená",J190,0)</f>
        <v>0</v>
      </c>
      <c r="BG190" s="240">
        <f>IF(N190="zákl. přenesená",J190,0)</f>
        <v>0</v>
      </c>
      <c r="BH190" s="240">
        <f>IF(N190="sníž. přenesená",J190,0)</f>
        <v>0</v>
      </c>
      <c r="BI190" s="240">
        <f>IF(N190="nulová",J190,0)</f>
        <v>0</v>
      </c>
      <c r="BJ190" s="17" t="s">
        <v>84</v>
      </c>
      <c r="BK190" s="240">
        <f>ROUND(I190*H190,2)</f>
        <v>0</v>
      </c>
      <c r="BL190" s="17" t="s">
        <v>180</v>
      </c>
      <c r="BM190" s="239" t="s">
        <v>953</v>
      </c>
    </row>
    <row r="191" s="13" customFormat="1">
      <c r="A191" s="13"/>
      <c r="B191" s="241"/>
      <c r="C191" s="242"/>
      <c r="D191" s="243" t="s">
        <v>182</v>
      </c>
      <c r="E191" s="244" t="s">
        <v>1</v>
      </c>
      <c r="F191" s="245" t="s">
        <v>815</v>
      </c>
      <c r="G191" s="242"/>
      <c r="H191" s="246">
        <v>70</v>
      </c>
      <c r="I191" s="247"/>
      <c r="J191" s="242"/>
      <c r="K191" s="242"/>
      <c r="L191" s="248"/>
      <c r="M191" s="249"/>
      <c r="N191" s="250"/>
      <c r="O191" s="250"/>
      <c r="P191" s="250"/>
      <c r="Q191" s="250"/>
      <c r="R191" s="250"/>
      <c r="S191" s="250"/>
      <c r="T191" s="251"/>
      <c r="U191" s="13"/>
      <c r="V191" s="13"/>
      <c r="W191" s="13"/>
      <c r="X191" s="13"/>
      <c r="Y191" s="13"/>
      <c r="Z191" s="13"/>
      <c r="AA191" s="13"/>
      <c r="AB191" s="13"/>
      <c r="AC191" s="13"/>
      <c r="AD191" s="13"/>
      <c r="AE191" s="13"/>
      <c r="AT191" s="252" t="s">
        <v>182</v>
      </c>
      <c r="AU191" s="252" t="s">
        <v>86</v>
      </c>
      <c r="AV191" s="13" t="s">
        <v>86</v>
      </c>
      <c r="AW191" s="13" t="s">
        <v>31</v>
      </c>
      <c r="AX191" s="13" t="s">
        <v>76</v>
      </c>
      <c r="AY191" s="252" t="s">
        <v>173</v>
      </c>
    </row>
    <row r="192" s="14" customFormat="1">
      <c r="A192" s="14"/>
      <c r="B192" s="253"/>
      <c r="C192" s="254"/>
      <c r="D192" s="243" t="s">
        <v>182</v>
      </c>
      <c r="E192" s="255" t="s">
        <v>1</v>
      </c>
      <c r="F192" s="256" t="s">
        <v>184</v>
      </c>
      <c r="G192" s="254"/>
      <c r="H192" s="257">
        <v>70</v>
      </c>
      <c r="I192" s="258"/>
      <c r="J192" s="254"/>
      <c r="K192" s="254"/>
      <c r="L192" s="259"/>
      <c r="M192" s="260"/>
      <c r="N192" s="261"/>
      <c r="O192" s="261"/>
      <c r="P192" s="261"/>
      <c r="Q192" s="261"/>
      <c r="R192" s="261"/>
      <c r="S192" s="261"/>
      <c r="T192" s="262"/>
      <c r="U192" s="14"/>
      <c r="V192" s="14"/>
      <c r="W192" s="14"/>
      <c r="X192" s="14"/>
      <c r="Y192" s="14"/>
      <c r="Z192" s="14"/>
      <c r="AA192" s="14"/>
      <c r="AB192" s="14"/>
      <c r="AC192" s="14"/>
      <c r="AD192" s="14"/>
      <c r="AE192" s="14"/>
      <c r="AT192" s="263" t="s">
        <v>182</v>
      </c>
      <c r="AU192" s="263" t="s">
        <v>86</v>
      </c>
      <c r="AV192" s="14" t="s">
        <v>180</v>
      </c>
      <c r="AW192" s="14" t="s">
        <v>31</v>
      </c>
      <c r="AX192" s="14" t="s">
        <v>84</v>
      </c>
      <c r="AY192" s="263" t="s">
        <v>173</v>
      </c>
    </row>
    <row r="193" s="12" customFormat="1" ht="25.92" customHeight="1">
      <c r="A193" s="12"/>
      <c r="B193" s="211"/>
      <c r="C193" s="212"/>
      <c r="D193" s="213" t="s">
        <v>75</v>
      </c>
      <c r="E193" s="214" t="s">
        <v>313</v>
      </c>
      <c r="F193" s="214" t="s">
        <v>314</v>
      </c>
      <c r="G193" s="212"/>
      <c r="H193" s="212"/>
      <c r="I193" s="215"/>
      <c r="J193" s="216">
        <f>BK193</f>
        <v>0</v>
      </c>
      <c r="K193" s="212"/>
      <c r="L193" s="217"/>
      <c r="M193" s="218"/>
      <c r="N193" s="219"/>
      <c r="O193" s="219"/>
      <c r="P193" s="220">
        <f>SUM(P194:P215)</f>
        <v>0</v>
      </c>
      <c r="Q193" s="219"/>
      <c r="R193" s="220">
        <f>SUM(R194:R215)</f>
        <v>0</v>
      </c>
      <c r="S193" s="219"/>
      <c r="T193" s="221">
        <f>SUM(T194:T215)</f>
        <v>0</v>
      </c>
      <c r="U193" s="12"/>
      <c r="V193" s="12"/>
      <c r="W193" s="12"/>
      <c r="X193" s="12"/>
      <c r="Y193" s="12"/>
      <c r="Z193" s="12"/>
      <c r="AA193" s="12"/>
      <c r="AB193" s="12"/>
      <c r="AC193" s="12"/>
      <c r="AD193" s="12"/>
      <c r="AE193" s="12"/>
      <c r="AR193" s="222" t="s">
        <v>180</v>
      </c>
      <c r="AT193" s="223" t="s">
        <v>75</v>
      </c>
      <c r="AU193" s="223" t="s">
        <v>76</v>
      </c>
      <c r="AY193" s="222" t="s">
        <v>173</v>
      </c>
      <c r="BK193" s="224">
        <f>SUM(BK194:BK215)</f>
        <v>0</v>
      </c>
    </row>
    <row r="194" s="2" customFormat="1" ht="194.4" customHeight="1">
      <c r="A194" s="38"/>
      <c r="B194" s="39"/>
      <c r="C194" s="227" t="s">
        <v>322</v>
      </c>
      <c r="D194" s="227" t="s">
        <v>176</v>
      </c>
      <c r="E194" s="228" t="s">
        <v>816</v>
      </c>
      <c r="F194" s="229" t="s">
        <v>817</v>
      </c>
      <c r="G194" s="230" t="s">
        <v>202</v>
      </c>
      <c r="H194" s="231">
        <v>50.399999999999999</v>
      </c>
      <c r="I194" s="232"/>
      <c r="J194" s="233">
        <f>ROUND(I194*H194,2)</f>
        <v>0</v>
      </c>
      <c r="K194" s="234"/>
      <c r="L194" s="44"/>
      <c r="M194" s="235" t="s">
        <v>1</v>
      </c>
      <c r="N194" s="236" t="s">
        <v>41</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318</v>
      </c>
      <c r="AT194" s="239" t="s">
        <v>176</v>
      </c>
      <c r="AU194" s="239" t="s">
        <v>84</v>
      </c>
      <c r="AY194" s="17" t="s">
        <v>173</v>
      </c>
      <c r="BE194" s="240">
        <f>IF(N194="základní",J194,0)</f>
        <v>0</v>
      </c>
      <c r="BF194" s="240">
        <f>IF(N194="snížená",J194,0)</f>
        <v>0</v>
      </c>
      <c r="BG194" s="240">
        <f>IF(N194="zákl. přenesená",J194,0)</f>
        <v>0</v>
      </c>
      <c r="BH194" s="240">
        <f>IF(N194="sníž. přenesená",J194,0)</f>
        <v>0</v>
      </c>
      <c r="BI194" s="240">
        <f>IF(N194="nulová",J194,0)</f>
        <v>0</v>
      </c>
      <c r="BJ194" s="17" t="s">
        <v>84</v>
      </c>
      <c r="BK194" s="240">
        <f>ROUND(I194*H194,2)</f>
        <v>0</v>
      </c>
      <c r="BL194" s="17" t="s">
        <v>318</v>
      </c>
      <c r="BM194" s="239" t="s">
        <v>954</v>
      </c>
    </row>
    <row r="195" s="13" customFormat="1">
      <c r="A195" s="13"/>
      <c r="B195" s="241"/>
      <c r="C195" s="242"/>
      <c r="D195" s="243" t="s">
        <v>182</v>
      </c>
      <c r="E195" s="244" t="s">
        <v>1</v>
      </c>
      <c r="F195" s="245" t="s">
        <v>819</v>
      </c>
      <c r="G195" s="242"/>
      <c r="H195" s="246">
        <v>50.399999999999999</v>
      </c>
      <c r="I195" s="247"/>
      <c r="J195" s="242"/>
      <c r="K195" s="242"/>
      <c r="L195" s="248"/>
      <c r="M195" s="249"/>
      <c r="N195" s="250"/>
      <c r="O195" s="250"/>
      <c r="P195" s="250"/>
      <c r="Q195" s="250"/>
      <c r="R195" s="250"/>
      <c r="S195" s="250"/>
      <c r="T195" s="251"/>
      <c r="U195" s="13"/>
      <c r="V195" s="13"/>
      <c r="W195" s="13"/>
      <c r="X195" s="13"/>
      <c r="Y195" s="13"/>
      <c r="Z195" s="13"/>
      <c r="AA195" s="13"/>
      <c r="AB195" s="13"/>
      <c r="AC195" s="13"/>
      <c r="AD195" s="13"/>
      <c r="AE195" s="13"/>
      <c r="AT195" s="252" t="s">
        <v>182</v>
      </c>
      <c r="AU195" s="252" t="s">
        <v>84</v>
      </c>
      <c r="AV195" s="13" t="s">
        <v>86</v>
      </c>
      <c r="AW195" s="13" t="s">
        <v>31</v>
      </c>
      <c r="AX195" s="13" t="s">
        <v>76</v>
      </c>
      <c r="AY195" s="252" t="s">
        <v>173</v>
      </c>
    </row>
    <row r="196" s="14" customFormat="1">
      <c r="A196" s="14"/>
      <c r="B196" s="253"/>
      <c r="C196" s="254"/>
      <c r="D196" s="243" t="s">
        <v>182</v>
      </c>
      <c r="E196" s="255" t="s">
        <v>1</v>
      </c>
      <c r="F196" s="256" t="s">
        <v>184</v>
      </c>
      <c r="G196" s="254"/>
      <c r="H196" s="257">
        <v>50.399999999999999</v>
      </c>
      <c r="I196" s="258"/>
      <c r="J196" s="254"/>
      <c r="K196" s="254"/>
      <c r="L196" s="259"/>
      <c r="M196" s="260"/>
      <c r="N196" s="261"/>
      <c r="O196" s="261"/>
      <c r="P196" s="261"/>
      <c r="Q196" s="261"/>
      <c r="R196" s="261"/>
      <c r="S196" s="261"/>
      <c r="T196" s="262"/>
      <c r="U196" s="14"/>
      <c r="V196" s="14"/>
      <c r="W196" s="14"/>
      <c r="X196" s="14"/>
      <c r="Y196" s="14"/>
      <c r="Z196" s="14"/>
      <c r="AA196" s="14"/>
      <c r="AB196" s="14"/>
      <c r="AC196" s="14"/>
      <c r="AD196" s="14"/>
      <c r="AE196" s="14"/>
      <c r="AT196" s="263" t="s">
        <v>182</v>
      </c>
      <c r="AU196" s="263" t="s">
        <v>84</v>
      </c>
      <c r="AV196" s="14" t="s">
        <v>180</v>
      </c>
      <c r="AW196" s="14" t="s">
        <v>31</v>
      </c>
      <c r="AX196" s="14" t="s">
        <v>84</v>
      </c>
      <c r="AY196" s="263" t="s">
        <v>173</v>
      </c>
    </row>
    <row r="197" s="2" customFormat="1" ht="194.4" customHeight="1">
      <c r="A197" s="38"/>
      <c r="B197" s="39"/>
      <c r="C197" s="227" t="s">
        <v>327</v>
      </c>
      <c r="D197" s="227" t="s">
        <v>176</v>
      </c>
      <c r="E197" s="228" t="s">
        <v>820</v>
      </c>
      <c r="F197" s="229" t="s">
        <v>821</v>
      </c>
      <c r="G197" s="230" t="s">
        <v>202</v>
      </c>
      <c r="H197" s="231">
        <v>10</v>
      </c>
      <c r="I197" s="232"/>
      <c r="J197" s="233">
        <f>ROUND(I197*H197,2)</f>
        <v>0</v>
      </c>
      <c r="K197" s="234"/>
      <c r="L197" s="44"/>
      <c r="M197" s="235" t="s">
        <v>1</v>
      </c>
      <c r="N197" s="236" t="s">
        <v>41</v>
      </c>
      <c r="O197" s="91"/>
      <c r="P197" s="237">
        <f>O197*H197</f>
        <v>0</v>
      </c>
      <c r="Q197" s="237">
        <v>0</v>
      </c>
      <c r="R197" s="237">
        <f>Q197*H197</f>
        <v>0</v>
      </c>
      <c r="S197" s="237">
        <v>0</v>
      </c>
      <c r="T197" s="238">
        <f>S197*H197</f>
        <v>0</v>
      </c>
      <c r="U197" s="38"/>
      <c r="V197" s="38"/>
      <c r="W197" s="38"/>
      <c r="X197" s="38"/>
      <c r="Y197" s="38"/>
      <c r="Z197" s="38"/>
      <c r="AA197" s="38"/>
      <c r="AB197" s="38"/>
      <c r="AC197" s="38"/>
      <c r="AD197" s="38"/>
      <c r="AE197" s="38"/>
      <c r="AR197" s="239" t="s">
        <v>318</v>
      </c>
      <c r="AT197" s="239" t="s">
        <v>176</v>
      </c>
      <c r="AU197" s="239" t="s">
        <v>84</v>
      </c>
      <c r="AY197" s="17" t="s">
        <v>173</v>
      </c>
      <c r="BE197" s="240">
        <f>IF(N197="základní",J197,0)</f>
        <v>0</v>
      </c>
      <c r="BF197" s="240">
        <f>IF(N197="snížená",J197,0)</f>
        <v>0</v>
      </c>
      <c r="BG197" s="240">
        <f>IF(N197="zákl. přenesená",J197,0)</f>
        <v>0</v>
      </c>
      <c r="BH197" s="240">
        <f>IF(N197="sníž. přenesená",J197,0)</f>
        <v>0</v>
      </c>
      <c r="BI197" s="240">
        <f>IF(N197="nulová",J197,0)</f>
        <v>0</v>
      </c>
      <c r="BJ197" s="17" t="s">
        <v>84</v>
      </c>
      <c r="BK197" s="240">
        <f>ROUND(I197*H197,2)</f>
        <v>0</v>
      </c>
      <c r="BL197" s="17" t="s">
        <v>318</v>
      </c>
      <c r="BM197" s="239" t="s">
        <v>955</v>
      </c>
    </row>
    <row r="198" s="13" customFormat="1">
      <c r="A198" s="13"/>
      <c r="B198" s="241"/>
      <c r="C198" s="242"/>
      <c r="D198" s="243" t="s">
        <v>182</v>
      </c>
      <c r="E198" s="244" t="s">
        <v>1</v>
      </c>
      <c r="F198" s="245" t="s">
        <v>823</v>
      </c>
      <c r="G198" s="242"/>
      <c r="H198" s="246">
        <v>10</v>
      </c>
      <c r="I198" s="247"/>
      <c r="J198" s="242"/>
      <c r="K198" s="242"/>
      <c r="L198" s="248"/>
      <c r="M198" s="249"/>
      <c r="N198" s="250"/>
      <c r="O198" s="250"/>
      <c r="P198" s="250"/>
      <c r="Q198" s="250"/>
      <c r="R198" s="250"/>
      <c r="S198" s="250"/>
      <c r="T198" s="251"/>
      <c r="U198" s="13"/>
      <c r="V198" s="13"/>
      <c r="W198" s="13"/>
      <c r="X198" s="13"/>
      <c r="Y198" s="13"/>
      <c r="Z198" s="13"/>
      <c r="AA198" s="13"/>
      <c r="AB198" s="13"/>
      <c r="AC198" s="13"/>
      <c r="AD198" s="13"/>
      <c r="AE198" s="13"/>
      <c r="AT198" s="252" t="s">
        <v>182</v>
      </c>
      <c r="AU198" s="252" t="s">
        <v>84</v>
      </c>
      <c r="AV198" s="13" t="s">
        <v>86</v>
      </c>
      <c r="AW198" s="13" t="s">
        <v>31</v>
      </c>
      <c r="AX198" s="13" t="s">
        <v>76</v>
      </c>
      <c r="AY198" s="252" t="s">
        <v>173</v>
      </c>
    </row>
    <row r="199" s="14" customFormat="1">
      <c r="A199" s="14"/>
      <c r="B199" s="253"/>
      <c r="C199" s="254"/>
      <c r="D199" s="243" t="s">
        <v>182</v>
      </c>
      <c r="E199" s="255" t="s">
        <v>1</v>
      </c>
      <c r="F199" s="256" t="s">
        <v>184</v>
      </c>
      <c r="G199" s="254"/>
      <c r="H199" s="257">
        <v>10</v>
      </c>
      <c r="I199" s="258"/>
      <c r="J199" s="254"/>
      <c r="K199" s="254"/>
      <c r="L199" s="259"/>
      <c r="M199" s="260"/>
      <c r="N199" s="261"/>
      <c r="O199" s="261"/>
      <c r="P199" s="261"/>
      <c r="Q199" s="261"/>
      <c r="R199" s="261"/>
      <c r="S199" s="261"/>
      <c r="T199" s="262"/>
      <c r="U199" s="14"/>
      <c r="V199" s="14"/>
      <c r="W199" s="14"/>
      <c r="X199" s="14"/>
      <c r="Y199" s="14"/>
      <c r="Z199" s="14"/>
      <c r="AA199" s="14"/>
      <c r="AB199" s="14"/>
      <c r="AC199" s="14"/>
      <c r="AD199" s="14"/>
      <c r="AE199" s="14"/>
      <c r="AT199" s="263" t="s">
        <v>182</v>
      </c>
      <c r="AU199" s="263" t="s">
        <v>84</v>
      </c>
      <c r="AV199" s="14" t="s">
        <v>180</v>
      </c>
      <c r="AW199" s="14" t="s">
        <v>31</v>
      </c>
      <c r="AX199" s="14" t="s">
        <v>84</v>
      </c>
      <c r="AY199" s="263" t="s">
        <v>173</v>
      </c>
    </row>
    <row r="200" s="2" customFormat="1" ht="204.9" customHeight="1">
      <c r="A200" s="38"/>
      <c r="B200" s="39"/>
      <c r="C200" s="227" t="s">
        <v>332</v>
      </c>
      <c r="D200" s="227" t="s">
        <v>176</v>
      </c>
      <c r="E200" s="228" t="s">
        <v>323</v>
      </c>
      <c r="F200" s="229" t="s">
        <v>324</v>
      </c>
      <c r="G200" s="230" t="s">
        <v>202</v>
      </c>
      <c r="H200" s="231">
        <v>115.66</v>
      </c>
      <c r="I200" s="232"/>
      <c r="J200" s="233">
        <f>ROUND(I200*H200,2)</f>
        <v>0</v>
      </c>
      <c r="K200" s="234"/>
      <c r="L200" s="44"/>
      <c r="M200" s="235" t="s">
        <v>1</v>
      </c>
      <c r="N200" s="236" t="s">
        <v>41</v>
      </c>
      <c r="O200" s="91"/>
      <c r="P200" s="237">
        <f>O200*H200</f>
        <v>0</v>
      </c>
      <c r="Q200" s="237">
        <v>0</v>
      </c>
      <c r="R200" s="237">
        <f>Q200*H200</f>
        <v>0</v>
      </c>
      <c r="S200" s="237">
        <v>0</v>
      </c>
      <c r="T200" s="238">
        <f>S200*H200</f>
        <v>0</v>
      </c>
      <c r="U200" s="38"/>
      <c r="V200" s="38"/>
      <c r="W200" s="38"/>
      <c r="X200" s="38"/>
      <c r="Y200" s="38"/>
      <c r="Z200" s="38"/>
      <c r="AA200" s="38"/>
      <c r="AB200" s="38"/>
      <c r="AC200" s="38"/>
      <c r="AD200" s="38"/>
      <c r="AE200" s="38"/>
      <c r="AR200" s="239" t="s">
        <v>318</v>
      </c>
      <c r="AT200" s="239" t="s">
        <v>176</v>
      </c>
      <c r="AU200" s="239" t="s">
        <v>84</v>
      </c>
      <c r="AY200" s="17" t="s">
        <v>173</v>
      </c>
      <c r="BE200" s="240">
        <f>IF(N200="základní",J200,0)</f>
        <v>0</v>
      </c>
      <c r="BF200" s="240">
        <f>IF(N200="snížená",J200,0)</f>
        <v>0</v>
      </c>
      <c r="BG200" s="240">
        <f>IF(N200="zákl. přenesená",J200,0)</f>
        <v>0</v>
      </c>
      <c r="BH200" s="240">
        <f>IF(N200="sníž. přenesená",J200,0)</f>
        <v>0</v>
      </c>
      <c r="BI200" s="240">
        <f>IF(N200="nulová",J200,0)</f>
        <v>0</v>
      </c>
      <c r="BJ200" s="17" t="s">
        <v>84</v>
      </c>
      <c r="BK200" s="240">
        <f>ROUND(I200*H200,2)</f>
        <v>0</v>
      </c>
      <c r="BL200" s="17" t="s">
        <v>318</v>
      </c>
      <c r="BM200" s="239" t="s">
        <v>956</v>
      </c>
    </row>
    <row r="201" s="13" customFormat="1">
      <c r="A201" s="13"/>
      <c r="B201" s="241"/>
      <c r="C201" s="242"/>
      <c r="D201" s="243" t="s">
        <v>182</v>
      </c>
      <c r="E201" s="244" t="s">
        <v>1</v>
      </c>
      <c r="F201" s="245" t="s">
        <v>921</v>
      </c>
      <c r="G201" s="242"/>
      <c r="H201" s="246">
        <v>37.259999999999998</v>
      </c>
      <c r="I201" s="247"/>
      <c r="J201" s="242"/>
      <c r="K201" s="242"/>
      <c r="L201" s="248"/>
      <c r="M201" s="249"/>
      <c r="N201" s="250"/>
      <c r="O201" s="250"/>
      <c r="P201" s="250"/>
      <c r="Q201" s="250"/>
      <c r="R201" s="250"/>
      <c r="S201" s="250"/>
      <c r="T201" s="251"/>
      <c r="U201" s="13"/>
      <c r="V201" s="13"/>
      <c r="W201" s="13"/>
      <c r="X201" s="13"/>
      <c r="Y201" s="13"/>
      <c r="Z201" s="13"/>
      <c r="AA201" s="13"/>
      <c r="AB201" s="13"/>
      <c r="AC201" s="13"/>
      <c r="AD201" s="13"/>
      <c r="AE201" s="13"/>
      <c r="AT201" s="252" t="s">
        <v>182</v>
      </c>
      <c r="AU201" s="252" t="s">
        <v>84</v>
      </c>
      <c r="AV201" s="13" t="s">
        <v>86</v>
      </c>
      <c r="AW201" s="13" t="s">
        <v>31</v>
      </c>
      <c r="AX201" s="13" t="s">
        <v>76</v>
      </c>
      <c r="AY201" s="252" t="s">
        <v>173</v>
      </c>
    </row>
    <row r="202" s="13" customFormat="1">
      <c r="A202" s="13"/>
      <c r="B202" s="241"/>
      <c r="C202" s="242"/>
      <c r="D202" s="243" t="s">
        <v>182</v>
      </c>
      <c r="E202" s="244" t="s">
        <v>1</v>
      </c>
      <c r="F202" s="245" t="s">
        <v>957</v>
      </c>
      <c r="G202" s="242"/>
      <c r="H202" s="246">
        <v>50.399999999999999</v>
      </c>
      <c r="I202" s="247"/>
      <c r="J202" s="242"/>
      <c r="K202" s="242"/>
      <c r="L202" s="248"/>
      <c r="M202" s="249"/>
      <c r="N202" s="250"/>
      <c r="O202" s="250"/>
      <c r="P202" s="250"/>
      <c r="Q202" s="250"/>
      <c r="R202" s="250"/>
      <c r="S202" s="250"/>
      <c r="T202" s="251"/>
      <c r="U202" s="13"/>
      <c r="V202" s="13"/>
      <c r="W202" s="13"/>
      <c r="X202" s="13"/>
      <c r="Y202" s="13"/>
      <c r="Z202" s="13"/>
      <c r="AA202" s="13"/>
      <c r="AB202" s="13"/>
      <c r="AC202" s="13"/>
      <c r="AD202" s="13"/>
      <c r="AE202" s="13"/>
      <c r="AT202" s="252" t="s">
        <v>182</v>
      </c>
      <c r="AU202" s="252" t="s">
        <v>84</v>
      </c>
      <c r="AV202" s="13" t="s">
        <v>86</v>
      </c>
      <c r="AW202" s="13" t="s">
        <v>31</v>
      </c>
      <c r="AX202" s="13" t="s">
        <v>76</v>
      </c>
      <c r="AY202" s="252" t="s">
        <v>173</v>
      </c>
    </row>
    <row r="203" s="13" customFormat="1">
      <c r="A203" s="13"/>
      <c r="B203" s="241"/>
      <c r="C203" s="242"/>
      <c r="D203" s="243" t="s">
        <v>182</v>
      </c>
      <c r="E203" s="244" t="s">
        <v>1</v>
      </c>
      <c r="F203" s="245" t="s">
        <v>923</v>
      </c>
      <c r="G203" s="242"/>
      <c r="H203" s="246">
        <v>18.975000000000001</v>
      </c>
      <c r="I203" s="247"/>
      <c r="J203" s="242"/>
      <c r="K203" s="242"/>
      <c r="L203" s="248"/>
      <c r="M203" s="249"/>
      <c r="N203" s="250"/>
      <c r="O203" s="250"/>
      <c r="P203" s="250"/>
      <c r="Q203" s="250"/>
      <c r="R203" s="250"/>
      <c r="S203" s="250"/>
      <c r="T203" s="251"/>
      <c r="U203" s="13"/>
      <c r="V203" s="13"/>
      <c r="W203" s="13"/>
      <c r="X203" s="13"/>
      <c r="Y203" s="13"/>
      <c r="Z203" s="13"/>
      <c r="AA203" s="13"/>
      <c r="AB203" s="13"/>
      <c r="AC203" s="13"/>
      <c r="AD203" s="13"/>
      <c r="AE203" s="13"/>
      <c r="AT203" s="252" t="s">
        <v>182</v>
      </c>
      <c r="AU203" s="252" t="s">
        <v>84</v>
      </c>
      <c r="AV203" s="13" t="s">
        <v>86</v>
      </c>
      <c r="AW203" s="13" t="s">
        <v>31</v>
      </c>
      <c r="AX203" s="13" t="s">
        <v>76</v>
      </c>
      <c r="AY203" s="252" t="s">
        <v>173</v>
      </c>
    </row>
    <row r="204" s="13" customFormat="1">
      <c r="A204" s="13"/>
      <c r="B204" s="241"/>
      <c r="C204" s="242"/>
      <c r="D204" s="243" t="s">
        <v>182</v>
      </c>
      <c r="E204" s="244" t="s">
        <v>1</v>
      </c>
      <c r="F204" s="245" t="s">
        <v>828</v>
      </c>
      <c r="G204" s="242"/>
      <c r="H204" s="246">
        <v>6.3250000000000002</v>
      </c>
      <c r="I204" s="247"/>
      <c r="J204" s="242"/>
      <c r="K204" s="242"/>
      <c r="L204" s="248"/>
      <c r="M204" s="249"/>
      <c r="N204" s="250"/>
      <c r="O204" s="250"/>
      <c r="P204" s="250"/>
      <c r="Q204" s="250"/>
      <c r="R204" s="250"/>
      <c r="S204" s="250"/>
      <c r="T204" s="251"/>
      <c r="U204" s="13"/>
      <c r="V204" s="13"/>
      <c r="W204" s="13"/>
      <c r="X204" s="13"/>
      <c r="Y204" s="13"/>
      <c r="Z204" s="13"/>
      <c r="AA204" s="13"/>
      <c r="AB204" s="13"/>
      <c r="AC204" s="13"/>
      <c r="AD204" s="13"/>
      <c r="AE204" s="13"/>
      <c r="AT204" s="252" t="s">
        <v>182</v>
      </c>
      <c r="AU204" s="252" t="s">
        <v>84</v>
      </c>
      <c r="AV204" s="13" t="s">
        <v>86</v>
      </c>
      <c r="AW204" s="13" t="s">
        <v>31</v>
      </c>
      <c r="AX204" s="13" t="s">
        <v>76</v>
      </c>
      <c r="AY204" s="252" t="s">
        <v>173</v>
      </c>
    </row>
    <row r="205" s="13" customFormat="1">
      <c r="A205" s="13"/>
      <c r="B205" s="241"/>
      <c r="C205" s="242"/>
      <c r="D205" s="243" t="s">
        <v>182</v>
      </c>
      <c r="E205" s="244" t="s">
        <v>1</v>
      </c>
      <c r="F205" s="245" t="s">
        <v>958</v>
      </c>
      <c r="G205" s="242"/>
      <c r="H205" s="246">
        <v>2.7000000000000002</v>
      </c>
      <c r="I205" s="247"/>
      <c r="J205" s="242"/>
      <c r="K205" s="242"/>
      <c r="L205" s="248"/>
      <c r="M205" s="249"/>
      <c r="N205" s="250"/>
      <c r="O205" s="250"/>
      <c r="P205" s="250"/>
      <c r="Q205" s="250"/>
      <c r="R205" s="250"/>
      <c r="S205" s="250"/>
      <c r="T205" s="251"/>
      <c r="U205" s="13"/>
      <c r="V205" s="13"/>
      <c r="W205" s="13"/>
      <c r="X205" s="13"/>
      <c r="Y205" s="13"/>
      <c r="Z205" s="13"/>
      <c r="AA205" s="13"/>
      <c r="AB205" s="13"/>
      <c r="AC205" s="13"/>
      <c r="AD205" s="13"/>
      <c r="AE205" s="13"/>
      <c r="AT205" s="252" t="s">
        <v>182</v>
      </c>
      <c r="AU205" s="252" t="s">
        <v>84</v>
      </c>
      <c r="AV205" s="13" t="s">
        <v>86</v>
      </c>
      <c r="AW205" s="13" t="s">
        <v>31</v>
      </c>
      <c r="AX205" s="13" t="s">
        <v>76</v>
      </c>
      <c r="AY205" s="252" t="s">
        <v>173</v>
      </c>
    </row>
    <row r="206" s="14" customFormat="1">
      <c r="A206" s="14"/>
      <c r="B206" s="253"/>
      <c r="C206" s="254"/>
      <c r="D206" s="243" t="s">
        <v>182</v>
      </c>
      <c r="E206" s="255" t="s">
        <v>1</v>
      </c>
      <c r="F206" s="256" t="s">
        <v>184</v>
      </c>
      <c r="G206" s="254"/>
      <c r="H206" s="257">
        <v>115.66</v>
      </c>
      <c r="I206" s="258"/>
      <c r="J206" s="254"/>
      <c r="K206" s="254"/>
      <c r="L206" s="259"/>
      <c r="M206" s="260"/>
      <c r="N206" s="261"/>
      <c r="O206" s="261"/>
      <c r="P206" s="261"/>
      <c r="Q206" s="261"/>
      <c r="R206" s="261"/>
      <c r="S206" s="261"/>
      <c r="T206" s="262"/>
      <c r="U206" s="14"/>
      <c r="V206" s="14"/>
      <c r="W206" s="14"/>
      <c r="X206" s="14"/>
      <c r="Y206" s="14"/>
      <c r="Z206" s="14"/>
      <c r="AA206" s="14"/>
      <c r="AB206" s="14"/>
      <c r="AC206" s="14"/>
      <c r="AD206" s="14"/>
      <c r="AE206" s="14"/>
      <c r="AT206" s="263" t="s">
        <v>182</v>
      </c>
      <c r="AU206" s="263" t="s">
        <v>84</v>
      </c>
      <c r="AV206" s="14" t="s">
        <v>180</v>
      </c>
      <c r="AW206" s="14" t="s">
        <v>31</v>
      </c>
      <c r="AX206" s="14" t="s">
        <v>84</v>
      </c>
      <c r="AY206" s="263" t="s">
        <v>173</v>
      </c>
    </row>
    <row r="207" s="2" customFormat="1" ht="90" customHeight="1">
      <c r="A207" s="38"/>
      <c r="B207" s="39"/>
      <c r="C207" s="227" t="s">
        <v>235</v>
      </c>
      <c r="D207" s="227" t="s">
        <v>176</v>
      </c>
      <c r="E207" s="228" t="s">
        <v>328</v>
      </c>
      <c r="F207" s="229" t="s">
        <v>830</v>
      </c>
      <c r="G207" s="230" t="s">
        <v>209</v>
      </c>
      <c r="H207" s="231">
        <v>2</v>
      </c>
      <c r="I207" s="232"/>
      <c r="J207" s="233">
        <f>ROUND(I207*H207,2)</f>
        <v>0</v>
      </c>
      <c r="K207" s="234"/>
      <c r="L207" s="44"/>
      <c r="M207" s="235" t="s">
        <v>1</v>
      </c>
      <c r="N207" s="236" t="s">
        <v>41</v>
      </c>
      <c r="O207" s="91"/>
      <c r="P207" s="237">
        <f>O207*H207</f>
        <v>0</v>
      </c>
      <c r="Q207" s="237">
        <v>0</v>
      </c>
      <c r="R207" s="237">
        <f>Q207*H207</f>
        <v>0</v>
      </c>
      <c r="S207" s="237">
        <v>0</v>
      </c>
      <c r="T207" s="238">
        <f>S207*H207</f>
        <v>0</v>
      </c>
      <c r="U207" s="38"/>
      <c r="V207" s="38"/>
      <c r="W207" s="38"/>
      <c r="X207" s="38"/>
      <c r="Y207" s="38"/>
      <c r="Z207" s="38"/>
      <c r="AA207" s="38"/>
      <c r="AB207" s="38"/>
      <c r="AC207" s="38"/>
      <c r="AD207" s="38"/>
      <c r="AE207" s="38"/>
      <c r="AR207" s="239" t="s">
        <v>318</v>
      </c>
      <c r="AT207" s="239" t="s">
        <v>176</v>
      </c>
      <c r="AU207" s="239" t="s">
        <v>84</v>
      </c>
      <c r="AY207" s="17" t="s">
        <v>173</v>
      </c>
      <c r="BE207" s="240">
        <f>IF(N207="základní",J207,0)</f>
        <v>0</v>
      </c>
      <c r="BF207" s="240">
        <f>IF(N207="snížená",J207,0)</f>
        <v>0</v>
      </c>
      <c r="BG207" s="240">
        <f>IF(N207="zákl. přenesená",J207,0)</f>
        <v>0</v>
      </c>
      <c r="BH207" s="240">
        <f>IF(N207="sníž. přenesená",J207,0)</f>
        <v>0</v>
      </c>
      <c r="BI207" s="240">
        <f>IF(N207="nulová",J207,0)</f>
        <v>0</v>
      </c>
      <c r="BJ207" s="17" t="s">
        <v>84</v>
      </c>
      <c r="BK207" s="240">
        <f>ROUND(I207*H207,2)</f>
        <v>0</v>
      </c>
      <c r="BL207" s="17" t="s">
        <v>318</v>
      </c>
      <c r="BM207" s="239" t="s">
        <v>959</v>
      </c>
    </row>
    <row r="208" s="13" customFormat="1">
      <c r="A208" s="13"/>
      <c r="B208" s="241"/>
      <c r="C208" s="242"/>
      <c r="D208" s="243" t="s">
        <v>182</v>
      </c>
      <c r="E208" s="244" t="s">
        <v>1</v>
      </c>
      <c r="F208" s="245" t="s">
        <v>86</v>
      </c>
      <c r="G208" s="242"/>
      <c r="H208" s="246">
        <v>2</v>
      </c>
      <c r="I208" s="247"/>
      <c r="J208" s="242"/>
      <c r="K208" s="242"/>
      <c r="L208" s="248"/>
      <c r="M208" s="249"/>
      <c r="N208" s="250"/>
      <c r="O208" s="250"/>
      <c r="P208" s="250"/>
      <c r="Q208" s="250"/>
      <c r="R208" s="250"/>
      <c r="S208" s="250"/>
      <c r="T208" s="251"/>
      <c r="U208" s="13"/>
      <c r="V208" s="13"/>
      <c r="W208" s="13"/>
      <c r="X208" s="13"/>
      <c r="Y208" s="13"/>
      <c r="Z208" s="13"/>
      <c r="AA208" s="13"/>
      <c r="AB208" s="13"/>
      <c r="AC208" s="13"/>
      <c r="AD208" s="13"/>
      <c r="AE208" s="13"/>
      <c r="AT208" s="252" t="s">
        <v>182</v>
      </c>
      <c r="AU208" s="252" t="s">
        <v>84</v>
      </c>
      <c r="AV208" s="13" t="s">
        <v>86</v>
      </c>
      <c r="AW208" s="13" t="s">
        <v>31</v>
      </c>
      <c r="AX208" s="13" t="s">
        <v>76</v>
      </c>
      <c r="AY208" s="252" t="s">
        <v>173</v>
      </c>
    </row>
    <row r="209" s="14" customFormat="1">
      <c r="A209" s="14"/>
      <c r="B209" s="253"/>
      <c r="C209" s="254"/>
      <c r="D209" s="243" t="s">
        <v>182</v>
      </c>
      <c r="E209" s="255" t="s">
        <v>1</v>
      </c>
      <c r="F209" s="256" t="s">
        <v>184</v>
      </c>
      <c r="G209" s="254"/>
      <c r="H209" s="257">
        <v>2</v>
      </c>
      <c r="I209" s="258"/>
      <c r="J209" s="254"/>
      <c r="K209" s="254"/>
      <c r="L209" s="259"/>
      <c r="M209" s="260"/>
      <c r="N209" s="261"/>
      <c r="O209" s="261"/>
      <c r="P209" s="261"/>
      <c r="Q209" s="261"/>
      <c r="R209" s="261"/>
      <c r="S209" s="261"/>
      <c r="T209" s="262"/>
      <c r="U209" s="14"/>
      <c r="V209" s="14"/>
      <c r="W209" s="14"/>
      <c r="X209" s="14"/>
      <c r="Y209" s="14"/>
      <c r="Z209" s="14"/>
      <c r="AA209" s="14"/>
      <c r="AB209" s="14"/>
      <c r="AC209" s="14"/>
      <c r="AD209" s="14"/>
      <c r="AE209" s="14"/>
      <c r="AT209" s="263" t="s">
        <v>182</v>
      </c>
      <c r="AU209" s="263" t="s">
        <v>84</v>
      </c>
      <c r="AV209" s="14" t="s">
        <v>180</v>
      </c>
      <c r="AW209" s="14" t="s">
        <v>31</v>
      </c>
      <c r="AX209" s="14" t="s">
        <v>84</v>
      </c>
      <c r="AY209" s="263" t="s">
        <v>173</v>
      </c>
    </row>
    <row r="210" s="2" customFormat="1" ht="90" customHeight="1">
      <c r="A210" s="38"/>
      <c r="B210" s="39"/>
      <c r="C210" s="227" t="s">
        <v>241</v>
      </c>
      <c r="D210" s="227" t="s">
        <v>176</v>
      </c>
      <c r="E210" s="228" t="s">
        <v>694</v>
      </c>
      <c r="F210" s="229" t="s">
        <v>695</v>
      </c>
      <c r="G210" s="230" t="s">
        <v>202</v>
      </c>
      <c r="H210" s="231">
        <v>50.399999999999999</v>
      </c>
      <c r="I210" s="232"/>
      <c r="J210" s="233">
        <f>ROUND(I210*H210,2)</f>
        <v>0</v>
      </c>
      <c r="K210" s="234"/>
      <c r="L210" s="44"/>
      <c r="M210" s="235" t="s">
        <v>1</v>
      </c>
      <c r="N210" s="236" t="s">
        <v>41</v>
      </c>
      <c r="O210" s="91"/>
      <c r="P210" s="237">
        <f>O210*H210</f>
        <v>0</v>
      </c>
      <c r="Q210" s="237">
        <v>0</v>
      </c>
      <c r="R210" s="237">
        <f>Q210*H210</f>
        <v>0</v>
      </c>
      <c r="S210" s="237">
        <v>0</v>
      </c>
      <c r="T210" s="238">
        <f>S210*H210</f>
        <v>0</v>
      </c>
      <c r="U210" s="38"/>
      <c r="V210" s="38"/>
      <c r="W210" s="38"/>
      <c r="X210" s="38"/>
      <c r="Y210" s="38"/>
      <c r="Z210" s="38"/>
      <c r="AA210" s="38"/>
      <c r="AB210" s="38"/>
      <c r="AC210" s="38"/>
      <c r="AD210" s="38"/>
      <c r="AE210" s="38"/>
      <c r="AR210" s="239" t="s">
        <v>318</v>
      </c>
      <c r="AT210" s="239" t="s">
        <v>176</v>
      </c>
      <c r="AU210" s="239" t="s">
        <v>84</v>
      </c>
      <c r="AY210" s="17" t="s">
        <v>173</v>
      </c>
      <c r="BE210" s="240">
        <f>IF(N210="základní",J210,0)</f>
        <v>0</v>
      </c>
      <c r="BF210" s="240">
        <f>IF(N210="snížená",J210,0)</f>
        <v>0</v>
      </c>
      <c r="BG210" s="240">
        <f>IF(N210="zákl. přenesená",J210,0)</f>
        <v>0</v>
      </c>
      <c r="BH210" s="240">
        <f>IF(N210="sníž. přenesená",J210,0)</f>
        <v>0</v>
      </c>
      <c r="BI210" s="240">
        <f>IF(N210="nulová",J210,0)</f>
        <v>0</v>
      </c>
      <c r="BJ210" s="17" t="s">
        <v>84</v>
      </c>
      <c r="BK210" s="240">
        <f>ROUND(I210*H210,2)</f>
        <v>0</v>
      </c>
      <c r="BL210" s="17" t="s">
        <v>318</v>
      </c>
      <c r="BM210" s="239" t="s">
        <v>960</v>
      </c>
    </row>
    <row r="211" s="13" customFormat="1">
      <c r="A211" s="13"/>
      <c r="B211" s="241"/>
      <c r="C211" s="242"/>
      <c r="D211" s="243" t="s">
        <v>182</v>
      </c>
      <c r="E211" s="244" t="s">
        <v>1</v>
      </c>
      <c r="F211" s="245" t="s">
        <v>926</v>
      </c>
      <c r="G211" s="242"/>
      <c r="H211" s="246">
        <v>50.399999999999999</v>
      </c>
      <c r="I211" s="247"/>
      <c r="J211" s="242"/>
      <c r="K211" s="242"/>
      <c r="L211" s="248"/>
      <c r="M211" s="249"/>
      <c r="N211" s="250"/>
      <c r="O211" s="250"/>
      <c r="P211" s="250"/>
      <c r="Q211" s="250"/>
      <c r="R211" s="250"/>
      <c r="S211" s="250"/>
      <c r="T211" s="251"/>
      <c r="U211" s="13"/>
      <c r="V211" s="13"/>
      <c r="W211" s="13"/>
      <c r="X211" s="13"/>
      <c r="Y211" s="13"/>
      <c r="Z211" s="13"/>
      <c r="AA211" s="13"/>
      <c r="AB211" s="13"/>
      <c r="AC211" s="13"/>
      <c r="AD211" s="13"/>
      <c r="AE211" s="13"/>
      <c r="AT211" s="252" t="s">
        <v>182</v>
      </c>
      <c r="AU211" s="252" t="s">
        <v>84</v>
      </c>
      <c r="AV211" s="13" t="s">
        <v>86</v>
      </c>
      <c r="AW211" s="13" t="s">
        <v>31</v>
      </c>
      <c r="AX211" s="13" t="s">
        <v>76</v>
      </c>
      <c r="AY211" s="252" t="s">
        <v>173</v>
      </c>
    </row>
    <row r="212" s="14" customFormat="1">
      <c r="A212" s="14"/>
      <c r="B212" s="253"/>
      <c r="C212" s="254"/>
      <c r="D212" s="243" t="s">
        <v>182</v>
      </c>
      <c r="E212" s="255" t="s">
        <v>1</v>
      </c>
      <c r="F212" s="256" t="s">
        <v>184</v>
      </c>
      <c r="G212" s="254"/>
      <c r="H212" s="257">
        <v>50.399999999999999</v>
      </c>
      <c r="I212" s="258"/>
      <c r="J212" s="254"/>
      <c r="K212" s="254"/>
      <c r="L212" s="259"/>
      <c r="M212" s="260"/>
      <c r="N212" s="261"/>
      <c r="O212" s="261"/>
      <c r="P212" s="261"/>
      <c r="Q212" s="261"/>
      <c r="R212" s="261"/>
      <c r="S212" s="261"/>
      <c r="T212" s="262"/>
      <c r="U212" s="14"/>
      <c r="V212" s="14"/>
      <c r="W212" s="14"/>
      <c r="X212" s="14"/>
      <c r="Y212" s="14"/>
      <c r="Z212" s="14"/>
      <c r="AA212" s="14"/>
      <c r="AB212" s="14"/>
      <c r="AC212" s="14"/>
      <c r="AD212" s="14"/>
      <c r="AE212" s="14"/>
      <c r="AT212" s="263" t="s">
        <v>182</v>
      </c>
      <c r="AU212" s="263" t="s">
        <v>84</v>
      </c>
      <c r="AV212" s="14" t="s">
        <v>180</v>
      </c>
      <c r="AW212" s="14" t="s">
        <v>31</v>
      </c>
      <c r="AX212" s="14" t="s">
        <v>84</v>
      </c>
      <c r="AY212" s="263" t="s">
        <v>173</v>
      </c>
    </row>
    <row r="213" s="2" customFormat="1" ht="90" customHeight="1">
      <c r="A213" s="38"/>
      <c r="B213" s="39"/>
      <c r="C213" s="227" t="s">
        <v>593</v>
      </c>
      <c r="D213" s="227" t="s">
        <v>176</v>
      </c>
      <c r="E213" s="228" t="s">
        <v>834</v>
      </c>
      <c r="F213" s="229" t="s">
        <v>835</v>
      </c>
      <c r="G213" s="230" t="s">
        <v>202</v>
      </c>
      <c r="H213" s="231">
        <v>37.259999999999998</v>
      </c>
      <c r="I213" s="232"/>
      <c r="J213" s="233">
        <f>ROUND(I213*H213,2)</f>
        <v>0</v>
      </c>
      <c r="K213" s="234"/>
      <c r="L213" s="44"/>
      <c r="M213" s="235" t="s">
        <v>1</v>
      </c>
      <c r="N213" s="236" t="s">
        <v>41</v>
      </c>
      <c r="O213" s="91"/>
      <c r="P213" s="237">
        <f>O213*H213</f>
        <v>0</v>
      </c>
      <c r="Q213" s="237">
        <v>0</v>
      </c>
      <c r="R213" s="237">
        <f>Q213*H213</f>
        <v>0</v>
      </c>
      <c r="S213" s="237">
        <v>0</v>
      </c>
      <c r="T213" s="238">
        <f>S213*H213</f>
        <v>0</v>
      </c>
      <c r="U213" s="38"/>
      <c r="V213" s="38"/>
      <c r="W213" s="38"/>
      <c r="X213" s="38"/>
      <c r="Y213" s="38"/>
      <c r="Z213" s="38"/>
      <c r="AA213" s="38"/>
      <c r="AB213" s="38"/>
      <c r="AC213" s="38"/>
      <c r="AD213" s="38"/>
      <c r="AE213" s="38"/>
      <c r="AR213" s="239" t="s">
        <v>318</v>
      </c>
      <c r="AT213" s="239" t="s">
        <v>176</v>
      </c>
      <c r="AU213" s="239" t="s">
        <v>84</v>
      </c>
      <c r="AY213" s="17" t="s">
        <v>173</v>
      </c>
      <c r="BE213" s="240">
        <f>IF(N213="základní",J213,0)</f>
        <v>0</v>
      </c>
      <c r="BF213" s="240">
        <f>IF(N213="snížená",J213,0)</f>
        <v>0</v>
      </c>
      <c r="BG213" s="240">
        <f>IF(N213="zákl. přenesená",J213,0)</f>
        <v>0</v>
      </c>
      <c r="BH213" s="240">
        <f>IF(N213="sníž. přenesená",J213,0)</f>
        <v>0</v>
      </c>
      <c r="BI213" s="240">
        <f>IF(N213="nulová",J213,0)</f>
        <v>0</v>
      </c>
      <c r="BJ213" s="17" t="s">
        <v>84</v>
      </c>
      <c r="BK213" s="240">
        <f>ROUND(I213*H213,2)</f>
        <v>0</v>
      </c>
      <c r="BL213" s="17" t="s">
        <v>318</v>
      </c>
      <c r="BM213" s="239" t="s">
        <v>961</v>
      </c>
    </row>
    <row r="214" s="13" customFormat="1">
      <c r="A214" s="13"/>
      <c r="B214" s="241"/>
      <c r="C214" s="242"/>
      <c r="D214" s="243" t="s">
        <v>182</v>
      </c>
      <c r="E214" s="244" t="s">
        <v>1</v>
      </c>
      <c r="F214" s="245" t="s">
        <v>825</v>
      </c>
      <c r="G214" s="242"/>
      <c r="H214" s="246">
        <v>37.259999999999998</v>
      </c>
      <c r="I214" s="247"/>
      <c r="J214" s="242"/>
      <c r="K214" s="242"/>
      <c r="L214" s="248"/>
      <c r="M214" s="249"/>
      <c r="N214" s="250"/>
      <c r="O214" s="250"/>
      <c r="P214" s="250"/>
      <c r="Q214" s="250"/>
      <c r="R214" s="250"/>
      <c r="S214" s="250"/>
      <c r="T214" s="251"/>
      <c r="U214" s="13"/>
      <c r="V214" s="13"/>
      <c r="W214" s="13"/>
      <c r="X214" s="13"/>
      <c r="Y214" s="13"/>
      <c r="Z214" s="13"/>
      <c r="AA214" s="13"/>
      <c r="AB214" s="13"/>
      <c r="AC214" s="13"/>
      <c r="AD214" s="13"/>
      <c r="AE214" s="13"/>
      <c r="AT214" s="252" t="s">
        <v>182</v>
      </c>
      <c r="AU214" s="252" t="s">
        <v>84</v>
      </c>
      <c r="AV214" s="13" t="s">
        <v>86</v>
      </c>
      <c r="AW214" s="13" t="s">
        <v>31</v>
      </c>
      <c r="AX214" s="13" t="s">
        <v>76</v>
      </c>
      <c r="AY214" s="252" t="s">
        <v>173</v>
      </c>
    </row>
    <row r="215" s="14" customFormat="1">
      <c r="A215" s="14"/>
      <c r="B215" s="253"/>
      <c r="C215" s="254"/>
      <c r="D215" s="243" t="s">
        <v>182</v>
      </c>
      <c r="E215" s="255" t="s">
        <v>1</v>
      </c>
      <c r="F215" s="256" t="s">
        <v>184</v>
      </c>
      <c r="G215" s="254"/>
      <c r="H215" s="257">
        <v>37.259999999999998</v>
      </c>
      <c r="I215" s="258"/>
      <c r="J215" s="254"/>
      <c r="K215" s="254"/>
      <c r="L215" s="259"/>
      <c r="M215" s="260"/>
      <c r="N215" s="261"/>
      <c r="O215" s="261"/>
      <c r="P215" s="261"/>
      <c r="Q215" s="261"/>
      <c r="R215" s="261"/>
      <c r="S215" s="261"/>
      <c r="T215" s="262"/>
      <c r="U215" s="14"/>
      <c r="V215" s="14"/>
      <c r="W215" s="14"/>
      <c r="X215" s="14"/>
      <c r="Y215" s="14"/>
      <c r="Z215" s="14"/>
      <c r="AA215" s="14"/>
      <c r="AB215" s="14"/>
      <c r="AC215" s="14"/>
      <c r="AD215" s="14"/>
      <c r="AE215" s="14"/>
      <c r="AT215" s="263" t="s">
        <v>182</v>
      </c>
      <c r="AU215" s="263" t="s">
        <v>84</v>
      </c>
      <c r="AV215" s="14" t="s">
        <v>180</v>
      </c>
      <c r="AW215" s="14" t="s">
        <v>31</v>
      </c>
      <c r="AX215" s="14" t="s">
        <v>84</v>
      </c>
      <c r="AY215" s="263" t="s">
        <v>173</v>
      </c>
    </row>
    <row r="216" s="12" customFormat="1" ht="25.92" customHeight="1">
      <c r="A216" s="12"/>
      <c r="B216" s="211"/>
      <c r="C216" s="212"/>
      <c r="D216" s="213" t="s">
        <v>75</v>
      </c>
      <c r="E216" s="214" t="s">
        <v>144</v>
      </c>
      <c r="F216" s="214" t="s">
        <v>331</v>
      </c>
      <c r="G216" s="212"/>
      <c r="H216" s="212"/>
      <c r="I216" s="215"/>
      <c r="J216" s="216">
        <f>BK216</f>
        <v>0</v>
      </c>
      <c r="K216" s="212"/>
      <c r="L216" s="217"/>
      <c r="M216" s="218"/>
      <c r="N216" s="219"/>
      <c r="O216" s="219"/>
      <c r="P216" s="220">
        <f>SUM(P217:P222)</f>
        <v>0</v>
      </c>
      <c r="Q216" s="219"/>
      <c r="R216" s="220">
        <f>SUM(R217:R222)</f>
        <v>0</v>
      </c>
      <c r="S216" s="219"/>
      <c r="T216" s="221">
        <f>SUM(T217:T222)</f>
        <v>0</v>
      </c>
      <c r="U216" s="12"/>
      <c r="V216" s="12"/>
      <c r="W216" s="12"/>
      <c r="X216" s="12"/>
      <c r="Y216" s="12"/>
      <c r="Z216" s="12"/>
      <c r="AA216" s="12"/>
      <c r="AB216" s="12"/>
      <c r="AC216" s="12"/>
      <c r="AD216" s="12"/>
      <c r="AE216" s="12"/>
      <c r="AR216" s="222" t="s">
        <v>174</v>
      </c>
      <c r="AT216" s="223" t="s">
        <v>75</v>
      </c>
      <c r="AU216" s="223" t="s">
        <v>76</v>
      </c>
      <c r="AY216" s="222" t="s">
        <v>173</v>
      </c>
      <c r="BK216" s="224">
        <f>SUM(BK217:BK222)</f>
        <v>0</v>
      </c>
    </row>
    <row r="217" s="2" customFormat="1" ht="76.35" customHeight="1">
      <c r="A217" s="38"/>
      <c r="B217" s="39"/>
      <c r="C217" s="227" t="s">
        <v>698</v>
      </c>
      <c r="D217" s="227" t="s">
        <v>176</v>
      </c>
      <c r="E217" s="228" t="s">
        <v>333</v>
      </c>
      <c r="F217" s="229" t="s">
        <v>334</v>
      </c>
      <c r="G217" s="230" t="s">
        <v>209</v>
      </c>
      <c r="H217" s="231">
        <v>1</v>
      </c>
      <c r="I217" s="232"/>
      <c r="J217" s="233">
        <f>ROUND(I217*H217,2)</f>
        <v>0</v>
      </c>
      <c r="K217" s="234"/>
      <c r="L217" s="44"/>
      <c r="M217" s="235" t="s">
        <v>1</v>
      </c>
      <c r="N217" s="236" t="s">
        <v>41</v>
      </c>
      <c r="O217" s="91"/>
      <c r="P217" s="237">
        <f>O217*H217</f>
        <v>0</v>
      </c>
      <c r="Q217" s="237">
        <v>0</v>
      </c>
      <c r="R217" s="237">
        <f>Q217*H217</f>
        <v>0</v>
      </c>
      <c r="S217" s="237">
        <v>0</v>
      </c>
      <c r="T217" s="238">
        <f>S217*H217</f>
        <v>0</v>
      </c>
      <c r="U217" s="38"/>
      <c r="V217" s="38"/>
      <c r="W217" s="38"/>
      <c r="X217" s="38"/>
      <c r="Y217" s="38"/>
      <c r="Z217" s="38"/>
      <c r="AA217" s="38"/>
      <c r="AB217" s="38"/>
      <c r="AC217" s="38"/>
      <c r="AD217" s="38"/>
      <c r="AE217" s="38"/>
      <c r="AR217" s="239" t="s">
        <v>180</v>
      </c>
      <c r="AT217" s="239" t="s">
        <v>176</v>
      </c>
      <c r="AU217" s="239" t="s">
        <v>84</v>
      </c>
      <c r="AY217" s="17" t="s">
        <v>173</v>
      </c>
      <c r="BE217" s="240">
        <f>IF(N217="základní",J217,0)</f>
        <v>0</v>
      </c>
      <c r="BF217" s="240">
        <f>IF(N217="snížená",J217,0)</f>
        <v>0</v>
      </c>
      <c r="BG217" s="240">
        <f>IF(N217="zákl. přenesená",J217,0)</f>
        <v>0</v>
      </c>
      <c r="BH217" s="240">
        <f>IF(N217="sníž. přenesená",J217,0)</f>
        <v>0</v>
      </c>
      <c r="BI217" s="240">
        <f>IF(N217="nulová",J217,0)</f>
        <v>0</v>
      </c>
      <c r="BJ217" s="17" t="s">
        <v>84</v>
      </c>
      <c r="BK217" s="240">
        <f>ROUND(I217*H217,2)</f>
        <v>0</v>
      </c>
      <c r="BL217" s="17" t="s">
        <v>180</v>
      </c>
      <c r="BM217" s="239" t="s">
        <v>962</v>
      </c>
    </row>
    <row r="218" s="13" customFormat="1">
      <c r="A218" s="13"/>
      <c r="B218" s="241"/>
      <c r="C218" s="242"/>
      <c r="D218" s="243" t="s">
        <v>182</v>
      </c>
      <c r="E218" s="244" t="s">
        <v>1</v>
      </c>
      <c r="F218" s="245" t="s">
        <v>84</v>
      </c>
      <c r="G218" s="242"/>
      <c r="H218" s="246">
        <v>1</v>
      </c>
      <c r="I218" s="247"/>
      <c r="J218" s="242"/>
      <c r="K218" s="242"/>
      <c r="L218" s="248"/>
      <c r="M218" s="249"/>
      <c r="N218" s="250"/>
      <c r="O218" s="250"/>
      <c r="P218" s="250"/>
      <c r="Q218" s="250"/>
      <c r="R218" s="250"/>
      <c r="S218" s="250"/>
      <c r="T218" s="251"/>
      <c r="U218" s="13"/>
      <c r="V218" s="13"/>
      <c r="W218" s="13"/>
      <c r="X218" s="13"/>
      <c r="Y218" s="13"/>
      <c r="Z218" s="13"/>
      <c r="AA218" s="13"/>
      <c r="AB218" s="13"/>
      <c r="AC218" s="13"/>
      <c r="AD218" s="13"/>
      <c r="AE218" s="13"/>
      <c r="AT218" s="252" t="s">
        <v>182</v>
      </c>
      <c r="AU218" s="252" t="s">
        <v>84</v>
      </c>
      <c r="AV218" s="13" t="s">
        <v>86</v>
      </c>
      <c r="AW218" s="13" t="s">
        <v>31</v>
      </c>
      <c r="AX218" s="13" t="s">
        <v>76</v>
      </c>
      <c r="AY218" s="252" t="s">
        <v>173</v>
      </c>
    </row>
    <row r="219" s="14" customFormat="1">
      <c r="A219" s="14"/>
      <c r="B219" s="253"/>
      <c r="C219" s="254"/>
      <c r="D219" s="243" t="s">
        <v>182</v>
      </c>
      <c r="E219" s="255" t="s">
        <v>1</v>
      </c>
      <c r="F219" s="256" t="s">
        <v>184</v>
      </c>
      <c r="G219" s="254"/>
      <c r="H219" s="257">
        <v>1</v>
      </c>
      <c r="I219" s="258"/>
      <c r="J219" s="254"/>
      <c r="K219" s="254"/>
      <c r="L219" s="259"/>
      <c r="M219" s="260"/>
      <c r="N219" s="261"/>
      <c r="O219" s="261"/>
      <c r="P219" s="261"/>
      <c r="Q219" s="261"/>
      <c r="R219" s="261"/>
      <c r="S219" s="261"/>
      <c r="T219" s="262"/>
      <c r="U219" s="14"/>
      <c r="V219" s="14"/>
      <c r="W219" s="14"/>
      <c r="X219" s="14"/>
      <c r="Y219" s="14"/>
      <c r="Z219" s="14"/>
      <c r="AA219" s="14"/>
      <c r="AB219" s="14"/>
      <c r="AC219" s="14"/>
      <c r="AD219" s="14"/>
      <c r="AE219" s="14"/>
      <c r="AT219" s="263" t="s">
        <v>182</v>
      </c>
      <c r="AU219" s="263" t="s">
        <v>84</v>
      </c>
      <c r="AV219" s="14" t="s">
        <v>180</v>
      </c>
      <c r="AW219" s="14" t="s">
        <v>31</v>
      </c>
      <c r="AX219" s="14" t="s">
        <v>84</v>
      </c>
      <c r="AY219" s="263" t="s">
        <v>173</v>
      </c>
    </row>
    <row r="220" s="2" customFormat="1" ht="24.15" customHeight="1">
      <c r="A220" s="38"/>
      <c r="B220" s="39"/>
      <c r="C220" s="227" t="s">
        <v>764</v>
      </c>
      <c r="D220" s="227" t="s">
        <v>176</v>
      </c>
      <c r="E220" s="228" t="s">
        <v>839</v>
      </c>
      <c r="F220" s="229" t="s">
        <v>840</v>
      </c>
      <c r="G220" s="230" t="s">
        <v>841</v>
      </c>
      <c r="H220" s="231">
        <v>1</v>
      </c>
      <c r="I220" s="232"/>
      <c r="J220" s="233">
        <f>ROUND(I220*H220,2)</f>
        <v>0</v>
      </c>
      <c r="K220" s="234"/>
      <c r="L220" s="44"/>
      <c r="M220" s="235" t="s">
        <v>1</v>
      </c>
      <c r="N220" s="236" t="s">
        <v>41</v>
      </c>
      <c r="O220" s="91"/>
      <c r="P220" s="237">
        <f>O220*H220</f>
        <v>0</v>
      </c>
      <c r="Q220" s="237">
        <v>0</v>
      </c>
      <c r="R220" s="237">
        <f>Q220*H220</f>
        <v>0</v>
      </c>
      <c r="S220" s="237">
        <v>0</v>
      </c>
      <c r="T220" s="238">
        <f>S220*H220</f>
        <v>0</v>
      </c>
      <c r="U220" s="38"/>
      <c r="V220" s="38"/>
      <c r="W220" s="38"/>
      <c r="X220" s="38"/>
      <c r="Y220" s="38"/>
      <c r="Z220" s="38"/>
      <c r="AA220" s="38"/>
      <c r="AB220" s="38"/>
      <c r="AC220" s="38"/>
      <c r="AD220" s="38"/>
      <c r="AE220" s="38"/>
      <c r="AR220" s="239" t="s">
        <v>180</v>
      </c>
      <c r="AT220" s="239" t="s">
        <v>176</v>
      </c>
      <c r="AU220" s="239" t="s">
        <v>84</v>
      </c>
      <c r="AY220" s="17" t="s">
        <v>173</v>
      </c>
      <c r="BE220" s="240">
        <f>IF(N220="základní",J220,0)</f>
        <v>0</v>
      </c>
      <c r="BF220" s="240">
        <f>IF(N220="snížená",J220,0)</f>
        <v>0</v>
      </c>
      <c r="BG220" s="240">
        <f>IF(N220="zákl. přenesená",J220,0)</f>
        <v>0</v>
      </c>
      <c r="BH220" s="240">
        <f>IF(N220="sníž. přenesená",J220,0)</f>
        <v>0</v>
      </c>
      <c r="BI220" s="240">
        <f>IF(N220="nulová",J220,0)</f>
        <v>0</v>
      </c>
      <c r="BJ220" s="17" t="s">
        <v>84</v>
      </c>
      <c r="BK220" s="240">
        <f>ROUND(I220*H220,2)</f>
        <v>0</v>
      </c>
      <c r="BL220" s="17" t="s">
        <v>180</v>
      </c>
      <c r="BM220" s="239" t="s">
        <v>963</v>
      </c>
    </row>
    <row r="221" s="13" customFormat="1">
      <c r="A221" s="13"/>
      <c r="B221" s="241"/>
      <c r="C221" s="242"/>
      <c r="D221" s="243" t="s">
        <v>182</v>
      </c>
      <c r="E221" s="244" t="s">
        <v>1</v>
      </c>
      <c r="F221" s="245" t="s">
        <v>84</v>
      </c>
      <c r="G221" s="242"/>
      <c r="H221" s="246">
        <v>1</v>
      </c>
      <c r="I221" s="247"/>
      <c r="J221" s="242"/>
      <c r="K221" s="242"/>
      <c r="L221" s="248"/>
      <c r="M221" s="249"/>
      <c r="N221" s="250"/>
      <c r="O221" s="250"/>
      <c r="P221" s="250"/>
      <c r="Q221" s="250"/>
      <c r="R221" s="250"/>
      <c r="S221" s="250"/>
      <c r="T221" s="251"/>
      <c r="U221" s="13"/>
      <c r="V221" s="13"/>
      <c r="W221" s="13"/>
      <c r="X221" s="13"/>
      <c r="Y221" s="13"/>
      <c r="Z221" s="13"/>
      <c r="AA221" s="13"/>
      <c r="AB221" s="13"/>
      <c r="AC221" s="13"/>
      <c r="AD221" s="13"/>
      <c r="AE221" s="13"/>
      <c r="AT221" s="252" t="s">
        <v>182</v>
      </c>
      <c r="AU221" s="252" t="s">
        <v>84</v>
      </c>
      <c r="AV221" s="13" t="s">
        <v>86</v>
      </c>
      <c r="AW221" s="13" t="s">
        <v>31</v>
      </c>
      <c r="AX221" s="13" t="s">
        <v>76</v>
      </c>
      <c r="AY221" s="252" t="s">
        <v>173</v>
      </c>
    </row>
    <row r="222" s="14" customFormat="1">
      <c r="A222" s="14"/>
      <c r="B222" s="253"/>
      <c r="C222" s="254"/>
      <c r="D222" s="243" t="s">
        <v>182</v>
      </c>
      <c r="E222" s="255" t="s">
        <v>1</v>
      </c>
      <c r="F222" s="256" t="s">
        <v>184</v>
      </c>
      <c r="G222" s="254"/>
      <c r="H222" s="257">
        <v>1</v>
      </c>
      <c r="I222" s="258"/>
      <c r="J222" s="254"/>
      <c r="K222" s="254"/>
      <c r="L222" s="259"/>
      <c r="M222" s="289"/>
      <c r="N222" s="290"/>
      <c r="O222" s="290"/>
      <c r="P222" s="290"/>
      <c r="Q222" s="290"/>
      <c r="R222" s="290"/>
      <c r="S222" s="290"/>
      <c r="T222" s="291"/>
      <c r="U222" s="14"/>
      <c r="V222" s="14"/>
      <c r="W222" s="14"/>
      <c r="X222" s="14"/>
      <c r="Y222" s="14"/>
      <c r="Z222" s="14"/>
      <c r="AA222" s="14"/>
      <c r="AB222" s="14"/>
      <c r="AC222" s="14"/>
      <c r="AD222" s="14"/>
      <c r="AE222" s="14"/>
      <c r="AT222" s="263" t="s">
        <v>182</v>
      </c>
      <c r="AU222" s="263" t="s">
        <v>84</v>
      </c>
      <c r="AV222" s="14" t="s">
        <v>180</v>
      </c>
      <c r="AW222" s="14" t="s">
        <v>31</v>
      </c>
      <c r="AX222" s="14" t="s">
        <v>84</v>
      </c>
      <c r="AY222" s="263" t="s">
        <v>173</v>
      </c>
    </row>
    <row r="223" s="2" customFormat="1" ht="6.96" customHeight="1">
      <c r="A223" s="38"/>
      <c r="B223" s="66"/>
      <c r="C223" s="67"/>
      <c r="D223" s="67"/>
      <c r="E223" s="67"/>
      <c r="F223" s="67"/>
      <c r="G223" s="67"/>
      <c r="H223" s="67"/>
      <c r="I223" s="67"/>
      <c r="J223" s="67"/>
      <c r="K223" s="67"/>
      <c r="L223" s="44"/>
      <c r="M223" s="38"/>
      <c r="O223" s="38"/>
      <c r="P223" s="38"/>
      <c r="Q223" s="38"/>
      <c r="R223" s="38"/>
      <c r="S223" s="38"/>
      <c r="T223" s="38"/>
      <c r="U223" s="38"/>
      <c r="V223" s="38"/>
      <c r="W223" s="38"/>
      <c r="X223" s="38"/>
      <c r="Y223" s="38"/>
      <c r="Z223" s="38"/>
      <c r="AA223" s="38"/>
      <c r="AB223" s="38"/>
      <c r="AC223" s="38"/>
      <c r="AD223" s="38"/>
      <c r="AE223" s="38"/>
    </row>
  </sheetData>
  <sheetProtection sheet="1" autoFilter="0" formatColumns="0" formatRows="0" objects="1" scenarios="1" spinCount="100000" saltValue="RETbBJyi0sNplNEXdRxkHWaQygjEQ4+EO9K3ik1FSw/ffZKes9AhzXJKZu5SVKnZBCz4T/pmxpaXxu5xONQllg==" hashValue="57BhGbxCFFDteLbcwIoccOj8QRWwGUf6RWcOBYS6ioQ44E9feTRmBqFSPz1gLqX8e7dYfgM//vsTVAUCqAH9/g==" algorithmName="SHA-512" password="CC35"/>
  <autoFilter ref="C123:K222"/>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125</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753</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964</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ROUND((SUM(BE124:BE230)),  2)</f>
        <v>0</v>
      </c>
      <c r="G35" s="38"/>
      <c r="H35" s="38"/>
      <c r="I35" s="164">
        <v>0.20999999999999999</v>
      </c>
      <c r="J35" s="163">
        <f>ROUND(((SUM(BE124:BE230))*I35),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ROUND((SUM(BF124:BF230)),  2)</f>
        <v>0</v>
      </c>
      <c r="G36" s="38"/>
      <c r="H36" s="38"/>
      <c r="I36" s="164">
        <v>0.14999999999999999</v>
      </c>
      <c r="J36" s="163">
        <f>ROUND(((SUM(BF124:BF230))*I36),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ROUND((SUM(BG124:BG230)),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ROUND((SUM(BH124:BH230)),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ROUND((SUM(BI124:BI230)),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753</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05 - P578 Nesvačily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J204</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157</v>
      </c>
      <c r="E102" s="191"/>
      <c r="F102" s="191"/>
      <c r="G102" s="191"/>
      <c r="H102" s="191"/>
      <c r="I102" s="191"/>
      <c r="J102" s="192">
        <f>J224</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158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88 - Oprava trati v úseku Zadní Třebaň - Liteň - Lochovice</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147</v>
      </c>
      <c r="D113" s="22"/>
      <c r="E113" s="22"/>
      <c r="F113" s="22"/>
      <c r="G113" s="22"/>
      <c r="H113" s="22"/>
      <c r="I113" s="22"/>
      <c r="J113" s="22"/>
      <c r="K113" s="22"/>
      <c r="L113" s="20"/>
    </row>
    <row r="114" s="2" customFormat="1" ht="16.5" customHeight="1">
      <c r="A114" s="38"/>
      <c r="B114" s="39"/>
      <c r="C114" s="40"/>
      <c r="D114" s="40"/>
      <c r="E114" s="183" t="s">
        <v>753</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520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05 - P578 Nesvačily</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32" t="s">
        <v>22</v>
      </c>
      <c r="J118" s="79" t="str">
        <f>IF(J14="","",J14)</f>
        <v>25. 6. 2020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Aleš Bednář</v>
      </c>
      <c r="G120" s="40"/>
      <c r="H120" s="40"/>
      <c r="I120" s="32"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32" t="s">
        <v>32</v>
      </c>
      <c r="J121" s="36" t="str">
        <f>E26</f>
        <v>Jan Marušák</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159</v>
      </c>
      <c r="D123" s="202" t="s">
        <v>61</v>
      </c>
      <c r="E123" s="202" t="s">
        <v>57</v>
      </c>
      <c r="F123" s="202" t="s">
        <v>58</v>
      </c>
      <c r="G123" s="202" t="s">
        <v>160</v>
      </c>
      <c r="H123" s="202" t="s">
        <v>161</v>
      </c>
      <c r="I123" s="202" t="s">
        <v>162</v>
      </c>
      <c r="J123" s="203" t="s">
        <v>151</v>
      </c>
      <c r="K123" s="204" t="s">
        <v>163</v>
      </c>
      <c r="L123" s="205"/>
      <c r="M123" s="100" t="s">
        <v>1</v>
      </c>
      <c r="N123" s="101" t="s">
        <v>40</v>
      </c>
      <c r="O123" s="101" t="s">
        <v>164</v>
      </c>
      <c r="P123" s="101" t="s">
        <v>165</v>
      </c>
      <c r="Q123" s="101" t="s">
        <v>166</v>
      </c>
      <c r="R123" s="101" t="s">
        <v>167</v>
      </c>
      <c r="S123" s="101" t="s">
        <v>168</v>
      </c>
      <c r="T123" s="102" t="s">
        <v>169</v>
      </c>
      <c r="U123" s="199"/>
      <c r="V123" s="199"/>
      <c r="W123" s="199"/>
      <c r="X123" s="199"/>
      <c r="Y123" s="199"/>
      <c r="Z123" s="199"/>
      <c r="AA123" s="199"/>
      <c r="AB123" s="199"/>
      <c r="AC123" s="199"/>
      <c r="AD123" s="199"/>
      <c r="AE123" s="199"/>
    </row>
    <row r="124" s="2" customFormat="1" ht="22.8" customHeight="1">
      <c r="A124" s="38"/>
      <c r="B124" s="39"/>
      <c r="C124" s="107" t="s">
        <v>170</v>
      </c>
      <c r="D124" s="40"/>
      <c r="E124" s="40"/>
      <c r="F124" s="40"/>
      <c r="G124" s="40"/>
      <c r="H124" s="40"/>
      <c r="I124" s="40"/>
      <c r="J124" s="206">
        <f>BK124</f>
        <v>0</v>
      </c>
      <c r="K124" s="40"/>
      <c r="L124" s="44"/>
      <c r="M124" s="103"/>
      <c r="N124" s="207"/>
      <c r="O124" s="104"/>
      <c r="P124" s="208">
        <f>P125+P204+P224</f>
        <v>0</v>
      </c>
      <c r="Q124" s="104"/>
      <c r="R124" s="208">
        <f>R125+R204+R224</f>
        <v>46.353680000000004</v>
      </c>
      <c r="S124" s="104"/>
      <c r="T124" s="209">
        <f>T125+T204+T224</f>
        <v>0</v>
      </c>
      <c r="U124" s="38"/>
      <c r="V124" s="38"/>
      <c r="W124" s="38"/>
      <c r="X124" s="38"/>
      <c r="Y124" s="38"/>
      <c r="Z124" s="38"/>
      <c r="AA124" s="38"/>
      <c r="AB124" s="38"/>
      <c r="AC124" s="38"/>
      <c r="AD124" s="38"/>
      <c r="AE124" s="38"/>
      <c r="AT124" s="17" t="s">
        <v>75</v>
      </c>
      <c r="AU124" s="17" t="s">
        <v>153</v>
      </c>
      <c r="BK124" s="210">
        <f>BK125+BK204+BK224</f>
        <v>0</v>
      </c>
    </row>
    <row r="125" s="12" customFormat="1" ht="25.92" customHeight="1">
      <c r="A125" s="12"/>
      <c r="B125" s="211"/>
      <c r="C125" s="212"/>
      <c r="D125" s="213" t="s">
        <v>75</v>
      </c>
      <c r="E125" s="214" t="s">
        <v>171</v>
      </c>
      <c r="F125" s="214" t="s">
        <v>172</v>
      </c>
      <c r="G125" s="212"/>
      <c r="H125" s="212"/>
      <c r="I125" s="215"/>
      <c r="J125" s="216">
        <f>BK125</f>
        <v>0</v>
      </c>
      <c r="K125" s="212"/>
      <c r="L125" s="217"/>
      <c r="M125" s="218"/>
      <c r="N125" s="219"/>
      <c r="O125" s="219"/>
      <c r="P125" s="220">
        <f>P126</f>
        <v>0</v>
      </c>
      <c r="Q125" s="219"/>
      <c r="R125" s="220">
        <f>R126</f>
        <v>46.353680000000004</v>
      </c>
      <c r="S125" s="219"/>
      <c r="T125" s="221">
        <f>T126</f>
        <v>0</v>
      </c>
      <c r="U125" s="12"/>
      <c r="V125" s="12"/>
      <c r="W125" s="12"/>
      <c r="X125" s="12"/>
      <c r="Y125" s="12"/>
      <c r="Z125" s="12"/>
      <c r="AA125" s="12"/>
      <c r="AB125" s="12"/>
      <c r="AC125" s="12"/>
      <c r="AD125" s="12"/>
      <c r="AE125" s="12"/>
      <c r="AR125" s="222" t="s">
        <v>84</v>
      </c>
      <c r="AT125" s="223" t="s">
        <v>75</v>
      </c>
      <c r="AU125" s="223" t="s">
        <v>76</v>
      </c>
      <c r="AY125" s="222" t="s">
        <v>173</v>
      </c>
      <c r="BK125" s="224">
        <f>BK126</f>
        <v>0</v>
      </c>
    </row>
    <row r="126" s="12" customFormat="1" ht="22.8" customHeight="1">
      <c r="A126" s="12"/>
      <c r="B126" s="211"/>
      <c r="C126" s="212"/>
      <c r="D126" s="213" t="s">
        <v>75</v>
      </c>
      <c r="E126" s="225" t="s">
        <v>174</v>
      </c>
      <c r="F126" s="225" t="s">
        <v>175</v>
      </c>
      <c r="G126" s="212"/>
      <c r="H126" s="212"/>
      <c r="I126" s="215"/>
      <c r="J126" s="226">
        <f>BK126</f>
        <v>0</v>
      </c>
      <c r="K126" s="212"/>
      <c r="L126" s="217"/>
      <c r="M126" s="218"/>
      <c r="N126" s="219"/>
      <c r="O126" s="219"/>
      <c r="P126" s="220">
        <f>SUM(P127:P203)</f>
        <v>0</v>
      </c>
      <c r="Q126" s="219"/>
      <c r="R126" s="220">
        <f>SUM(R127:R203)</f>
        <v>46.353680000000004</v>
      </c>
      <c r="S126" s="219"/>
      <c r="T126" s="221">
        <f>SUM(T127:T203)</f>
        <v>0</v>
      </c>
      <c r="U126" s="12"/>
      <c r="V126" s="12"/>
      <c r="W126" s="12"/>
      <c r="X126" s="12"/>
      <c r="Y126" s="12"/>
      <c r="Z126" s="12"/>
      <c r="AA126" s="12"/>
      <c r="AB126" s="12"/>
      <c r="AC126" s="12"/>
      <c r="AD126" s="12"/>
      <c r="AE126" s="12"/>
      <c r="AR126" s="222" t="s">
        <v>84</v>
      </c>
      <c r="AT126" s="223" t="s">
        <v>75</v>
      </c>
      <c r="AU126" s="223" t="s">
        <v>84</v>
      </c>
      <c r="AY126" s="222" t="s">
        <v>173</v>
      </c>
      <c r="BK126" s="224">
        <f>SUM(BK127:BK203)</f>
        <v>0</v>
      </c>
    </row>
    <row r="127" s="2" customFormat="1" ht="194.4" customHeight="1">
      <c r="A127" s="38"/>
      <c r="B127" s="39"/>
      <c r="C127" s="227" t="s">
        <v>84</v>
      </c>
      <c r="D127" s="227" t="s">
        <v>176</v>
      </c>
      <c r="E127" s="228" t="s">
        <v>339</v>
      </c>
      <c r="F127" s="229" t="s">
        <v>340</v>
      </c>
      <c r="G127" s="230" t="s">
        <v>221</v>
      </c>
      <c r="H127" s="231">
        <v>0.012</v>
      </c>
      <c r="I127" s="232"/>
      <c r="J127" s="233">
        <f>ROUND(I127*H127,2)</f>
        <v>0</v>
      </c>
      <c r="K127" s="234"/>
      <c r="L127" s="44"/>
      <c r="M127" s="235" t="s">
        <v>1</v>
      </c>
      <c r="N127" s="236" t="s">
        <v>41</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180</v>
      </c>
      <c r="AT127" s="239" t="s">
        <v>176</v>
      </c>
      <c r="AU127" s="239" t="s">
        <v>86</v>
      </c>
      <c r="AY127" s="17" t="s">
        <v>173</v>
      </c>
      <c r="BE127" s="240">
        <f>IF(N127="základní",J127,0)</f>
        <v>0</v>
      </c>
      <c r="BF127" s="240">
        <f>IF(N127="snížená",J127,0)</f>
        <v>0</v>
      </c>
      <c r="BG127" s="240">
        <f>IF(N127="zákl. přenesená",J127,0)</f>
        <v>0</v>
      </c>
      <c r="BH127" s="240">
        <f>IF(N127="sníž. přenesená",J127,0)</f>
        <v>0</v>
      </c>
      <c r="BI127" s="240">
        <f>IF(N127="nulová",J127,0)</f>
        <v>0</v>
      </c>
      <c r="BJ127" s="17" t="s">
        <v>84</v>
      </c>
      <c r="BK127" s="240">
        <f>ROUND(I127*H127,2)</f>
        <v>0</v>
      </c>
      <c r="BL127" s="17" t="s">
        <v>180</v>
      </c>
      <c r="BM127" s="239" t="s">
        <v>965</v>
      </c>
    </row>
    <row r="128" s="13" customFormat="1">
      <c r="A128" s="13"/>
      <c r="B128" s="241"/>
      <c r="C128" s="242"/>
      <c r="D128" s="243" t="s">
        <v>182</v>
      </c>
      <c r="E128" s="244" t="s">
        <v>1</v>
      </c>
      <c r="F128" s="245" t="s">
        <v>966</v>
      </c>
      <c r="G128" s="242"/>
      <c r="H128" s="246">
        <v>0.012</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0.012</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14.4" customHeight="1">
      <c r="A130" s="38"/>
      <c r="B130" s="39"/>
      <c r="C130" s="264" t="s">
        <v>86</v>
      </c>
      <c r="D130" s="264" t="s">
        <v>199</v>
      </c>
      <c r="E130" s="265" t="s">
        <v>200</v>
      </c>
      <c r="F130" s="266" t="s">
        <v>201</v>
      </c>
      <c r="G130" s="267" t="s">
        <v>202</v>
      </c>
      <c r="H130" s="268">
        <v>30.239999999999998</v>
      </c>
      <c r="I130" s="269"/>
      <c r="J130" s="270">
        <f>ROUND(I130*H130,2)</f>
        <v>0</v>
      </c>
      <c r="K130" s="271"/>
      <c r="L130" s="272"/>
      <c r="M130" s="273" t="s">
        <v>1</v>
      </c>
      <c r="N130" s="274" t="s">
        <v>41</v>
      </c>
      <c r="O130" s="91"/>
      <c r="P130" s="237">
        <f>O130*H130</f>
        <v>0</v>
      </c>
      <c r="Q130" s="237">
        <v>1</v>
      </c>
      <c r="R130" s="237">
        <f>Q130*H130</f>
        <v>30.239999999999998</v>
      </c>
      <c r="S130" s="237">
        <v>0</v>
      </c>
      <c r="T130" s="238">
        <f>S130*H130</f>
        <v>0</v>
      </c>
      <c r="U130" s="38"/>
      <c r="V130" s="38"/>
      <c r="W130" s="38"/>
      <c r="X130" s="38"/>
      <c r="Y130" s="38"/>
      <c r="Z130" s="38"/>
      <c r="AA130" s="38"/>
      <c r="AB130" s="38"/>
      <c r="AC130" s="38"/>
      <c r="AD130" s="38"/>
      <c r="AE130" s="38"/>
      <c r="AR130" s="239" t="s">
        <v>203</v>
      </c>
      <c r="AT130" s="239" t="s">
        <v>199</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967</v>
      </c>
    </row>
    <row r="131" s="13" customFormat="1">
      <c r="A131" s="13"/>
      <c r="B131" s="241"/>
      <c r="C131" s="242"/>
      <c r="D131" s="243" t="s">
        <v>182</v>
      </c>
      <c r="E131" s="244" t="s">
        <v>1</v>
      </c>
      <c r="F131" s="245" t="s">
        <v>968</v>
      </c>
      <c r="G131" s="242"/>
      <c r="H131" s="246">
        <v>30.239999999999998</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30.239999999999998</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76.35" customHeight="1">
      <c r="A133" s="38"/>
      <c r="B133" s="39"/>
      <c r="C133" s="227" t="s">
        <v>190</v>
      </c>
      <c r="D133" s="227" t="s">
        <v>176</v>
      </c>
      <c r="E133" s="228" t="s">
        <v>219</v>
      </c>
      <c r="F133" s="229" t="s">
        <v>220</v>
      </c>
      <c r="G133" s="230" t="s">
        <v>221</v>
      </c>
      <c r="H133" s="231">
        <v>0.012</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969</v>
      </c>
    </row>
    <row r="134" s="13" customFormat="1">
      <c r="A134" s="13"/>
      <c r="B134" s="241"/>
      <c r="C134" s="242"/>
      <c r="D134" s="243" t="s">
        <v>182</v>
      </c>
      <c r="E134" s="244" t="s">
        <v>1</v>
      </c>
      <c r="F134" s="245" t="s">
        <v>966</v>
      </c>
      <c r="G134" s="242"/>
      <c r="H134" s="246">
        <v>0.012</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0.012</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90" customHeight="1">
      <c r="A136" s="38"/>
      <c r="B136" s="39"/>
      <c r="C136" s="227" t="s">
        <v>180</v>
      </c>
      <c r="D136" s="227" t="s">
        <v>176</v>
      </c>
      <c r="E136" s="228" t="s">
        <v>225</v>
      </c>
      <c r="F136" s="229" t="s">
        <v>226</v>
      </c>
      <c r="G136" s="230" t="s">
        <v>221</v>
      </c>
      <c r="H136" s="231">
        <v>0.012</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970</v>
      </c>
    </row>
    <row r="137" s="13" customFormat="1">
      <c r="A137" s="13"/>
      <c r="B137" s="241"/>
      <c r="C137" s="242"/>
      <c r="D137" s="243" t="s">
        <v>182</v>
      </c>
      <c r="E137" s="244" t="s">
        <v>1</v>
      </c>
      <c r="F137" s="245" t="s">
        <v>966</v>
      </c>
      <c r="G137" s="242"/>
      <c r="H137" s="246">
        <v>0.012</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0.012</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174</v>
      </c>
      <c r="D139" s="264" t="s">
        <v>199</v>
      </c>
      <c r="E139" s="265" t="s">
        <v>761</v>
      </c>
      <c r="F139" s="266" t="s">
        <v>762</v>
      </c>
      <c r="G139" s="267" t="s">
        <v>209</v>
      </c>
      <c r="H139" s="268">
        <v>20</v>
      </c>
      <c r="I139" s="269"/>
      <c r="J139" s="270">
        <f>ROUND(I139*H139,2)</f>
        <v>0</v>
      </c>
      <c r="K139" s="271"/>
      <c r="L139" s="272"/>
      <c r="M139" s="273" t="s">
        <v>1</v>
      </c>
      <c r="N139" s="274" t="s">
        <v>41</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971</v>
      </c>
    </row>
    <row r="140" s="15" customFormat="1">
      <c r="A140" s="15"/>
      <c r="B140" s="275"/>
      <c r="C140" s="276"/>
      <c r="D140" s="243" t="s">
        <v>182</v>
      </c>
      <c r="E140" s="277" t="s">
        <v>1</v>
      </c>
      <c r="F140" s="278" t="s">
        <v>211</v>
      </c>
      <c r="G140" s="276"/>
      <c r="H140" s="277" t="s">
        <v>1</v>
      </c>
      <c r="I140" s="279"/>
      <c r="J140" s="276"/>
      <c r="K140" s="276"/>
      <c r="L140" s="280"/>
      <c r="M140" s="281"/>
      <c r="N140" s="282"/>
      <c r="O140" s="282"/>
      <c r="P140" s="282"/>
      <c r="Q140" s="282"/>
      <c r="R140" s="282"/>
      <c r="S140" s="282"/>
      <c r="T140" s="283"/>
      <c r="U140" s="15"/>
      <c r="V140" s="15"/>
      <c r="W140" s="15"/>
      <c r="X140" s="15"/>
      <c r="Y140" s="15"/>
      <c r="Z140" s="15"/>
      <c r="AA140" s="15"/>
      <c r="AB140" s="15"/>
      <c r="AC140" s="15"/>
      <c r="AD140" s="15"/>
      <c r="AE140" s="15"/>
      <c r="AT140" s="284" t="s">
        <v>182</v>
      </c>
      <c r="AU140" s="284" t="s">
        <v>86</v>
      </c>
      <c r="AV140" s="15" t="s">
        <v>84</v>
      </c>
      <c r="AW140" s="15" t="s">
        <v>31</v>
      </c>
      <c r="AX140" s="15" t="s">
        <v>76</v>
      </c>
      <c r="AY140" s="284" t="s">
        <v>173</v>
      </c>
    </row>
    <row r="141" s="13" customFormat="1">
      <c r="A141" s="13"/>
      <c r="B141" s="241"/>
      <c r="C141" s="242"/>
      <c r="D141" s="243" t="s">
        <v>182</v>
      </c>
      <c r="E141" s="244" t="s">
        <v>1</v>
      </c>
      <c r="F141" s="245" t="s">
        <v>972</v>
      </c>
      <c r="G141" s="242"/>
      <c r="H141" s="246">
        <v>20</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20</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4.4" customHeight="1">
      <c r="A143" s="38"/>
      <c r="B143" s="39"/>
      <c r="C143" s="264" t="s">
        <v>206</v>
      </c>
      <c r="D143" s="264" t="s">
        <v>199</v>
      </c>
      <c r="E143" s="265" t="s">
        <v>539</v>
      </c>
      <c r="F143" s="266" t="s">
        <v>540</v>
      </c>
      <c r="G143" s="267" t="s">
        <v>231</v>
      </c>
      <c r="H143" s="268">
        <v>24</v>
      </c>
      <c r="I143" s="269"/>
      <c r="J143" s="270">
        <f>ROUND(I143*H143,2)</f>
        <v>0</v>
      </c>
      <c r="K143" s="271"/>
      <c r="L143" s="272"/>
      <c r="M143" s="273" t="s">
        <v>1</v>
      </c>
      <c r="N143" s="274"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203</v>
      </c>
      <c r="AT143" s="239" t="s">
        <v>199</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973</v>
      </c>
    </row>
    <row r="144" s="15" customFormat="1">
      <c r="A144" s="15"/>
      <c r="B144" s="275"/>
      <c r="C144" s="276"/>
      <c r="D144" s="243" t="s">
        <v>182</v>
      </c>
      <c r="E144" s="277" t="s">
        <v>1</v>
      </c>
      <c r="F144" s="278" t="s">
        <v>211</v>
      </c>
      <c r="G144" s="276"/>
      <c r="H144" s="277" t="s">
        <v>1</v>
      </c>
      <c r="I144" s="279"/>
      <c r="J144" s="276"/>
      <c r="K144" s="276"/>
      <c r="L144" s="280"/>
      <c r="M144" s="281"/>
      <c r="N144" s="282"/>
      <c r="O144" s="282"/>
      <c r="P144" s="282"/>
      <c r="Q144" s="282"/>
      <c r="R144" s="282"/>
      <c r="S144" s="282"/>
      <c r="T144" s="283"/>
      <c r="U144" s="15"/>
      <c r="V144" s="15"/>
      <c r="W144" s="15"/>
      <c r="X144" s="15"/>
      <c r="Y144" s="15"/>
      <c r="Z144" s="15"/>
      <c r="AA144" s="15"/>
      <c r="AB144" s="15"/>
      <c r="AC144" s="15"/>
      <c r="AD144" s="15"/>
      <c r="AE144" s="15"/>
      <c r="AT144" s="284" t="s">
        <v>182</v>
      </c>
      <c r="AU144" s="284" t="s">
        <v>86</v>
      </c>
      <c r="AV144" s="15" t="s">
        <v>84</v>
      </c>
      <c r="AW144" s="15" t="s">
        <v>31</v>
      </c>
      <c r="AX144" s="15" t="s">
        <v>76</v>
      </c>
      <c r="AY144" s="284" t="s">
        <v>173</v>
      </c>
    </row>
    <row r="145" s="13" customFormat="1">
      <c r="A145" s="13"/>
      <c r="B145" s="241"/>
      <c r="C145" s="242"/>
      <c r="D145" s="243" t="s">
        <v>182</v>
      </c>
      <c r="E145" s="244" t="s">
        <v>1</v>
      </c>
      <c r="F145" s="245" t="s">
        <v>974</v>
      </c>
      <c r="G145" s="242"/>
      <c r="H145" s="246">
        <v>24</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24</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24.15" customHeight="1">
      <c r="A147" s="38"/>
      <c r="B147" s="39"/>
      <c r="C147" s="264" t="s">
        <v>213</v>
      </c>
      <c r="D147" s="264" t="s">
        <v>199</v>
      </c>
      <c r="E147" s="265" t="s">
        <v>767</v>
      </c>
      <c r="F147" s="266" t="s">
        <v>768</v>
      </c>
      <c r="G147" s="267" t="s">
        <v>209</v>
      </c>
      <c r="H147" s="268">
        <v>40</v>
      </c>
      <c r="I147" s="269"/>
      <c r="J147" s="270">
        <f>ROUND(I147*H147,2)</f>
        <v>0</v>
      </c>
      <c r="K147" s="271"/>
      <c r="L147" s="272"/>
      <c r="M147" s="273" t="s">
        <v>1</v>
      </c>
      <c r="N147" s="274" t="s">
        <v>41</v>
      </c>
      <c r="O147" s="91"/>
      <c r="P147" s="237">
        <f>O147*H147</f>
        <v>0</v>
      </c>
      <c r="Q147" s="237">
        <v>0.00123</v>
      </c>
      <c r="R147" s="237">
        <f>Q147*H147</f>
        <v>0.049200000000000001</v>
      </c>
      <c r="S147" s="237">
        <v>0</v>
      </c>
      <c r="T147" s="238">
        <f>S147*H147</f>
        <v>0</v>
      </c>
      <c r="U147" s="38"/>
      <c r="V147" s="38"/>
      <c r="W147" s="38"/>
      <c r="X147" s="38"/>
      <c r="Y147" s="38"/>
      <c r="Z147" s="38"/>
      <c r="AA147" s="38"/>
      <c r="AB147" s="38"/>
      <c r="AC147" s="38"/>
      <c r="AD147" s="38"/>
      <c r="AE147" s="38"/>
      <c r="AR147" s="239" t="s">
        <v>203</v>
      </c>
      <c r="AT147" s="239" t="s">
        <v>199</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975</v>
      </c>
    </row>
    <row r="148" s="13" customFormat="1">
      <c r="A148" s="13"/>
      <c r="B148" s="241"/>
      <c r="C148" s="242"/>
      <c r="D148" s="243" t="s">
        <v>182</v>
      </c>
      <c r="E148" s="244" t="s">
        <v>1</v>
      </c>
      <c r="F148" s="245" t="s">
        <v>976</v>
      </c>
      <c r="G148" s="242"/>
      <c r="H148" s="246">
        <v>40</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40</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24.15" customHeight="1">
      <c r="A150" s="38"/>
      <c r="B150" s="39"/>
      <c r="C150" s="264" t="s">
        <v>764</v>
      </c>
      <c r="D150" s="264" t="s">
        <v>199</v>
      </c>
      <c r="E150" s="265" t="s">
        <v>615</v>
      </c>
      <c r="F150" s="266" t="s">
        <v>616</v>
      </c>
      <c r="G150" s="267" t="s">
        <v>209</v>
      </c>
      <c r="H150" s="268">
        <v>40</v>
      </c>
      <c r="I150" s="269"/>
      <c r="J150" s="270">
        <f>ROUND(I150*H150,2)</f>
        <v>0</v>
      </c>
      <c r="K150" s="271"/>
      <c r="L150" s="272"/>
      <c r="M150" s="273" t="s">
        <v>1</v>
      </c>
      <c r="N150" s="274" t="s">
        <v>41</v>
      </c>
      <c r="O150" s="91"/>
      <c r="P150" s="237">
        <f>O150*H150</f>
        <v>0</v>
      </c>
      <c r="Q150" s="237">
        <v>0.00123</v>
      </c>
      <c r="R150" s="237">
        <f>Q150*H150</f>
        <v>0.049200000000000001</v>
      </c>
      <c r="S150" s="237">
        <v>0</v>
      </c>
      <c r="T150" s="238">
        <f>S150*H150</f>
        <v>0</v>
      </c>
      <c r="U150" s="38"/>
      <c r="V150" s="38"/>
      <c r="W150" s="38"/>
      <c r="X150" s="38"/>
      <c r="Y150" s="38"/>
      <c r="Z150" s="38"/>
      <c r="AA150" s="38"/>
      <c r="AB150" s="38"/>
      <c r="AC150" s="38"/>
      <c r="AD150" s="38"/>
      <c r="AE150" s="38"/>
      <c r="AR150" s="239" t="s">
        <v>203</v>
      </c>
      <c r="AT150" s="239" t="s">
        <v>199</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977</v>
      </c>
    </row>
    <row r="151" s="13" customFormat="1">
      <c r="A151" s="13"/>
      <c r="B151" s="241"/>
      <c r="C151" s="242"/>
      <c r="D151" s="243" t="s">
        <v>182</v>
      </c>
      <c r="E151" s="244" t="s">
        <v>1</v>
      </c>
      <c r="F151" s="245" t="s">
        <v>976</v>
      </c>
      <c r="G151" s="242"/>
      <c r="H151" s="246">
        <v>40</v>
      </c>
      <c r="I151" s="247"/>
      <c r="J151" s="242"/>
      <c r="K151" s="242"/>
      <c r="L151" s="248"/>
      <c r="M151" s="249"/>
      <c r="N151" s="250"/>
      <c r="O151" s="250"/>
      <c r="P151" s="250"/>
      <c r="Q151" s="250"/>
      <c r="R151" s="250"/>
      <c r="S151" s="250"/>
      <c r="T151" s="251"/>
      <c r="U151" s="13"/>
      <c r="V151" s="13"/>
      <c r="W151" s="13"/>
      <c r="X151" s="13"/>
      <c r="Y151" s="13"/>
      <c r="Z151" s="13"/>
      <c r="AA151" s="13"/>
      <c r="AB151" s="13"/>
      <c r="AC151" s="13"/>
      <c r="AD151" s="13"/>
      <c r="AE151" s="13"/>
      <c r="AT151" s="252" t="s">
        <v>182</v>
      </c>
      <c r="AU151" s="252" t="s">
        <v>86</v>
      </c>
      <c r="AV151" s="13" t="s">
        <v>86</v>
      </c>
      <c r="AW151" s="13" t="s">
        <v>31</v>
      </c>
      <c r="AX151" s="13" t="s">
        <v>76</v>
      </c>
      <c r="AY151" s="252" t="s">
        <v>173</v>
      </c>
    </row>
    <row r="152" s="14" customFormat="1">
      <c r="A152" s="14"/>
      <c r="B152" s="253"/>
      <c r="C152" s="254"/>
      <c r="D152" s="243" t="s">
        <v>182</v>
      </c>
      <c r="E152" s="255" t="s">
        <v>1</v>
      </c>
      <c r="F152" s="256" t="s">
        <v>184</v>
      </c>
      <c r="G152" s="254"/>
      <c r="H152" s="257">
        <v>40</v>
      </c>
      <c r="I152" s="258"/>
      <c r="J152" s="254"/>
      <c r="K152" s="254"/>
      <c r="L152" s="259"/>
      <c r="M152" s="260"/>
      <c r="N152" s="261"/>
      <c r="O152" s="261"/>
      <c r="P152" s="261"/>
      <c r="Q152" s="261"/>
      <c r="R152" s="261"/>
      <c r="S152" s="261"/>
      <c r="T152" s="262"/>
      <c r="U152" s="14"/>
      <c r="V152" s="14"/>
      <c r="W152" s="14"/>
      <c r="X152" s="14"/>
      <c r="Y152" s="14"/>
      <c r="Z152" s="14"/>
      <c r="AA152" s="14"/>
      <c r="AB152" s="14"/>
      <c r="AC152" s="14"/>
      <c r="AD152" s="14"/>
      <c r="AE152" s="14"/>
      <c r="AT152" s="263" t="s">
        <v>182</v>
      </c>
      <c r="AU152" s="263" t="s">
        <v>86</v>
      </c>
      <c r="AV152" s="14" t="s">
        <v>180</v>
      </c>
      <c r="AW152" s="14" t="s">
        <v>31</v>
      </c>
      <c r="AX152" s="14" t="s">
        <v>84</v>
      </c>
      <c r="AY152" s="263" t="s">
        <v>173</v>
      </c>
    </row>
    <row r="153" s="2" customFormat="1" ht="14.4" customHeight="1">
      <c r="A153" s="38"/>
      <c r="B153" s="39"/>
      <c r="C153" s="264" t="s">
        <v>203</v>
      </c>
      <c r="D153" s="264" t="s">
        <v>199</v>
      </c>
      <c r="E153" s="265" t="s">
        <v>630</v>
      </c>
      <c r="F153" s="266" t="s">
        <v>631</v>
      </c>
      <c r="G153" s="267" t="s">
        <v>209</v>
      </c>
      <c r="H153" s="268">
        <v>40</v>
      </c>
      <c r="I153" s="269"/>
      <c r="J153" s="270">
        <f>ROUND(I153*H153,2)</f>
        <v>0</v>
      </c>
      <c r="K153" s="271"/>
      <c r="L153" s="272"/>
      <c r="M153" s="273" t="s">
        <v>1</v>
      </c>
      <c r="N153" s="274" t="s">
        <v>41</v>
      </c>
      <c r="O153" s="91"/>
      <c r="P153" s="237">
        <f>O153*H153</f>
        <v>0</v>
      </c>
      <c r="Q153" s="237">
        <v>0.00018000000000000001</v>
      </c>
      <c r="R153" s="237">
        <f>Q153*H153</f>
        <v>0.0072000000000000007</v>
      </c>
      <c r="S153" s="237">
        <v>0</v>
      </c>
      <c r="T153" s="238">
        <f>S153*H153</f>
        <v>0</v>
      </c>
      <c r="U153" s="38"/>
      <c r="V153" s="38"/>
      <c r="W153" s="38"/>
      <c r="X153" s="38"/>
      <c r="Y153" s="38"/>
      <c r="Z153" s="38"/>
      <c r="AA153" s="38"/>
      <c r="AB153" s="38"/>
      <c r="AC153" s="38"/>
      <c r="AD153" s="38"/>
      <c r="AE153" s="38"/>
      <c r="AR153" s="239" t="s">
        <v>203</v>
      </c>
      <c r="AT153" s="239" t="s">
        <v>199</v>
      </c>
      <c r="AU153" s="239" t="s">
        <v>86</v>
      </c>
      <c r="AY153" s="17" t="s">
        <v>173</v>
      </c>
      <c r="BE153" s="240">
        <f>IF(N153="základní",J153,0)</f>
        <v>0</v>
      </c>
      <c r="BF153" s="240">
        <f>IF(N153="snížená",J153,0)</f>
        <v>0</v>
      </c>
      <c r="BG153" s="240">
        <f>IF(N153="zákl. přenesená",J153,0)</f>
        <v>0</v>
      </c>
      <c r="BH153" s="240">
        <f>IF(N153="sníž. přenesená",J153,0)</f>
        <v>0</v>
      </c>
      <c r="BI153" s="240">
        <f>IF(N153="nulová",J153,0)</f>
        <v>0</v>
      </c>
      <c r="BJ153" s="17" t="s">
        <v>84</v>
      </c>
      <c r="BK153" s="240">
        <f>ROUND(I153*H153,2)</f>
        <v>0</v>
      </c>
      <c r="BL153" s="17" t="s">
        <v>180</v>
      </c>
      <c r="BM153" s="239" t="s">
        <v>978</v>
      </c>
    </row>
    <row r="154" s="15" customFormat="1">
      <c r="A154" s="15"/>
      <c r="B154" s="275"/>
      <c r="C154" s="276"/>
      <c r="D154" s="243" t="s">
        <v>182</v>
      </c>
      <c r="E154" s="277" t="s">
        <v>1</v>
      </c>
      <c r="F154" s="278" t="s">
        <v>211</v>
      </c>
      <c r="G154" s="276"/>
      <c r="H154" s="277" t="s">
        <v>1</v>
      </c>
      <c r="I154" s="279"/>
      <c r="J154" s="276"/>
      <c r="K154" s="276"/>
      <c r="L154" s="280"/>
      <c r="M154" s="281"/>
      <c r="N154" s="282"/>
      <c r="O154" s="282"/>
      <c r="P154" s="282"/>
      <c r="Q154" s="282"/>
      <c r="R154" s="282"/>
      <c r="S154" s="282"/>
      <c r="T154" s="283"/>
      <c r="U154" s="15"/>
      <c r="V154" s="15"/>
      <c r="W154" s="15"/>
      <c r="X154" s="15"/>
      <c r="Y154" s="15"/>
      <c r="Z154" s="15"/>
      <c r="AA154" s="15"/>
      <c r="AB154" s="15"/>
      <c r="AC154" s="15"/>
      <c r="AD154" s="15"/>
      <c r="AE154" s="15"/>
      <c r="AT154" s="284" t="s">
        <v>182</v>
      </c>
      <c r="AU154" s="284" t="s">
        <v>86</v>
      </c>
      <c r="AV154" s="15" t="s">
        <v>84</v>
      </c>
      <c r="AW154" s="15" t="s">
        <v>31</v>
      </c>
      <c r="AX154" s="15" t="s">
        <v>76</v>
      </c>
      <c r="AY154" s="284" t="s">
        <v>173</v>
      </c>
    </row>
    <row r="155" s="13" customFormat="1">
      <c r="A155" s="13"/>
      <c r="B155" s="241"/>
      <c r="C155" s="242"/>
      <c r="D155" s="243" t="s">
        <v>182</v>
      </c>
      <c r="E155" s="244" t="s">
        <v>1</v>
      </c>
      <c r="F155" s="245" t="s">
        <v>979</v>
      </c>
      <c r="G155" s="242"/>
      <c r="H155" s="246">
        <v>40</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4" customFormat="1">
      <c r="A156" s="14"/>
      <c r="B156" s="253"/>
      <c r="C156" s="254"/>
      <c r="D156" s="243" t="s">
        <v>182</v>
      </c>
      <c r="E156" s="255" t="s">
        <v>1</v>
      </c>
      <c r="F156" s="256" t="s">
        <v>184</v>
      </c>
      <c r="G156" s="254"/>
      <c r="H156" s="257">
        <v>40</v>
      </c>
      <c r="I156" s="258"/>
      <c r="J156" s="254"/>
      <c r="K156" s="254"/>
      <c r="L156" s="259"/>
      <c r="M156" s="260"/>
      <c r="N156" s="261"/>
      <c r="O156" s="261"/>
      <c r="P156" s="261"/>
      <c r="Q156" s="261"/>
      <c r="R156" s="261"/>
      <c r="S156" s="261"/>
      <c r="T156" s="262"/>
      <c r="U156" s="14"/>
      <c r="V156" s="14"/>
      <c r="W156" s="14"/>
      <c r="X156" s="14"/>
      <c r="Y156" s="14"/>
      <c r="Z156" s="14"/>
      <c r="AA156" s="14"/>
      <c r="AB156" s="14"/>
      <c r="AC156" s="14"/>
      <c r="AD156" s="14"/>
      <c r="AE156" s="14"/>
      <c r="AT156" s="263" t="s">
        <v>182</v>
      </c>
      <c r="AU156" s="263" t="s">
        <v>86</v>
      </c>
      <c r="AV156" s="14" t="s">
        <v>180</v>
      </c>
      <c r="AW156" s="14" t="s">
        <v>31</v>
      </c>
      <c r="AX156" s="14" t="s">
        <v>84</v>
      </c>
      <c r="AY156" s="263" t="s">
        <v>173</v>
      </c>
    </row>
    <row r="157" s="2" customFormat="1" ht="128.55" customHeight="1">
      <c r="A157" s="38"/>
      <c r="B157" s="39"/>
      <c r="C157" s="227" t="s">
        <v>224</v>
      </c>
      <c r="D157" s="227" t="s">
        <v>176</v>
      </c>
      <c r="E157" s="228" t="s">
        <v>247</v>
      </c>
      <c r="F157" s="229" t="s">
        <v>248</v>
      </c>
      <c r="G157" s="230" t="s">
        <v>221</v>
      </c>
      <c r="H157" s="231">
        <v>0.14999999999999999</v>
      </c>
      <c r="I157" s="232"/>
      <c r="J157" s="233">
        <f>ROUND(I157*H157,2)</f>
        <v>0</v>
      </c>
      <c r="K157" s="234"/>
      <c r="L157" s="44"/>
      <c r="M157" s="235" t="s">
        <v>1</v>
      </c>
      <c r="N157" s="236" t="s">
        <v>41</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180</v>
      </c>
      <c r="AT157" s="239" t="s">
        <v>176</v>
      </c>
      <c r="AU157" s="239" t="s">
        <v>86</v>
      </c>
      <c r="AY157" s="17" t="s">
        <v>173</v>
      </c>
      <c r="BE157" s="240">
        <f>IF(N157="základní",J157,0)</f>
        <v>0</v>
      </c>
      <c r="BF157" s="240">
        <f>IF(N157="snížená",J157,0)</f>
        <v>0</v>
      </c>
      <c r="BG157" s="240">
        <f>IF(N157="zákl. přenesená",J157,0)</f>
        <v>0</v>
      </c>
      <c r="BH157" s="240">
        <f>IF(N157="sníž. přenesená",J157,0)</f>
        <v>0</v>
      </c>
      <c r="BI157" s="240">
        <f>IF(N157="nulová",J157,0)</f>
        <v>0</v>
      </c>
      <c r="BJ157" s="17" t="s">
        <v>84</v>
      </c>
      <c r="BK157" s="240">
        <f>ROUND(I157*H157,2)</f>
        <v>0</v>
      </c>
      <c r="BL157" s="17" t="s">
        <v>180</v>
      </c>
      <c r="BM157" s="239" t="s">
        <v>980</v>
      </c>
    </row>
    <row r="158" s="13" customFormat="1">
      <c r="A158" s="13"/>
      <c r="B158" s="241"/>
      <c r="C158" s="242"/>
      <c r="D158" s="243" t="s">
        <v>182</v>
      </c>
      <c r="E158" s="244" t="s">
        <v>1</v>
      </c>
      <c r="F158" s="245" t="s">
        <v>981</v>
      </c>
      <c r="G158" s="242"/>
      <c r="H158" s="246">
        <v>0.14999999999999999</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86</v>
      </c>
      <c r="AV158" s="13" t="s">
        <v>86</v>
      </c>
      <c r="AW158" s="13" t="s">
        <v>31</v>
      </c>
      <c r="AX158" s="13" t="s">
        <v>76</v>
      </c>
      <c r="AY158" s="252" t="s">
        <v>173</v>
      </c>
    </row>
    <row r="159" s="14" customFormat="1">
      <c r="A159" s="14"/>
      <c r="B159" s="253"/>
      <c r="C159" s="254"/>
      <c r="D159" s="243" t="s">
        <v>182</v>
      </c>
      <c r="E159" s="255" t="s">
        <v>1</v>
      </c>
      <c r="F159" s="256" t="s">
        <v>184</v>
      </c>
      <c r="G159" s="254"/>
      <c r="H159" s="257">
        <v>0.14999999999999999</v>
      </c>
      <c r="I159" s="258"/>
      <c r="J159" s="254"/>
      <c r="K159" s="254"/>
      <c r="L159" s="259"/>
      <c r="M159" s="260"/>
      <c r="N159" s="261"/>
      <c r="O159" s="261"/>
      <c r="P159" s="261"/>
      <c r="Q159" s="261"/>
      <c r="R159" s="261"/>
      <c r="S159" s="261"/>
      <c r="T159" s="262"/>
      <c r="U159" s="14"/>
      <c r="V159" s="14"/>
      <c r="W159" s="14"/>
      <c r="X159" s="14"/>
      <c r="Y159" s="14"/>
      <c r="Z159" s="14"/>
      <c r="AA159" s="14"/>
      <c r="AB159" s="14"/>
      <c r="AC159" s="14"/>
      <c r="AD159" s="14"/>
      <c r="AE159" s="14"/>
      <c r="AT159" s="263" t="s">
        <v>182</v>
      </c>
      <c r="AU159" s="263" t="s">
        <v>86</v>
      </c>
      <c r="AV159" s="14" t="s">
        <v>180</v>
      </c>
      <c r="AW159" s="14" t="s">
        <v>31</v>
      </c>
      <c r="AX159" s="14" t="s">
        <v>84</v>
      </c>
      <c r="AY159" s="263" t="s">
        <v>173</v>
      </c>
    </row>
    <row r="160" s="2" customFormat="1" ht="114.9" customHeight="1">
      <c r="A160" s="38"/>
      <c r="B160" s="39"/>
      <c r="C160" s="227" t="s">
        <v>228</v>
      </c>
      <c r="D160" s="227" t="s">
        <v>176</v>
      </c>
      <c r="E160" s="228" t="s">
        <v>661</v>
      </c>
      <c r="F160" s="229" t="s">
        <v>662</v>
      </c>
      <c r="G160" s="230" t="s">
        <v>256</v>
      </c>
      <c r="H160" s="231">
        <v>4</v>
      </c>
      <c r="I160" s="232"/>
      <c r="J160" s="233">
        <f>ROUND(I160*H160,2)</f>
        <v>0</v>
      </c>
      <c r="K160" s="234"/>
      <c r="L160" s="44"/>
      <c r="M160" s="235" t="s">
        <v>1</v>
      </c>
      <c r="N160" s="236" t="s">
        <v>41</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180</v>
      </c>
      <c r="AT160" s="239" t="s">
        <v>176</v>
      </c>
      <c r="AU160" s="239" t="s">
        <v>86</v>
      </c>
      <c r="AY160" s="17" t="s">
        <v>173</v>
      </c>
      <c r="BE160" s="240">
        <f>IF(N160="základní",J160,0)</f>
        <v>0</v>
      </c>
      <c r="BF160" s="240">
        <f>IF(N160="snížená",J160,0)</f>
        <v>0</v>
      </c>
      <c r="BG160" s="240">
        <f>IF(N160="zákl. přenesená",J160,0)</f>
        <v>0</v>
      </c>
      <c r="BH160" s="240">
        <f>IF(N160="sníž. přenesená",J160,0)</f>
        <v>0</v>
      </c>
      <c r="BI160" s="240">
        <f>IF(N160="nulová",J160,0)</f>
        <v>0</v>
      </c>
      <c r="BJ160" s="17" t="s">
        <v>84</v>
      </c>
      <c r="BK160" s="240">
        <f>ROUND(I160*H160,2)</f>
        <v>0</v>
      </c>
      <c r="BL160" s="17" t="s">
        <v>180</v>
      </c>
      <c r="BM160" s="239" t="s">
        <v>982</v>
      </c>
    </row>
    <row r="161" s="13" customFormat="1">
      <c r="A161" s="13"/>
      <c r="B161" s="241"/>
      <c r="C161" s="242"/>
      <c r="D161" s="243" t="s">
        <v>182</v>
      </c>
      <c r="E161" s="244" t="s">
        <v>1</v>
      </c>
      <c r="F161" s="245" t="s">
        <v>180</v>
      </c>
      <c r="G161" s="242"/>
      <c r="H161" s="246">
        <v>4</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4" customFormat="1">
      <c r="A162" s="14"/>
      <c r="B162" s="253"/>
      <c r="C162" s="254"/>
      <c r="D162" s="243" t="s">
        <v>182</v>
      </c>
      <c r="E162" s="255" t="s">
        <v>1</v>
      </c>
      <c r="F162" s="256" t="s">
        <v>184</v>
      </c>
      <c r="G162" s="254"/>
      <c r="H162" s="257">
        <v>4</v>
      </c>
      <c r="I162" s="258"/>
      <c r="J162" s="254"/>
      <c r="K162" s="254"/>
      <c r="L162" s="259"/>
      <c r="M162" s="260"/>
      <c r="N162" s="261"/>
      <c r="O162" s="261"/>
      <c r="P162" s="261"/>
      <c r="Q162" s="261"/>
      <c r="R162" s="261"/>
      <c r="S162" s="261"/>
      <c r="T162" s="262"/>
      <c r="U162" s="14"/>
      <c r="V162" s="14"/>
      <c r="W162" s="14"/>
      <c r="X162" s="14"/>
      <c r="Y162" s="14"/>
      <c r="Z162" s="14"/>
      <c r="AA162" s="14"/>
      <c r="AB162" s="14"/>
      <c r="AC162" s="14"/>
      <c r="AD162" s="14"/>
      <c r="AE162" s="14"/>
      <c r="AT162" s="263" t="s">
        <v>182</v>
      </c>
      <c r="AU162" s="263" t="s">
        <v>86</v>
      </c>
      <c r="AV162" s="14" t="s">
        <v>180</v>
      </c>
      <c r="AW162" s="14" t="s">
        <v>31</v>
      </c>
      <c r="AX162" s="14" t="s">
        <v>84</v>
      </c>
      <c r="AY162" s="263" t="s">
        <v>173</v>
      </c>
    </row>
    <row r="163" s="2" customFormat="1" ht="62.7" customHeight="1">
      <c r="A163" s="38"/>
      <c r="B163" s="39"/>
      <c r="C163" s="227" t="s">
        <v>246</v>
      </c>
      <c r="D163" s="227" t="s">
        <v>176</v>
      </c>
      <c r="E163" s="228" t="s">
        <v>778</v>
      </c>
      <c r="F163" s="229" t="s">
        <v>779</v>
      </c>
      <c r="G163" s="230" t="s">
        <v>231</v>
      </c>
      <c r="H163" s="231">
        <v>6</v>
      </c>
      <c r="I163" s="232"/>
      <c r="J163" s="233">
        <f>ROUND(I163*H163,2)</f>
        <v>0</v>
      </c>
      <c r="K163" s="234"/>
      <c r="L163" s="44"/>
      <c r="M163" s="235" t="s">
        <v>1</v>
      </c>
      <c r="N163" s="236" t="s">
        <v>41</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180</v>
      </c>
      <c r="AT163" s="239" t="s">
        <v>176</v>
      </c>
      <c r="AU163" s="239" t="s">
        <v>86</v>
      </c>
      <c r="AY163" s="17" t="s">
        <v>173</v>
      </c>
      <c r="BE163" s="240">
        <f>IF(N163="základní",J163,0)</f>
        <v>0</v>
      </c>
      <c r="BF163" s="240">
        <f>IF(N163="snížená",J163,0)</f>
        <v>0</v>
      </c>
      <c r="BG163" s="240">
        <f>IF(N163="zákl. přenesená",J163,0)</f>
        <v>0</v>
      </c>
      <c r="BH163" s="240">
        <f>IF(N163="sníž. přenesená",J163,0)</f>
        <v>0</v>
      </c>
      <c r="BI163" s="240">
        <f>IF(N163="nulová",J163,0)</f>
        <v>0</v>
      </c>
      <c r="BJ163" s="17" t="s">
        <v>84</v>
      </c>
      <c r="BK163" s="240">
        <f>ROUND(I163*H163,2)</f>
        <v>0</v>
      </c>
      <c r="BL163" s="17" t="s">
        <v>180</v>
      </c>
      <c r="BM163" s="239" t="s">
        <v>983</v>
      </c>
    </row>
    <row r="164" s="13" customFormat="1">
      <c r="A164" s="13"/>
      <c r="B164" s="241"/>
      <c r="C164" s="242"/>
      <c r="D164" s="243" t="s">
        <v>182</v>
      </c>
      <c r="E164" s="244" t="s">
        <v>1</v>
      </c>
      <c r="F164" s="245" t="s">
        <v>206</v>
      </c>
      <c r="G164" s="242"/>
      <c r="H164" s="246">
        <v>6</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6</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14.4" customHeight="1">
      <c r="A166" s="38"/>
      <c r="B166" s="39"/>
      <c r="C166" s="264" t="s">
        <v>253</v>
      </c>
      <c r="D166" s="264" t="s">
        <v>199</v>
      </c>
      <c r="E166" s="265" t="s">
        <v>782</v>
      </c>
      <c r="F166" s="266" t="s">
        <v>783</v>
      </c>
      <c r="G166" s="267" t="s">
        <v>231</v>
      </c>
      <c r="H166" s="268">
        <v>6</v>
      </c>
      <c r="I166" s="269"/>
      <c r="J166" s="270">
        <f>ROUND(I166*H166,2)</f>
        <v>0</v>
      </c>
      <c r="K166" s="271"/>
      <c r="L166" s="272"/>
      <c r="M166" s="273" t="s">
        <v>1</v>
      </c>
      <c r="N166" s="274" t="s">
        <v>41</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203</v>
      </c>
      <c r="AT166" s="239" t="s">
        <v>199</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984</v>
      </c>
    </row>
    <row r="167" s="13" customFormat="1">
      <c r="A167" s="13"/>
      <c r="B167" s="241"/>
      <c r="C167" s="242"/>
      <c r="D167" s="243" t="s">
        <v>182</v>
      </c>
      <c r="E167" s="244" t="s">
        <v>1</v>
      </c>
      <c r="F167" s="245" t="s">
        <v>985</v>
      </c>
      <c r="G167" s="242"/>
      <c r="H167" s="246">
        <v>6</v>
      </c>
      <c r="I167" s="247"/>
      <c r="J167" s="242"/>
      <c r="K167" s="242"/>
      <c r="L167" s="248"/>
      <c r="M167" s="249"/>
      <c r="N167" s="250"/>
      <c r="O167" s="250"/>
      <c r="P167" s="250"/>
      <c r="Q167" s="250"/>
      <c r="R167" s="250"/>
      <c r="S167" s="250"/>
      <c r="T167" s="251"/>
      <c r="U167" s="13"/>
      <c r="V167" s="13"/>
      <c r="W167" s="13"/>
      <c r="X167" s="13"/>
      <c r="Y167" s="13"/>
      <c r="Z167" s="13"/>
      <c r="AA167" s="13"/>
      <c r="AB167" s="13"/>
      <c r="AC167" s="13"/>
      <c r="AD167" s="13"/>
      <c r="AE167" s="13"/>
      <c r="AT167" s="252" t="s">
        <v>182</v>
      </c>
      <c r="AU167" s="252" t="s">
        <v>86</v>
      </c>
      <c r="AV167" s="13" t="s">
        <v>86</v>
      </c>
      <c r="AW167" s="13" t="s">
        <v>31</v>
      </c>
      <c r="AX167" s="13" t="s">
        <v>76</v>
      </c>
      <c r="AY167" s="252" t="s">
        <v>173</v>
      </c>
    </row>
    <row r="168" s="14" customFormat="1">
      <c r="A168" s="14"/>
      <c r="B168" s="253"/>
      <c r="C168" s="254"/>
      <c r="D168" s="243" t="s">
        <v>182</v>
      </c>
      <c r="E168" s="255" t="s">
        <v>1</v>
      </c>
      <c r="F168" s="256" t="s">
        <v>184</v>
      </c>
      <c r="G168" s="254"/>
      <c r="H168" s="257">
        <v>6</v>
      </c>
      <c r="I168" s="258"/>
      <c r="J168" s="254"/>
      <c r="K168" s="254"/>
      <c r="L168" s="259"/>
      <c r="M168" s="260"/>
      <c r="N168" s="261"/>
      <c r="O168" s="261"/>
      <c r="P168" s="261"/>
      <c r="Q168" s="261"/>
      <c r="R168" s="261"/>
      <c r="S168" s="261"/>
      <c r="T168" s="262"/>
      <c r="U168" s="14"/>
      <c r="V168" s="14"/>
      <c r="W168" s="14"/>
      <c r="X168" s="14"/>
      <c r="Y168" s="14"/>
      <c r="Z168" s="14"/>
      <c r="AA168" s="14"/>
      <c r="AB168" s="14"/>
      <c r="AC168" s="14"/>
      <c r="AD168" s="14"/>
      <c r="AE168" s="14"/>
      <c r="AT168" s="263" t="s">
        <v>182</v>
      </c>
      <c r="AU168" s="263" t="s">
        <v>86</v>
      </c>
      <c r="AV168" s="14" t="s">
        <v>180</v>
      </c>
      <c r="AW168" s="14" t="s">
        <v>31</v>
      </c>
      <c r="AX168" s="14" t="s">
        <v>84</v>
      </c>
      <c r="AY168" s="263" t="s">
        <v>173</v>
      </c>
    </row>
    <row r="169" s="2" customFormat="1" ht="49.05" customHeight="1">
      <c r="A169" s="38"/>
      <c r="B169" s="39"/>
      <c r="C169" s="227" t="s">
        <v>260</v>
      </c>
      <c r="D169" s="227" t="s">
        <v>176</v>
      </c>
      <c r="E169" s="228" t="s">
        <v>785</v>
      </c>
      <c r="F169" s="229" t="s">
        <v>786</v>
      </c>
      <c r="G169" s="230" t="s">
        <v>231</v>
      </c>
      <c r="H169" s="231">
        <v>14</v>
      </c>
      <c r="I169" s="232"/>
      <c r="J169" s="233">
        <f>ROUND(I169*H169,2)</f>
        <v>0</v>
      </c>
      <c r="K169" s="234"/>
      <c r="L169" s="44"/>
      <c r="M169" s="235" t="s">
        <v>1</v>
      </c>
      <c r="N169" s="236" t="s">
        <v>41</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180</v>
      </c>
      <c r="AT169" s="239" t="s">
        <v>176</v>
      </c>
      <c r="AU169" s="239" t="s">
        <v>86</v>
      </c>
      <c r="AY169" s="17" t="s">
        <v>173</v>
      </c>
      <c r="BE169" s="240">
        <f>IF(N169="základní",J169,0)</f>
        <v>0</v>
      </c>
      <c r="BF169" s="240">
        <f>IF(N169="snížená",J169,0)</f>
        <v>0</v>
      </c>
      <c r="BG169" s="240">
        <f>IF(N169="zákl. přenesená",J169,0)</f>
        <v>0</v>
      </c>
      <c r="BH169" s="240">
        <f>IF(N169="sníž. přenesená",J169,0)</f>
        <v>0</v>
      </c>
      <c r="BI169" s="240">
        <f>IF(N169="nulová",J169,0)</f>
        <v>0</v>
      </c>
      <c r="BJ169" s="17" t="s">
        <v>84</v>
      </c>
      <c r="BK169" s="240">
        <f>ROUND(I169*H169,2)</f>
        <v>0</v>
      </c>
      <c r="BL169" s="17" t="s">
        <v>180</v>
      </c>
      <c r="BM169" s="239" t="s">
        <v>986</v>
      </c>
    </row>
    <row r="170" s="2" customFormat="1">
      <c r="A170" s="38"/>
      <c r="B170" s="39"/>
      <c r="C170" s="40"/>
      <c r="D170" s="243" t="s">
        <v>250</v>
      </c>
      <c r="E170" s="40"/>
      <c r="F170" s="285" t="s">
        <v>862</v>
      </c>
      <c r="G170" s="40"/>
      <c r="H170" s="40"/>
      <c r="I170" s="286"/>
      <c r="J170" s="40"/>
      <c r="K170" s="40"/>
      <c r="L170" s="44"/>
      <c r="M170" s="287"/>
      <c r="N170" s="288"/>
      <c r="O170" s="91"/>
      <c r="P170" s="91"/>
      <c r="Q170" s="91"/>
      <c r="R170" s="91"/>
      <c r="S170" s="91"/>
      <c r="T170" s="92"/>
      <c r="U170" s="38"/>
      <c r="V170" s="38"/>
      <c r="W170" s="38"/>
      <c r="X170" s="38"/>
      <c r="Y170" s="38"/>
      <c r="Z170" s="38"/>
      <c r="AA170" s="38"/>
      <c r="AB170" s="38"/>
      <c r="AC170" s="38"/>
      <c r="AD170" s="38"/>
      <c r="AE170" s="38"/>
      <c r="AT170" s="17" t="s">
        <v>250</v>
      </c>
      <c r="AU170" s="17" t="s">
        <v>86</v>
      </c>
    </row>
    <row r="171" s="13" customFormat="1">
      <c r="A171" s="13"/>
      <c r="B171" s="241"/>
      <c r="C171" s="242"/>
      <c r="D171" s="243" t="s">
        <v>182</v>
      </c>
      <c r="E171" s="244" t="s">
        <v>1</v>
      </c>
      <c r="F171" s="245" t="s">
        <v>987</v>
      </c>
      <c r="G171" s="242"/>
      <c r="H171" s="246">
        <v>14</v>
      </c>
      <c r="I171" s="247"/>
      <c r="J171" s="242"/>
      <c r="K171" s="242"/>
      <c r="L171" s="248"/>
      <c r="M171" s="249"/>
      <c r="N171" s="250"/>
      <c r="O171" s="250"/>
      <c r="P171" s="250"/>
      <c r="Q171" s="250"/>
      <c r="R171" s="250"/>
      <c r="S171" s="250"/>
      <c r="T171" s="251"/>
      <c r="U171" s="13"/>
      <c r="V171" s="13"/>
      <c r="W171" s="13"/>
      <c r="X171" s="13"/>
      <c r="Y171" s="13"/>
      <c r="Z171" s="13"/>
      <c r="AA171" s="13"/>
      <c r="AB171" s="13"/>
      <c r="AC171" s="13"/>
      <c r="AD171" s="13"/>
      <c r="AE171" s="13"/>
      <c r="AT171" s="252" t="s">
        <v>182</v>
      </c>
      <c r="AU171" s="252" t="s">
        <v>86</v>
      </c>
      <c r="AV171" s="13" t="s">
        <v>86</v>
      </c>
      <c r="AW171" s="13" t="s">
        <v>31</v>
      </c>
      <c r="AX171" s="13" t="s">
        <v>76</v>
      </c>
      <c r="AY171" s="252" t="s">
        <v>173</v>
      </c>
    </row>
    <row r="172" s="14" customFormat="1">
      <c r="A172" s="14"/>
      <c r="B172" s="253"/>
      <c r="C172" s="254"/>
      <c r="D172" s="243" t="s">
        <v>182</v>
      </c>
      <c r="E172" s="255" t="s">
        <v>1</v>
      </c>
      <c r="F172" s="256" t="s">
        <v>184</v>
      </c>
      <c r="G172" s="254"/>
      <c r="H172" s="257">
        <v>14</v>
      </c>
      <c r="I172" s="258"/>
      <c r="J172" s="254"/>
      <c r="K172" s="254"/>
      <c r="L172" s="259"/>
      <c r="M172" s="260"/>
      <c r="N172" s="261"/>
      <c r="O172" s="261"/>
      <c r="P172" s="261"/>
      <c r="Q172" s="261"/>
      <c r="R172" s="261"/>
      <c r="S172" s="261"/>
      <c r="T172" s="262"/>
      <c r="U172" s="14"/>
      <c r="V172" s="14"/>
      <c r="W172" s="14"/>
      <c r="X172" s="14"/>
      <c r="Y172" s="14"/>
      <c r="Z172" s="14"/>
      <c r="AA172" s="14"/>
      <c r="AB172" s="14"/>
      <c r="AC172" s="14"/>
      <c r="AD172" s="14"/>
      <c r="AE172" s="14"/>
      <c r="AT172" s="263" t="s">
        <v>182</v>
      </c>
      <c r="AU172" s="263" t="s">
        <v>86</v>
      </c>
      <c r="AV172" s="14" t="s">
        <v>180</v>
      </c>
      <c r="AW172" s="14" t="s">
        <v>31</v>
      </c>
      <c r="AX172" s="14" t="s">
        <v>84</v>
      </c>
      <c r="AY172" s="263" t="s">
        <v>173</v>
      </c>
    </row>
    <row r="173" s="2" customFormat="1" ht="37.8" customHeight="1">
      <c r="A173" s="38"/>
      <c r="B173" s="39"/>
      <c r="C173" s="227" t="s">
        <v>264</v>
      </c>
      <c r="D173" s="227" t="s">
        <v>176</v>
      </c>
      <c r="E173" s="228" t="s">
        <v>789</v>
      </c>
      <c r="F173" s="229" t="s">
        <v>790</v>
      </c>
      <c r="G173" s="230" t="s">
        <v>231</v>
      </c>
      <c r="H173" s="231">
        <v>28</v>
      </c>
      <c r="I173" s="232"/>
      <c r="J173" s="233">
        <f>ROUND(I173*H173,2)</f>
        <v>0</v>
      </c>
      <c r="K173" s="234"/>
      <c r="L173" s="44"/>
      <c r="M173" s="235" t="s">
        <v>1</v>
      </c>
      <c r="N173" s="236" t="s">
        <v>41</v>
      </c>
      <c r="O173" s="91"/>
      <c r="P173" s="237">
        <f>O173*H173</f>
        <v>0</v>
      </c>
      <c r="Q173" s="237">
        <v>0</v>
      </c>
      <c r="R173" s="237">
        <f>Q173*H173</f>
        <v>0</v>
      </c>
      <c r="S173" s="237">
        <v>0</v>
      </c>
      <c r="T173" s="238">
        <f>S173*H173</f>
        <v>0</v>
      </c>
      <c r="U173" s="38"/>
      <c r="V173" s="38"/>
      <c r="W173" s="38"/>
      <c r="X173" s="38"/>
      <c r="Y173" s="38"/>
      <c r="Z173" s="38"/>
      <c r="AA173" s="38"/>
      <c r="AB173" s="38"/>
      <c r="AC173" s="38"/>
      <c r="AD173" s="38"/>
      <c r="AE173" s="38"/>
      <c r="AR173" s="239" t="s">
        <v>180</v>
      </c>
      <c r="AT173" s="239" t="s">
        <v>176</v>
      </c>
      <c r="AU173" s="239" t="s">
        <v>86</v>
      </c>
      <c r="AY173" s="17" t="s">
        <v>173</v>
      </c>
      <c r="BE173" s="240">
        <f>IF(N173="základní",J173,0)</f>
        <v>0</v>
      </c>
      <c r="BF173" s="240">
        <f>IF(N173="snížená",J173,0)</f>
        <v>0</v>
      </c>
      <c r="BG173" s="240">
        <f>IF(N173="zákl. přenesená",J173,0)</f>
        <v>0</v>
      </c>
      <c r="BH173" s="240">
        <f>IF(N173="sníž. přenesená",J173,0)</f>
        <v>0</v>
      </c>
      <c r="BI173" s="240">
        <f>IF(N173="nulová",J173,0)</f>
        <v>0</v>
      </c>
      <c r="BJ173" s="17" t="s">
        <v>84</v>
      </c>
      <c r="BK173" s="240">
        <f>ROUND(I173*H173,2)</f>
        <v>0</v>
      </c>
      <c r="BL173" s="17" t="s">
        <v>180</v>
      </c>
      <c r="BM173" s="239" t="s">
        <v>988</v>
      </c>
    </row>
    <row r="174" s="13" customFormat="1">
      <c r="A174" s="13"/>
      <c r="B174" s="241"/>
      <c r="C174" s="242"/>
      <c r="D174" s="243" t="s">
        <v>182</v>
      </c>
      <c r="E174" s="244" t="s">
        <v>1</v>
      </c>
      <c r="F174" s="245" t="s">
        <v>989</v>
      </c>
      <c r="G174" s="242"/>
      <c r="H174" s="246">
        <v>28</v>
      </c>
      <c r="I174" s="247"/>
      <c r="J174" s="242"/>
      <c r="K174" s="242"/>
      <c r="L174" s="248"/>
      <c r="M174" s="249"/>
      <c r="N174" s="250"/>
      <c r="O174" s="250"/>
      <c r="P174" s="250"/>
      <c r="Q174" s="250"/>
      <c r="R174" s="250"/>
      <c r="S174" s="250"/>
      <c r="T174" s="251"/>
      <c r="U174" s="13"/>
      <c r="V174" s="13"/>
      <c r="W174" s="13"/>
      <c r="X174" s="13"/>
      <c r="Y174" s="13"/>
      <c r="Z174" s="13"/>
      <c r="AA174" s="13"/>
      <c r="AB174" s="13"/>
      <c r="AC174" s="13"/>
      <c r="AD174" s="13"/>
      <c r="AE174" s="13"/>
      <c r="AT174" s="252" t="s">
        <v>182</v>
      </c>
      <c r="AU174" s="252" t="s">
        <v>86</v>
      </c>
      <c r="AV174" s="13" t="s">
        <v>86</v>
      </c>
      <c r="AW174" s="13" t="s">
        <v>31</v>
      </c>
      <c r="AX174" s="13" t="s">
        <v>76</v>
      </c>
      <c r="AY174" s="252" t="s">
        <v>173</v>
      </c>
    </row>
    <row r="175" s="14" customFormat="1">
      <c r="A175" s="14"/>
      <c r="B175" s="253"/>
      <c r="C175" s="254"/>
      <c r="D175" s="243" t="s">
        <v>182</v>
      </c>
      <c r="E175" s="255" t="s">
        <v>1</v>
      </c>
      <c r="F175" s="256" t="s">
        <v>184</v>
      </c>
      <c r="G175" s="254"/>
      <c r="H175" s="257">
        <v>28</v>
      </c>
      <c r="I175" s="258"/>
      <c r="J175" s="254"/>
      <c r="K175" s="254"/>
      <c r="L175" s="259"/>
      <c r="M175" s="260"/>
      <c r="N175" s="261"/>
      <c r="O175" s="261"/>
      <c r="P175" s="261"/>
      <c r="Q175" s="261"/>
      <c r="R175" s="261"/>
      <c r="S175" s="261"/>
      <c r="T175" s="262"/>
      <c r="U175" s="14"/>
      <c r="V175" s="14"/>
      <c r="W175" s="14"/>
      <c r="X175" s="14"/>
      <c r="Y175" s="14"/>
      <c r="Z175" s="14"/>
      <c r="AA175" s="14"/>
      <c r="AB175" s="14"/>
      <c r="AC175" s="14"/>
      <c r="AD175" s="14"/>
      <c r="AE175" s="14"/>
      <c r="AT175" s="263" t="s">
        <v>182</v>
      </c>
      <c r="AU175" s="263" t="s">
        <v>86</v>
      </c>
      <c r="AV175" s="14" t="s">
        <v>180</v>
      </c>
      <c r="AW175" s="14" t="s">
        <v>31</v>
      </c>
      <c r="AX175" s="14" t="s">
        <v>84</v>
      </c>
      <c r="AY175" s="263" t="s">
        <v>173</v>
      </c>
    </row>
    <row r="176" s="2" customFormat="1" ht="49.05" customHeight="1">
      <c r="A176" s="38"/>
      <c r="B176" s="39"/>
      <c r="C176" s="227" t="s">
        <v>8</v>
      </c>
      <c r="D176" s="227" t="s">
        <v>176</v>
      </c>
      <c r="E176" s="228" t="s">
        <v>792</v>
      </c>
      <c r="F176" s="229" t="s">
        <v>793</v>
      </c>
      <c r="G176" s="230" t="s">
        <v>179</v>
      </c>
      <c r="H176" s="231">
        <v>63</v>
      </c>
      <c r="I176" s="232"/>
      <c r="J176" s="233">
        <f>ROUND(I176*H176,2)</f>
        <v>0</v>
      </c>
      <c r="K176" s="234"/>
      <c r="L176" s="44"/>
      <c r="M176" s="235" t="s">
        <v>1</v>
      </c>
      <c r="N176" s="236" t="s">
        <v>41</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180</v>
      </c>
      <c r="AT176" s="239" t="s">
        <v>176</v>
      </c>
      <c r="AU176" s="239" t="s">
        <v>86</v>
      </c>
      <c r="AY176" s="17" t="s">
        <v>173</v>
      </c>
      <c r="BE176" s="240">
        <f>IF(N176="základní",J176,0)</f>
        <v>0</v>
      </c>
      <c r="BF176" s="240">
        <f>IF(N176="snížená",J176,0)</f>
        <v>0</v>
      </c>
      <c r="BG176" s="240">
        <f>IF(N176="zákl. přenesená",J176,0)</f>
        <v>0</v>
      </c>
      <c r="BH176" s="240">
        <f>IF(N176="sníž. přenesená",J176,0)</f>
        <v>0</v>
      </c>
      <c r="BI176" s="240">
        <f>IF(N176="nulová",J176,0)</f>
        <v>0</v>
      </c>
      <c r="BJ176" s="17" t="s">
        <v>84</v>
      </c>
      <c r="BK176" s="240">
        <f>ROUND(I176*H176,2)</f>
        <v>0</v>
      </c>
      <c r="BL176" s="17" t="s">
        <v>180</v>
      </c>
      <c r="BM176" s="239" t="s">
        <v>990</v>
      </c>
    </row>
    <row r="177" s="13" customFormat="1">
      <c r="A177" s="13"/>
      <c r="B177" s="241"/>
      <c r="C177" s="242"/>
      <c r="D177" s="243" t="s">
        <v>182</v>
      </c>
      <c r="E177" s="244" t="s">
        <v>1</v>
      </c>
      <c r="F177" s="245" t="s">
        <v>991</v>
      </c>
      <c r="G177" s="242"/>
      <c r="H177" s="246">
        <v>63</v>
      </c>
      <c r="I177" s="247"/>
      <c r="J177" s="242"/>
      <c r="K177" s="242"/>
      <c r="L177" s="248"/>
      <c r="M177" s="249"/>
      <c r="N177" s="250"/>
      <c r="O177" s="250"/>
      <c r="P177" s="250"/>
      <c r="Q177" s="250"/>
      <c r="R177" s="250"/>
      <c r="S177" s="250"/>
      <c r="T177" s="251"/>
      <c r="U177" s="13"/>
      <c r="V177" s="13"/>
      <c r="W177" s="13"/>
      <c r="X177" s="13"/>
      <c r="Y177" s="13"/>
      <c r="Z177" s="13"/>
      <c r="AA177" s="13"/>
      <c r="AB177" s="13"/>
      <c r="AC177" s="13"/>
      <c r="AD177" s="13"/>
      <c r="AE177" s="13"/>
      <c r="AT177" s="252" t="s">
        <v>182</v>
      </c>
      <c r="AU177" s="252" t="s">
        <v>86</v>
      </c>
      <c r="AV177" s="13" t="s">
        <v>86</v>
      </c>
      <c r="AW177" s="13" t="s">
        <v>31</v>
      </c>
      <c r="AX177" s="13" t="s">
        <v>76</v>
      </c>
      <c r="AY177" s="252" t="s">
        <v>173</v>
      </c>
    </row>
    <row r="178" s="14" customFormat="1">
      <c r="A178" s="14"/>
      <c r="B178" s="253"/>
      <c r="C178" s="254"/>
      <c r="D178" s="243" t="s">
        <v>182</v>
      </c>
      <c r="E178" s="255" t="s">
        <v>1</v>
      </c>
      <c r="F178" s="256" t="s">
        <v>184</v>
      </c>
      <c r="G178" s="254"/>
      <c r="H178" s="257">
        <v>63</v>
      </c>
      <c r="I178" s="258"/>
      <c r="J178" s="254"/>
      <c r="K178" s="254"/>
      <c r="L178" s="259"/>
      <c r="M178" s="260"/>
      <c r="N178" s="261"/>
      <c r="O178" s="261"/>
      <c r="P178" s="261"/>
      <c r="Q178" s="261"/>
      <c r="R178" s="261"/>
      <c r="S178" s="261"/>
      <c r="T178" s="262"/>
      <c r="U178" s="14"/>
      <c r="V178" s="14"/>
      <c r="W178" s="14"/>
      <c r="X178" s="14"/>
      <c r="Y178" s="14"/>
      <c r="Z178" s="14"/>
      <c r="AA178" s="14"/>
      <c r="AB178" s="14"/>
      <c r="AC178" s="14"/>
      <c r="AD178" s="14"/>
      <c r="AE178" s="14"/>
      <c r="AT178" s="263" t="s">
        <v>182</v>
      </c>
      <c r="AU178" s="263" t="s">
        <v>86</v>
      </c>
      <c r="AV178" s="14" t="s">
        <v>180</v>
      </c>
      <c r="AW178" s="14" t="s">
        <v>31</v>
      </c>
      <c r="AX178" s="14" t="s">
        <v>84</v>
      </c>
      <c r="AY178" s="263" t="s">
        <v>173</v>
      </c>
    </row>
    <row r="179" s="2" customFormat="1" ht="90" customHeight="1">
      <c r="A179" s="38"/>
      <c r="B179" s="39"/>
      <c r="C179" s="227" t="s">
        <v>274</v>
      </c>
      <c r="D179" s="227" t="s">
        <v>176</v>
      </c>
      <c r="E179" s="228" t="s">
        <v>796</v>
      </c>
      <c r="F179" s="229" t="s">
        <v>797</v>
      </c>
      <c r="G179" s="230" t="s">
        <v>179</v>
      </c>
      <c r="H179" s="231">
        <v>45.5</v>
      </c>
      <c r="I179" s="232"/>
      <c r="J179" s="233">
        <f>ROUND(I179*H179,2)</f>
        <v>0</v>
      </c>
      <c r="K179" s="234"/>
      <c r="L179" s="44"/>
      <c r="M179" s="235" t="s">
        <v>1</v>
      </c>
      <c r="N179" s="236" t="s">
        <v>41</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180</v>
      </c>
      <c r="AT179" s="239" t="s">
        <v>176</v>
      </c>
      <c r="AU179" s="239" t="s">
        <v>86</v>
      </c>
      <c r="AY179" s="17" t="s">
        <v>173</v>
      </c>
      <c r="BE179" s="240">
        <f>IF(N179="základní",J179,0)</f>
        <v>0</v>
      </c>
      <c r="BF179" s="240">
        <f>IF(N179="snížená",J179,0)</f>
        <v>0</v>
      </c>
      <c r="BG179" s="240">
        <f>IF(N179="zákl. přenesená",J179,0)</f>
        <v>0</v>
      </c>
      <c r="BH179" s="240">
        <f>IF(N179="sníž. přenesená",J179,0)</f>
        <v>0</v>
      </c>
      <c r="BI179" s="240">
        <f>IF(N179="nulová",J179,0)</f>
        <v>0</v>
      </c>
      <c r="BJ179" s="17" t="s">
        <v>84</v>
      </c>
      <c r="BK179" s="240">
        <f>ROUND(I179*H179,2)</f>
        <v>0</v>
      </c>
      <c r="BL179" s="17" t="s">
        <v>180</v>
      </c>
      <c r="BM179" s="239" t="s">
        <v>992</v>
      </c>
    </row>
    <row r="180" s="13" customFormat="1">
      <c r="A180" s="13"/>
      <c r="B180" s="241"/>
      <c r="C180" s="242"/>
      <c r="D180" s="243" t="s">
        <v>182</v>
      </c>
      <c r="E180" s="244" t="s">
        <v>1</v>
      </c>
      <c r="F180" s="245" t="s">
        <v>993</v>
      </c>
      <c r="G180" s="242"/>
      <c r="H180" s="246">
        <v>45.5</v>
      </c>
      <c r="I180" s="247"/>
      <c r="J180" s="242"/>
      <c r="K180" s="242"/>
      <c r="L180" s="248"/>
      <c r="M180" s="249"/>
      <c r="N180" s="250"/>
      <c r="O180" s="250"/>
      <c r="P180" s="250"/>
      <c r="Q180" s="250"/>
      <c r="R180" s="250"/>
      <c r="S180" s="250"/>
      <c r="T180" s="251"/>
      <c r="U180" s="13"/>
      <c r="V180" s="13"/>
      <c r="W180" s="13"/>
      <c r="X180" s="13"/>
      <c r="Y180" s="13"/>
      <c r="Z180" s="13"/>
      <c r="AA180" s="13"/>
      <c r="AB180" s="13"/>
      <c r="AC180" s="13"/>
      <c r="AD180" s="13"/>
      <c r="AE180" s="13"/>
      <c r="AT180" s="252" t="s">
        <v>182</v>
      </c>
      <c r="AU180" s="252" t="s">
        <v>86</v>
      </c>
      <c r="AV180" s="13" t="s">
        <v>86</v>
      </c>
      <c r="AW180" s="13" t="s">
        <v>31</v>
      </c>
      <c r="AX180" s="13" t="s">
        <v>76</v>
      </c>
      <c r="AY180" s="252" t="s">
        <v>173</v>
      </c>
    </row>
    <row r="181" s="14" customFormat="1">
      <c r="A181" s="14"/>
      <c r="B181" s="253"/>
      <c r="C181" s="254"/>
      <c r="D181" s="243" t="s">
        <v>182</v>
      </c>
      <c r="E181" s="255" t="s">
        <v>1</v>
      </c>
      <c r="F181" s="256" t="s">
        <v>184</v>
      </c>
      <c r="G181" s="254"/>
      <c r="H181" s="257">
        <v>45.5</v>
      </c>
      <c r="I181" s="258"/>
      <c r="J181" s="254"/>
      <c r="K181" s="254"/>
      <c r="L181" s="259"/>
      <c r="M181" s="260"/>
      <c r="N181" s="261"/>
      <c r="O181" s="261"/>
      <c r="P181" s="261"/>
      <c r="Q181" s="261"/>
      <c r="R181" s="261"/>
      <c r="S181" s="261"/>
      <c r="T181" s="262"/>
      <c r="U181" s="14"/>
      <c r="V181" s="14"/>
      <c r="W181" s="14"/>
      <c r="X181" s="14"/>
      <c r="Y181" s="14"/>
      <c r="Z181" s="14"/>
      <c r="AA181" s="14"/>
      <c r="AB181" s="14"/>
      <c r="AC181" s="14"/>
      <c r="AD181" s="14"/>
      <c r="AE181" s="14"/>
      <c r="AT181" s="263" t="s">
        <v>182</v>
      </c>
      <c r="AU181" s="263" t="s">
        <v>86</v>
      </c>
      <c r="AV181" s="14" t="s">
        <v>180</v>
      </c>
      <c r="AW181" s="14" t="s">
        <v>31</v>
      </c>
      <c r="AX181" s="14" t="s">
        <v>84</v>
      </c>
      <c r="AY181" s="263" t="s">
        <v>173</v>
      </c>
    </row>
    <row r="182" s="2" customFormat="1" ht="14.4" customHeight="1">
      <c r="A182" s="38"/>
      <c r="B182" s="39"/>
      <c r="C182" s="264" t="s">
        <v>279</v>
      </c>
      <c r="D182" s="264" t="s">
        <v>199</v>
      </c>
      <c r="E182" s="265" t="s">
        <v>800</v>
      </c>
      <c r="F182" s="266" t="s">
        <v>801</v>
      </c>
      <c r="G182" s="267" t="s">
        <v>202</v>
      </c>
      <c r="H182" s="268">
        <v>1.5700000000000001</v>
      </c>
      <c r="I182" s="269"/>
      <c r="J182" s="270">
        <f>ROUND(I182*H182,2)</f>
        <v>0</v>
      </c>
      <c r="K182" s="271"/>
      <c r="L182" s="272"/>
      <c r="M182" s="273" t="s">
        <v>1</v>
      </c>
      <c r="N182" s="274" t="s">
        <v>41</v>
      </c>
      <c r="O182" s="91"/>
      <c r="P182" s="237">
        <f>O182*H182</f>
        <v>0</v>
      </c>
      <c r="Q182" s="237">
        <v>1</v>
      </c>
      <c r="R182" s="237">
        <f>Q182*H182</f>
        <v>1.5700000000000001</v>
      </c>
      <c r="S182" s="237">
        <v>0</v>
      </c>
      <c r="T182" s="238">
        <f>S182*H182</f>
        <v>0</v>
      </c>
      <c r="U182" s="38"/>
      <c r="V182" s="38"/>
      <c r="W182" s="38"/>
      <c r="X182" s="38"/>
      <c r="Y182" s="38"/>
      <c r="Z182" s="38"/>
      <c r="AA182" s="38"/>
      <c r="AB182" s="38"/>
      <c r="AC182" s="38"/>
      <c r="AD182" s="38"/>
      <c r="AE182" s="38"/>
      <c r="AR182" s="239" t="s">
        <v>203</v>
      </c>
      <c r="AT182" s="239" t="s">
        <v>199</v>
      </c>
      <c r="AU182" s="239" t="s">
        <v>86</v>
      </c>
      <c r="AY182" s="17" t="s">
        <v>173</v>
      </c>
      <c r="BE182" s="240">
        <f>IF(N182="základní",J182,0)</f>
        <v>0</v>
      </c>
      <c r="BF182" s="240">
        <f>IF(N182="snížená",J182,0)</f>
        <v>0</v>
      </c>
      <c r="BG182" s="240">
        <f>IF(N182="zákl. přenesená",J182,0)</f>
        <v>0</v>
      </c>
      <c r="BH182" s="240">
        <f>IF(N182="sníž. přenesená",J182,0)</f>
        <v>0</v>
      </c>
      <c r="BI182" s="240">
        <f>IF(N182="nulová",J182,0)</f>
        <v>0</v>
      </c>
      <c r="BJ182" s="17" t="s">
        <v>84</v>
      </c>
      <c r="BK182" s="240">
        <f>ROUND(I182*H182,2)</f>
        <v>0</v>
      </c>
      <c r="BL182" s="17" t="s">
        <v>180</v>
      </c>
      <c r="BM182" s="239" t="s">
        <v>994</v>
      </c>
    </row>
    <row r="183" s="13" customFormat="1">
      <c r="A183" s="13"/>
      <c r="B183" s="241"/>
      <c r="C183" s="242"/>
      <c r="D183" s="243" t="s">
        <v>182</v>
      </c>
      <c r="E183" s="244" t="s">
        <v>1</v>
      </c>
      <c r="F183" s="245" t="s">
        <v>995</v>
      </c>
      <c r="G183" s="242"/>
      <c r="H183" s="246">
        <v>1.5700000000000001</v>
      </c>
      <c r="I183" s="247"/>
      <c r="J183" s="242"/>
      <c r="K183" s="242"/>
      <c r="L183" s="248"/>
      <c r="M183" s="249"/>
      <c r="N183" s="250"/>
      <c r="O183" s="250"/>
      <c r="P183" s="250"/>
      <c r="Q183" s="250"/>
      <c r="R183" s="250"/>
      <c r="S183" s="250"/>
      <c r="T183" s="251"/>
      <c r="U183" s="13"/>
      <c r="V183" s="13"/>
      <c r="W183" s="13"/>
      <c r="X183" s="13"/>
      <c r="Y183" s="13"/>
      <c r="Z183" s="13"/>
      <c r="AA183" s="13"/>
      <c r="AB183" s="13"/>
      <c r="AC183" s="13"/>
      <c r="AD183" s="13"/>
      <c r="AE183" s="13"/>
      <c r="AT183" s="252" t="s">
        <v>182</v>
      </c>
      <c r="AU183" s="252" t="s">
        <v>86</v>
      </c>
      <c r="AV183" s="13" t="s">
        <v>86</v>
      </c>
      <c r="AW183" s="13" t="s">
        <v>31</v>
      </c>
      <c r="AX183" s="13" t="s">
        <v>76</v>
      </c>
      <c r="AY183" s="252" t="s">
        <v>173</v>
      </c>
    </row>
    <row r="184" s="14" customFormat="1">
      <c r="A184" s="14"/>
      <c r="B184" s="253"/>
      <c r="C184" s="254"/>
      <c r="D184" s="243" t="s">
        <v>182</v>
      </c>
      <c r="E184" s="255" t="s">
        <v>1</v>
      </c>
      <c r="F184" s="256" t="s">
        <v>184</v>
      </c>
      <c r="G184" s="254"/>
      <c r="H184" s="257">
        <v>1.5700000000000001</v>
      </c>
      <c r="I184" s="258"/>
      <c r="J184" s="254"/>
      <c r="K184" s="254"/>
      <c r="L184" s="259"/>
      <c r="M184" s="260"/>
      <c r="N184" s="261"/>
      <c r="O184" s="261"/>
      <c r="P184" s="261"/>
      <c r="Q184" s="261"/>
      <c r="R184" s="261"/>
      <c r="S184" s="261"/>
      <c r="T184" s="262"/>
      <c r="U184" s="14"/>
      <c r="V184" s="14"/>
      <c r="W184" s="14"/>
      <c r="X184" s="14"/>
      <c r="Y184" s="14"/>
      <c r="Z184" s="14"/>
      <c r="AA184" s="14"/>
      <c r="AB184" s="14"/>
      <c r="AC184" s="14"/>
      <c r="AD184" s="14"/>
      <c r="AE184" s="14"/>
      <c r="AT184" s="263" t="s">
        <v>182</v>
      </c>
      <c r="AU184" s="263" t="s">
        <v>86</v>
      </c>
      <c r="AV184" s="14" t="s">
        <v>180</v>
      </c>
      <c r="AW184" s="14" t="s">
        <v>31</v>
      </c>
      <c r="AX184" s="14" t="s">
        <v>84</v>
      </c>
      <c r="AY184" s="263" t="s">
        <v>173</v>
      </c>
    </row>
    <row r="185" s="2" customFormat="1" ht="24.15" customHeight="1">
      <c r="A185" s="38"/>
      <c r="B185" s="39"/>
      <c r="C185" s="264" t="s">
        <v>284</v>
      </c>
      <c r="D185" s="264" t="s">
        <v>199</v>
      </c>
      <c r="E185" s="265" t="s">
        <v>804</v>
      </c>
      <c r="F185" s="266" t="s">
        <v>805</v>
      </c>
      <c r="G185" s="267" t="s">
        <v>202</v>
      </c>
      <c r="H185" s="268">
        <v>5.2329999999999997</v>
      </c>
      <c r="I185" s="269"/>
      <c r="J185" s="270">
        <f>ROUND(I185*H185,2)</f>
        <v>0</v>
      </c>
      <c r="K185" s="271"/>
      <c r="L185" s="272"/>
      <c r="M185" s="273" t="s">
        <v>1</v>
      </c>
      <c r="N185" s="274" t="s">
        <v>41</v>
      </c>
      <c r="O185" s="91"/>
      <c r="P185" s="237">
        <f>O185*H185</f>
        <v>0</v>
      </c>
      <c r="Q185" s="237">
        <v>1</v>
      </c>
      <c r="R185" s="237">
        <f>Q185*H185</f>
        <v>5.2329999999999997</v>
      </c>
      <c r="S185" s="237">
        <v>0</v>
      </c>
      <c r="T185" s="238">
        <f>S185*H185</f>
        <v>0</v>
      </c>
      <c r="U185" s="38"/>
      <c r="V185" s="38"/>
      <c r="W185" s="38"/>
      <c r="X185" s="38"/>
      <c r="Y185" s="38"/>
      <c r="Z185" s="38"/>
      <c r="AA185" s="38"/>
      <c r="AB185" s="38"/>
      <c r="AC185" s="38"/>
      <c r="AD185" s="38"/>
      <c r="AE185" s="38"/>
      <c r="AR185" s="239" t="s">
        <v>203</v>
      </c>
      <c r="AT185" s="239" t="s">
        <v>199</v>
      </c>
      <c r="AU185" s="239" t="s">
        <v>86</v>
      </c>
      <c r="AY185" s="17" t="s">
        <v>173</v>
      </c>
      <c r="BE185" s="240">
        <f>IF(N185="základní",J185,0)</f>
        <v>0</v>
      </c>
      <c r="BF185" s="240">
        <f>IF(N185="snížená",J185,0)</f>
        <v>0</v>
      </c>
      <c r="BG185" s="240">
        <f>IF(N185="zákl. přenesená",J185,0)</f>
        <v>0</v>
      </c>
      <c r="BH185" s="240">
        <f>IF(N185="sníž. přenesená",J185,0)</f>
        <v>0</v>
      </c>
      <c r="BI185" s="240">
        <f>IF(N185="nulová",J185,0)</f>
        <v>0</v>
      </c>
      <c r="BJ185" s="17" t="s">
        <v>84</v>
      </c>
      <c r="BK185" s="240">
        <f>ROUND(I185*H185,2)</f>
        <v>0</v>
      </c>
      <c r="BL185" s="17" t="s">
        <v>180</v>
      </c>
      <c r="BM185" s="239" t="s">
        <v>996</v>
      </c>
    </row>
    <row r="186" s="13" customFormat="1">
      <c r="A186" s="13"/>
      <c r="B186" s="241"/>
      <c r="C186" s="242"/>
      <c r="D186" s="243" t="s">
        <v>182</v>
      </c>
      <c r="E186" s="244" t="s">
        <v>1</v>
      </c>
      <c r="F186" s="245" t="s">
        <v>997</v>
      </c>
      <c r="G186" s="242"/>
      <c r="H186" s="246">
        <v>5.2329999999999997</v>
      </c>
      <c r="I186" s="247"/>
      <c r="J186" s="242"/>
      <c r="K186" s="242"/>
      <c r="L186" s="248"/>
      <c r="M186" s="249"/>
      <c r="N186" s="250"/>
      <c r="O186" s="250"/>
      <c r="P186" s="250"/>
      <c r="Q186" s="250"/>
      <c r="R186" s="250"/>
      <c r="S186" s="250"/>
      <c r="T186" s="251"/>
      <c r="U186" s="13"/>
      <c r="V186" s="13"/>
      <c r="W186" s="13"/>
      <c r="X186" s="13"/>
      <c r="Y186" s="13"/>
      <c r="Z186" s="13"/>
      <c r="AA186" s="13"/>
      <c r="AB186" s="13"/>
      <c r="AC186" s="13"/>
      <c r="AD186" s="13"/>
      <c r="AE186" s="13"/>
      <c r="AT186" s="252" t="s">
        <v>182</v>
      </c>
      <c r="AU186" s="252" t="s">
        <v>86</v>
      </c>
      <c r="AV186" s="13" t="s">
        <v>86</v>
      </c>
      <c r="AW186" s="13" t="s">
        <v>31</v>
      </c>
      <c r="AX186" s="13" t="s">
        <v>76</v>
      </c>
      <c r="AY186" s="252" t="s">
        <v>173</v>
      </c>
    </row>
    <row r="187" s="14" customFormat="1">
      <c r="A187" s="14"/>
      <c r="B187" s="253"/>
      <c r="C187" s="254"/>
      <c r="D187" s="243" t="s">
        <v>182</v>
      </c>
      <c r="E187" s="255" t="s">
        <v>1</v>
      </c>
      <c r="F187" s="256" t="s">
        <v>184</v>
      </c>
      <c r="G187" s="254"/>
      <c r="H187" s="257">
        <v>5.2329999999999997</v>
      </c>
      <c r="I187" s="258"/>
      <c r="J187" s="254"/>
      <c r="K187" s="254"/>
      <c r="L187" s="259"/>
      <c r="M187" s="260"/>
      <c r="N187" s="261"/>
      <c r="O187" s="261"/>
      <c r="P187" s="261"/>
      <c r="Q187" s="261"/>
      <c r="R187" s="261"/>
      <c r="S187" s="261"/>
      <c r="T187" s="262"/>
      <c r="U187" s="14"/>
      <c r="V187" s="14"/>
      <c r="W187" s="14"/>
      <c r="X187" s="14"/>
      <c r="Y187" s="14"/>
      <c r="Z187" s="14"/>
      <c r="AA187" s="14"/>
      <c r="AB187" s="14"/>
      <c r="AC187" s="14"/>
      <c r="AD187" s="14"/>
      <c r="AE187" s="14"/>
      <c r="AT187" s="263" t="s">
        <v>182</v>
      </c>
      <c r="AU187" s="263" t="s">
        <v>86</v>
      </c>
      <c r="AV187" s="14" t="s">
        <v>180</v>
      </c>
      <c r="AW187" s="14" t="s">
        <v>31</v>
      </c>
      <c r="AX187" s="14" t="s">
        <v>84</v>
      </c>
      <c r="AY187" s="263" t="s">
        <v>173</v>
      </c>
    </row>
    <row r="188" s="2" customFormat="1" ht="90" customHeight="1">
      <c r="A188" s="38"/>
      <c r="B188" s="39"/>
      <c r="C188" s="227" t="s">
        <v>998</v>
      </c>
      <c r="D188" s="227" t="s">
        <v>176</v>
      </c>
      <c r="E188" s="228" t="s">
        <v>999</v>
      </c>
      <c r="F188" s="229" t="s">
        <v>1000</v>
      </c>
      <c r="G188" s="230" t="s">
        <v>231</v>
      </c>
      <c r="H188" s="231">
        <v>6</v>
      </c>
      <c r="I188" s="232"/>
      <c r="J188" s="233">
        <f>ROUND(I188*H188,2)</f>
        <v>0</v>
      </c>
      <c r="K188" s="234"/>
      <c r="L188" s="44"/>
      <c r="M188" s="235" t="s">
        <v>1</v>
      </c>
      <c r="N188" s="236" t="s">
        <v>41</v>
      </c>
      <c r="O188" s="91"/>
      <c r="P188" s="237">
        <f>O188*H188</f>
        <v>0</v>
      </c>
      <c r="Q188" s="237">
        <v>0</v>
      </c>
      <c r="R188" s="237">
        <f>Q188*H188</f>
        <v>0</v>
      </c>
      <c r="S188" s="237">
        <v>0</v>
      </c>
      <c r="T188" s="238">
        <f>S188*H188</f>
        <v>0</v>
      </c>
      <c r="U188" s="38"/>
      <c r="V188" s="38"/>
      <c r="W188" s="38"/>
      <c r="X188" s="38"/>
      <c r="Y188" s="38"/>
      <c r="Z188" s="38"/>
      <c r="AA188" s="38"/>
      <c r="AB188" s="38"/>
      <c r="AC188" s="38"/>
      <c r="AD188" s="38"/>
      <c r="AE188" s="38"/>
      <c r="AR188" s="239" t="s">
        <v>180</v>
      </c>
      <c r="AT188" s="239" t="s">
        <v>176</v>
      </c>
      <c r="AU188" s="239" t="s">
        <v>86</v>
      </c>
      <c r="AY188" s="17" t="s">
        <v>173</v>
      </c>
      <c r="BE188" s="240">
        <f>IF(N188="základní",J188,0)</f>
        <v>0</v>
      </c>
      <c r="BF188" s="240">
        <f>IF(N188="snížená",J188,0)</f>
        <v>0</v>
      </c>
      <c r="BG188" s="240">
        <f>IF(N188="zákl. přenesená",J188,0)</f>
        <v>0</v>
      </c>
      <c r="BH188" s="240">
        <f>IF(N188="sníž. přenesená",J188,0)</f>
        <v>0</v>
      </c>
      <c r="BI188" s="240">
        <f>IF(N188="nulová",J188,0)</f>
        <v>0</v>
      </c>
      <c r="BJ188" s="17" t="s">
        <v>84</v>
      </c>
      <c r="BK188" s="240">
        <f>ROUND(I188*H188,2)</f>
        <v>0</v>
      </c>
      <c r="BL188" s="17" t="s">
        <v>180</v>
      </c>
      <c r="BM188" s="239" t="s">
        <v>1001</v>
      </c>
    </row>
    <row r="189" s="13" customFormat="1">
      <c r="A189" s="13"/>
      <c r="B189" s="241"/>
      <c r="C189" s="242"/>
      <c r="D189" s="243" t="s">
        <v>182</v>
      </c>
      <c r="E189" s="244" t="s">
        <v>1</v>
      </c>
      <c r="F189" s="245" t="s">
        <v>206</v>
      </c>
      <c r="G189" s="242"/>
      <c r="H189" s="246">
        <v>6</v>
      </c>
      <c r="I189" s="247"/>
      <c r="J189" s="242"/>
      <c r="K189" s="242"/>
      <c r="L189" s="248"/>
      <c r="M189" s="249"/>
      <c r="N189" s="250"/>
      <c r="O189" s="250"/>
      <c r="P189" s="250"/>
      <c r="Q189" s="250"/>
      <c r="R189" s="250"/>
      <c r="S189" s="250"/>
      <c r="T189" s="251"/>
      <c r="U189" s="13"/>
      <c r="V189" s="13"/>
      <c r="W189" s="13"/>
      <c r="X189" s="13"/>
      <c r="Y189" s="13"/>
      <c r="Z189" s="13"/>
      <c r="AA189" s="13"/>
      <c r="AB189" s="13"/>
      <c r="AC189" s="13"/>
      <c r="AD189" s="13"/>
      <c r="AE189" s="13"/>
      <c r="AT189" s="252" t="s">
        <v>182</v>
      </c>
      <c r="AU189" s="252" t="s">
        <v>86</v>
      </c>
      <c r="AV189" s="13" t="s">
        <v>86</v>
      </c>
      <c r="AW189" s="13" t="s">
        <v>31</v>
      </c>
      <c r="AX189" s="13" t="s">
        <v>76</v>
      </c>
      <c r="AY189" s="252" t="s">
        <v>173</v>
      </c>
    </row>
    <row r="190" s="14" customFormat="1">
      <c r="A190" s="14"/>
      <c r="B190" s="253"/>
      <c r="C190" s="254"/>
      <c r="D190" s="243" t="s">
        <v>182</v>
      </c>
      <c r="E190" s="255" t="s">
        <v>1</v>
      </c>
      <c r="F190" s="256" t="s">
        <v>184</v>
      </c>
      <c r="G190" s="254"/>
      <c r="H190" s="257">
        <v>6</v>
      </c>
      <c r="I190" s="258"/>
      <c r="J190" s="254"/>
      <c r="K190" s="254"/>
      <c r="L190" s="259"/>
      <c r="M190" s="260"/>
      <c r="N190" s="261"/>
      <c r="O190" s="261"/>
      <c r="P190" s="261"/>
      <c r="Q190" s="261"/>
      <c r="R190" s="261"/>
      <c r="S190" s="261"/>
      <c r="T190" s="262"/>
      <c r="U190" s="14"/>
      <c r="V190" s="14"/>
      <c r="W190" s="14"/>
      <c r="X190" s="14"/>
      <c r="Y190" s="14"/>
      <c r="Z190" s="14"/>
      <c r="AA190" s="14"/>
      <c r="AB190" s="14"/>
      <c r="AC190" s="14"/>
      <c r="AD190" s="14"/>
      <c r="AE190" s="14"/>
      <c r="AT190" s="263" t="s">
        <v>182</v>
      </c>
      <c r="AU190" s="263" t="s">
        <v>86</v>
      </c>
      <c r="AV190" s="14" t="s">
        <v>180</v>
      </c>
      <c r="AW190" s="14" t="s">
        <v>31</v>
      </c>
      <c r="AX190" s="14" t="s">
        <v>84</v>
      </c>
      <c r="AY190" s="263" t="s">
        <v>173</v>
      </c>
    </row>
    <row r="191" s="2" customFormat="1" ht="49.05" customHeight="1">
      <c r="A191" s="38"/>
      <c r="B191" s="39"/>
      <c r="C191" s="227" t="s">
        <v>289</v>
      </c>
      <c r="D191" s="227" t="s">
        <v>176</v>
      </c>
      <c r="E191" s="228" t="s">
        <v>727</v>
      </c>
      <c r="F191" s="229" t="s">
        <v>728</v>
      </c>
      <c r="G191" s="230" t="s">
        <v>187</v>
      </c>
      <c r="H191" s="231">
        <v>12</v>
      </c>
      <c r="I191" s="232"/>
      <c r="J191" s="233">
        <f>ROUND(I191*H191,2)</f>
        <v>0</v>
      </c>
      <c r="K191" s="234"/>
      <c r="L191" s="44"/>
      <c r="M191" s="235" t="s">
        <v>1</v>
      </c>
      <c r="N191" s="236" t="s">
        <v>41</v>
      </c>
      <c r="O191" s="91"/>
      <c r="P191" s="237">
        <f>O191*H191</f>
        <v>0</v>
      </c>
      <c r="Q191" s="237">
        <v>0</v>
      </c>
      <c r="R191" s="237">
        <f>Q191*H191</f>
        <v>0</v>
      </c>
      <c r="S191" s="237">
        <v>0</v>
      </c>
      <c r="T191" s="238">
        <f>S191*H191</f>
        <v>0</v>
      </c>
      <c r="U191" s="38"/>
      <c r="V191" s="38"/>
      <c r="W191" s="38"/>
      <c r="X191" s="38"/>
      <c r="Y191" s="38"/>
      <c r="Z191" s="38"/>
      <c r="AA191" s="38"/>
      <c r="AB191" s="38"/>
      <c r="AC191" s="38"/>
      <c r="AD191" s="38"/>
      <c r="AE191" s="38"/>
      <c r="AR191" s="239" t="s">
        <v>180</v>
      </c>
      <c r="AT191" s="239" t="s">
        <v>176</v>
      </c>
      <c r="AU191" s="239" t="s">
        <v>86</v>
      </c>
      <c r="AY191" s="17" t="s">
        <v>173</v>
      </c>
      <c r="BE191" s="240">
        <f>IF(N191="základní",J191,0)</f>
        <v>0</v>
      </c>
      <c r="BF191" s="240">
        <f>IF(N191="snížená",J191,0)</f>
        <v>0</v>
      </c>
      <c r="BG191" s="240">
        <f>IF(N191="zákl. přenesená",J191,0)</f>
        <v>0</v>
      </c>
      <c r="BH191" s="240">
        <f>IF(N191="sníž. přenesená",J191,0)</f>
        <v>0</v>
      </c>
      <c r="BI191" s="240">
        <f>IF(N191="nulová",J191,0)</f>
        <v>0</v>
      </c>
      <c r="BJ191" s="17" t="s">
        <v>84</v>
      </c>
      <c r="BK191" s="240">
        <f>ROUND(I191*H191,2)</f>
        <v>0</v>
      </c>
      <c r="BL191" s="17" t="s">
        <v>180</v>
      </c>
      <c r="BM191" s="239" t="s">
        <v>1002</v>
      </c>
    </row>
    <row r="192" s="13" customFormat="1">
      <c r="A192" s="13"/>
      <c r="B192" s="241"/>
      <c r="C192" s="242"/>
      <c r="D192" s="243" t="s">
        <v>182</v>
      </c>
      <c r="E192" s="244" t="s">
        <v>1</v>
      </c>
      <c r="F192" s="245" t="s">
        <v>1003</v>
      </c>
      <c r="G192" s="242"/>
      <c r="H192" s="246">
        <v>12</v>
      </c>
      <c r="I192" s="247"/>
      <c r="J192" s="242"/>
      <c r="K192" s="242"/>
      <c r="L192" s="248"/>
      <c r="M192" s="249"/>
      <c r="N192" s="250"/>
      <c r="O192" s="250"/>
      <c r="P192" s="250"/>
      <c r="Q192" s="250"/>
      <c r="R192" s="250"/>
      <c r="S192" s="250"/>
      <c r="T192" s="251"/>
      <c r="U192" s="13"/>
      <c r="V192" s="13"/>
      <c r="W192" s="13"/>
      <c r="X192" s="13"/>
      <c r="Y192" s="13"/>
      <c r="Z192" s="13"/>
      <c r="AA192" s="13"/>
      <c r="AB192" s="13"/>
      <c r="AC192" s="13"/>
      <c r="AD192" s="13"/>
      <c r="AE192" s="13"/>
      <c r="AT192" s="252" t="s">
        <v>182</v>
      </c>
      <c r="AU192" s="252" t="s">
        <v>86</v>
      </c>
      <c r="AV192" s="13" t="s">
        <v>86</v>
      </c>
      <c r="AW192" s="13" t="s">
        <v>31</v>
      </c>
      <c r="AX192" s="13" t="s">
        <v>76</v>
      </c>
      <c r="AY192" s="252" t="s">
        <v>173</v>
      </c>
    </row>
    <row r="193" s="14" customFormat="1">
      <c r="A193" s="14"/>
      <c r="B193" s="253"/>
      <c r="C193" s="254"/>
      <c r="D193" s="243" t="s">
        <v>182</v>
      </c>
      <c r="E193" s="255" t="s">
        <v>1</v>
      </c>
      <c r="F193" s="256" t="s">
        <v>184</v>
      </c>
      <c r="G193" s="254"/>
      <c r="H193" s="257">
        <v>12</v>
      </c>
      <c r="I193" s="258"/>
      <c r="J193" s="254"/>
      <c r="K193" s="254"/>
      <c r="L193" s="259"/>
      <c r="M193" s="260"/>
      <c r="N193" s="261"/>
      <c r="O193" s="261"/>
      <c r="P193" s="261"/>
      <c r="Q193" s="261"/>
      <c r="R193" s="261"/>
      <c r="S193" s="261"/>
      <c r="T193" s="262"/>
      <c r="U193" s="14"/>
      <c r="V193" s="14"/>
      <c r="W193" s="14"/>
      <c r="X193" s="14"/>
      <c r="Y193" s="14"/>
      <c r="Z193" s="14"/>
      <c r="AA193" s="14"/>
      <c r="AB193" s="14"/>
      <c r="AC193" s="14"/>
      <c r="AD193" s="14"/>
      <c r="AE193" s="14"/>
      <c r="AT193" s="263" t="s">
        <v>182</v>
      </c>
      <c r="AU193" s="263" t="s">
        <v>86</v>
      </c>
      <c r="AV193" s="14" t="s">
        <v>180</v>
      </c>
      <c r="AW193" s="14" t="s">
        <v>31</v>
      </c>
      <c r="AX193" s="14" t="s">
        <v>84</v>
      </c>
      <c r="AY193" s="263" t="s">
        <v>173</v>
      </c>
    </row>
    <row r="194" s="2" customFormat="1" ht="14.4" customHeight="1">
      <c r="A194" s="38"/>
      <c r="B194" s="39"/>
      <c r="C194" s="264" t="s">
        <v>294</v>
      </c>
      <c r="D194" s="264" t="s">
        <v>199</v>
      </c>
      <c r="E194" s="265" t="s">
        <v>304</v>
      </c>
      <c r="F194" s="266" t="s">
        <v>305</v>
      </c>
      <c r="G194" s="267" t="s">
        <v>187</v>
      </c>
      <c r="H194" s="268">
        <v>1.6200000000000001</v>
      </c>
      <c r="I194" s="269"/>
      <c r="J194" s="270">
        <f>ROUND(I194*H194,2)</f>
        <v>0</v>
      </c>
      <c r="K194" s="271"/>
      <c r="L194" s="272"/>
      <c r="M194" s="273" t="s">
        <v>1</v>
      </c>
      <c r="N194" s="274" t="s">
        <v>41</v>
      </c>
      <c r="O194" s="91"/>
      <c r="P194" s="237">
        <f>O194*H194</f>
        <v>0</v>
      </c>
      <c r="Q194" s="237">
        <v>2.234</v>
      </c>
      <c r="R194" s="237">
        <f>Q194*H194</f>
        <v>3.6190800000000003</v>
      </c>
      <c r="S194" s="237">
        <v>0</v>
      </c>
      <c r="T194" s="238">
        <f>S194*H194</f>
        <v>0</v>
      </c>
      <c r="U194" s="38"/>
      <c r="V194" s="38"/>
      <c r="W194" s="38"/>
      <c r="X194" s="38"/>
      <c r="Y194" s="38"/>
      <c r="Z194" s="38"/>
      <c r="AA194" s="38"/>
      <c r="AB194" s="38"/>
      <c r="AC194" s="38"/>
      <c r="AD194" s="38"/>
      <c r="AE194" s="38"/>
      <c r="AR194" s="239" t="s">
        <v>203</v>
      </c>
      <c r="AT194" s="239" t="s">
        <v>199</v>
      </c>
      <c r="AU194" s="239" t="s">
        <v>86</v>
      </c>
      <c r="AY194" s="17" t="s">
        <v>173</v>
      </c>
      <c r="BE194" s="240">
        <f>IF(N194="základní",J194,0)</f>
        <v>0</v>
      </c>
      <c r="BF194" s="240">
        <f>IF(N194="snížená",J194,0)</f>
        <v>0</v>
      </c>
      <c r="BG194" s="240">
        <f>IF(N194="zákl. přenesená",J194,0)</f>
        <v>0</v>
      </c>
      <c r="BH194" s="240">
        <f>IF(N194="sníž. přenesená",J194,0)</f>
        <v>0</v>
      </c>
      <c r="BI194" s="240">
        <f>IF(N194="nulová",J194,0)</f>
        <v>0</v>
      </c>
      <c r="BJ194" s="17" t="s">
        <v>84</v>
      </c>
      <c r="BK194" s="240">
        <f>ROUND(I194*H194,2)</f>
        <v>0</v>
      </c>
      <c r="BL194" s="17" t="s">
        <v>180</v>
      </c>
      <c r="BM194" s="239" t="s">
        <v>1004</v>
      </c>
    </row>
    <row r="195" s="13" customFormat="1">
      <c r="A195" s="13"/>
      <c r="B195" s="241"/>
      <c r="C195" s="242"/>
      <c r="D195" s="243" t="s">
        <v>182</v>
      </c>
      <c r="E195" s="244" t="s">
        <v>1</v>
      </c>
      <c r="F195" s="245" t="s">
        <v>1005</v>
      </c>
      <c r="G195" s="242"/>
      <c r="H195" s="246">
        <v>0.90000000000000002</v>
      </c>
      <c r="I195" s="247"/>
      <c r="J195" s="242"/>
      <c r="K195" s="242"/>
      <c r="L195" s="248"/>
      <c r="M195" s="249"/>
      <c r="N195" s="250"/>
      <c r="O195" s="250"/>
      <c r="P195" s="250"/>
      <c r="Q195" s="250"/>
      <c r="R195" s="250"/>
      <c r="S195" s="250"/>
      <c r="T195" s="251"/>
      <c r="U195" s="13"/>
      <c r="V195" s="13"/>
      <c r="W195" s="13"/>
      <c r="X195" s="13"/>
      <c r="Y195" s="13"/>
      <c r="Z195" s="13"/>
      <c r="AA195" s="13"/>
      <c r="AB195" s="13"/>
      <c r="AC195" s="13"/>
      <c r="AD195" s="13"/>
      <c r="AE195" s="13"/>
      <c r="AT195" s="252" t="s">
        <v>182</v>
      </c>
      <c r="AU195" s="252" t="s">
        <v>86</v>
      </c>
      <c r="AV195" s="13" t="s">
        <v>86</v>
      </c>
      <c r="AW195" s="13" t="s">
        <v>31</v>
      </c>
      <c r="AX195" s="13" t="s">
        <v>76</v>
      </c>
      <c r="AY195" s="252" t="s">
        <v>173</v>
      </c>
    </row>
    <row r="196" s="13" customFormat="1">
      <c r="A196" s="13"/>
      <c r="B196" s="241"/>
      <c r="C196" s="242"/>
      <c r="D196" s="243" t="s">
        <v>182</v>
      </c>
      <c r="E196" s="244" t="s">
        <v>1</v>
      </c>
      <c r="F196" s="245" t="s">
        <v>1006</v>
      </c>
      <c r="G196" s="242"/>
      <c r="H196" s="246">
        <v>0.71999999999999997</v>
      </c>
      <c r="I196" s="247"/>
      <c r="J196" s="242"/>
      <c r="K196" s="242"/>
      <c r="L196" s="248"/>
      <c r="M196" s="249"/>
      <c r="N196" s="250"/>
      <c r="O196" s="250"/>
      <c r="P196" s="250"/>
      <c r="Q196" s="250"/>
      <c r="R196" s="250"/>
      <c r="S196" s="250"/>
      <c r="T196" s="251"/>
      <c r="U196" s="13"/>
      <c r="V196" s="13"/>
      <c r="W196" s="13"/>
      <c r="X196" s="13"/>
      <c r="Y196" s="13"/>
      <c r="Z196" s="13"/>
      <c r="AA196" s="13"/>
      <c r="AB196" s="13"/>
      <c r="AC196" s="13"/>
      <c r="AD196" s="13"/>
      <c r="AE196" s="13"/>
      <c r="AT196" s="252" t="s">
        <v>182</v>
      </c>
      <c r="AU196" s="252" t="s">
        <v>86</v>
      </c>
      <c r="AV196" s="13" t="s">
        <v>86</v>
      </c>
      <c r="AW196" s="13" t="s">
        <v>31</v>
      </c>
      <c r="AX196" s="13" t="s">
        <v>76</v>
      </c>
      <c r="AY196" s="252" t="s">
        <v>173</v>
      </c>
    </row>
    <row r="197" s="14" customFormat="1">
      <c r="A197" s="14"/>
      <c r="B197" s="253"/>
      <c r="C197" s="254"/>
      <c r="D197" s="243" t="s">
        <v>182</v>
      </c>
      <c r="E197" s="255" t="s">
        <v>1</v>
      </c>
      <c r="F197" s="256" t="s">
        <v>184</v>
      </c>
      <c r="G197" s="254"/>
      <c r="H197" s="257">
        <v>1.6200000000000001</v>
      </c>
      <c r="I197" s="258"/>
      <c r="J197" s="254"/>
      <c r="K197" s="254"/>
      <c r="L197" s="259"/>
      <c r="M197" s="260"/>
      <c r="N197" s="261"/>
      <c r="O197" s="261"/>
      <c r="P197" s="261"/>
      <c r="Q197" s="261"/>
      <c r="R197" s="261"/>
      <c r="S197" s="261"/>
      <c r="T197" s="262"/>
      <c r="U197" s="14"/>
      <c r="V197" s="14"/>
      <c r="W197" s="14"/>
      <c r="X197" s="14"/>
      <c r="Y197" s="14"/>
      <c r="Z197" s="14"/>
      <c r="AA197" s="14"/>
      <c r="AB197" s="14"/>
      <c r="AC197" s="14"/>
      <c r="AD197" s="14"/>
      <c r="AE197" s="14"/>
      <c r="AT197" s="263" t="s">
        <v>182</v>
      </c>
      <c r="AU197" s="263" t="s">
        <v>86</v>
      </c>
      <c r="AV197" s="14" t="s">
        <v>180</v>
      </c>
      <c r="AW197" s="14" t="s">
        <v>31</v>
      </c>
      <c r="AX197" s="14" t="s">
        <v>84</v>
      </c>
      <c r="AY197" s="263" t="s">
        <v>173</v>
      </c>
    </row>
    <row r="198" s="2" customFormat="1" ht="14.4" customHeight="1">
      <c r="A198" s="38"/>
      <c r="B198" s="39"/>
      <c r="C198" s="264" t="s">
        <v>1007</v>
      </c>
      <c r="D198" s="264" t="s">
        <v>199</v>
      </c>
      <c r="E198" s="265" t="s">
        <v>1008</v>
      </c>
      <c r="F198" s="266" t="s">
        <v>1009</v>
      </c>
      <c r="G198" s="267" t="s">
        <v>209</v>
      </c>
      <c r="H198" s="268">
        <v>6</v>
      </c>
      <c r="I198" s="269"/>
      <c r="J198" s="270">
        <f>ROUND(I198*H198,2)</f>
        <v>0</v>
      </c>
      <c r="K198" s="271"/>
      <c r="L198" s="272"/>
      <c r="M198" s="273" t="s">
        <v>1</v>
      </c>
      <c r="N198" s="274" t="s">
        <v>41</v>
      </c>
      <c r="O198" s="91"/>
      <c r="P198" s="237">
        <f>O198*H198</f>
        <v>0</v>
      </c>
      <c r="Q198" s="237">
        <v>0.93100000000000005</v>
      </c>
      <c r="R198" s="237">
        <f>Q198*H198</f>
        <v>5.5860000000000003</v>
      </c>
      <c r="S198" s="237">
        <v>0</v>
      </c>
      <c r="T198" s="238">
        <f>S198*H198</f>
        <v>0</v>
      </c>
      <c r="U198" s="38"/>
      <c r="V198" s="38"/>
      <c r="W198" s="38"/>
      <c r="X198" s="38"/>
      <c r="Y198" s="38"/>
      <c r="Z198" s="38"/>
      <c r="AA198" s="38"/>
      <c r="AB198" s="38"/>
      <c r="AC198" s="38"/>
      <c r="AD198" s="38"/>
      <c r="AE198" s="38"/>
      <c r="AR198" s="239" t="s">
        <v>203</v>
      </c>
      <c r="AT198" s="239" t="s">
        <v>199</v>
      </c>
      <c r="AU198" s="239" t="s">
        <v>86</v>
      </c>
      <c r="AY198" s="17" t="s">
        <v>173</v>
      </c>
      <c r="BE198" s="240">
        <f>IF(N198="základní",J198,0)</f>
        <v>0</v>
      </c>
      <c r="BF198" s="240">
        <f>IF(N198="snížená",J198,0)</f>
        <v>0</v>
      </c>
      <c r="BG198" s="240">
        <f>IF(N198="zákl. přenesená",J198,0)</f>
        <v>0</v>
      </c>
      <c r="BH198" s="240">
        <f>IF(N198="sníž. přenesená",J198,0)</f>
        <v>0</v>
      </c>
      <c r="BI198" s="240">
        <f>IF(N198="nulová",J198,0)</f>
        <v>0</v>
      </c>
      <c r="BJ198" s="17" t="s">
        <v>84</v>
      </c>
      <c r="BK198" s="240">
        <f>ROUND(I198*H198,2)</f>
        <v>0</v>
      </c>
      <c r="BL198" s="17" t="s">
        <v>180</v>
      </c>
      <c r="BM198" s="239" t="s">
        <v>1010</v>
      </c>
    </row>
    <row r="199" s="13" customFormat="1">
      <c r="A199" s="13"/>
      <c r="B199" s="241"/>
      <c r="C199" s="242"/>
      <c r="D199" s="243" t="s">
        <v>182</v>
      </c>
      <c r="E199" s="244" t="s">
        <v>1</v>
      </c>
      <c r="F199" s="245" t="s">
        <v>1011</v>
      </c>
      <c r="G199" s="242"/>
      <c r="H199" s="246">
        <v>6</v>
      </c>
      <c r="I199" s="247"/>
      <c r="J199" s="242"/>
      <c r="K199" s="242"/>
      <c r="L199" s="248"/>
      <c r="M199" s="249"/>
      <c r="N199" s="250"/>
      <c r="O199" s="250"/>
      <c r="P199" s="250"/>
      <c r="Q199" s="250"/>
      <c r="R199" s="250"/>
      <c r="S199" s="250"/>
      <c r="T199" s="251"/>
      <c r="U199" s="13"/>
      <c r="V199" s="13"/>
      <c r="W199" s="13"/>
      <c r="X199" s="13"/>
      <c r="Y199" s="13"/>
      <c r="Z199" s="13"/>
      <c r="AA199" s="13"/>
      <c r="AB199" s="13"/>
      <c r="AC199" s="13"/>
      <c r="AD199" s="13"/>
      <c r="AE199" s="13"/>
      <c r="AT199" s="252" t="s">
        <v>182</v>
      </c>
      <c r="AU199" s="252" t="s">
        <v>86</v>
      </c>
      <c r="AV199" s="13" t="s">
        <v>86</v>
      </c>
      <c r="AW199" s="13" t="s">
        <v>31</v>
      </c>
      <c r="AX199" s="13" t="s">
        <v>76</v>
      </c>
      <c r="AY199" s="252" t="s">
        <v>173</v>
      </c>
    </row>
    <row r="200" s="14" customFormat="1">
      <c r="A200" s="14"/>
      <c r="B200" s="253"/>
      <c r="C200" s="254"/>
      <c r="D200" s="243" t="s">
        <v>182</v>
      </c>
      <c r="E200" s="255" t="s">
        <v>1</v>
      </c>
      <c r="F200" s="256" t="s">
        <v>184</v>
      </c>
      <c r="G200" s="254"/>
      <c r="H200" s="257">
        <v>6</v>
      </c>
      <c r="I200" s="258"/>
      <c r="J200" s="254"/>
      <c r="K200" s="254"/>
      <c r="L200" s="259"/>
      <c r="M200" s="260"/>
      <c r="N200" s="261"/>
      <c r="O200" s="261"/>
      <c r="P200" s="261"/>
      <c r="Q200" s="261"/>
      <c r="R200" s="261"/>
      <c r="S200" s="261"/>
      <c r="T200" s="262"/>
      <c r="U200" s="14"/>
      <c r="V200" s="14"/>
      <c r="W200" s="14"/>
      <c r="X200" s="14"/>
      <c r="Y200" s="14"/>
      <c r="Z200" s="14"/>
      <c r="AA200" s="14"/>
      <c r="AB200" s="14"/>
      <c r="AC200" s="14"/>
      <c r="AD200" s="14"/>
      <c r="AE200" s="14"/>
      <c r="AT200" s="263" t="s">
        <v>182</v>
      </c>
      <c r="AU200" s="263" t="s">
        <v>86</v>
      </c>
      <c r="AV200" s="14" t="s">
        <v>180</v>
      </c>
      <c r="AW200" s="14" t="s">
        <v>31</v>
      </c>
      <c r="AX200" s="14" t="s">
        <v>84</v>
      </c>
      <c r="AY200" s="263" t="s">
        <v>173</v>
      </c>
    </row>
    <row r="201" s="2" customFormat="1" ht="49.05" customHeight="1">
      <c r="A201" s="38"/>
      <c r="B201" s="39"/>
      <c r="C201" s="227" t="s">
        <v>7</v>
      </c>
      <c r="D201" s="227" t="s">
        <v>176</v>
      </c>
      <c r="E201" s="228" t="s">
        <v>812</v>
      </c>
      <c r="F201" s="229" t="s">
        <v>813</v>
      </c>
      <c r="G201" s="230" t="s">
        <v>179</v>
      </c>
      <c r="H201" s="231">
        <v>42</v>
      </c>
      <c r="I201" s="232"/>
      <c r="J201" s="233">
        <f>ROUND(I201*H201,2)</f>
        <v>0</v>
      </c>
      <c r="K201" s="234"/>
      <c r="L201" s="44"/>
      <c r="M201" s="235" t="s">
        <v>1</v>
      </c>
      <c r="N201" s="236" t="s">
        <v>41</v>
      </c>
      <c r="O201" s="91"/>
      <c r="P201" s="237">
        <f>O201*H201</f>
        <v>0</v>
      </c>
      <c r="Q201" s="237">
        <v>0</v>
      </c>
      <c r="R201" s="237">
        <f>Q201*H201</f>
        <v>0</v>
      </c>
      <c r="S201" s="237">
        <v>0</v>
      </c>
      <c r="T201" s="238">
        <f>S201*H201</f>
        <v>0</v>
      </c>
      <c r="U201" s="38"/>
      <c r="V201" s="38"/>
      <c r="W201" s="38"/>
      <c r="X201" s="38"/>
      <c r="Y201" s="38"/>
      <c r="Z201" s="38"/>
      <c r="AA201" s="38"/>
      <c r="AB201" s="38"/>
      <c r="AC201" s="38"/>
      <c r="AD201" s="38"/>
      <c r="AE201" s="38"/>
      <c r="AR201" s="239" t="s">
        <v>180</v>
      </c>
      <c r="AT201" s="239" t="s">
        <v>176</v>
      </c>
      <c r="AU201" s="239" t="s">
        <v>86</v>
      </c>
      <c r="AY201" s="17" t="s">
        <v>173</v>
      </c>
      <c r="BE201" s="240">
        <f>IF(N201="základní",J201,0)</f>
        <v>0</v>
      </c>
      <c r="BF201" s="240">
        <f>IF(N201="snížená",J201,0)</f>
        <v>0</v>
      </c>
      <c r="BG201" s="240">
        <f>IF(N201="zákl. přenesená",J201,0)</f>
        <v>0</v>
      </c>
      <c r="BH201" s="240">
        <f>IF(N201="sníž. přenesená",J201,0)</f>
        <v>0</v>
      </c>
      <c r="BI201" s="240">
        <f>IF(N201="nulová",J201,0)</f>
        <v>0</v>
      </c>
      <c r="BJ201" s="17" t="s">
        <v>84</v>
      </c>
      <c r="BK201" s="240">
        <f>ROUND(I201*H201,2)</f>
        <v>0</v>
      </c>
      <c r="BL201" s="17" t="s">
        <v>180</v>
      </c>
      <c r="BM201" s="239" t="s">
        <v>1012</v>
      </c>
    </row>
    <row r="202" s="13" customFormat="1">
      <c r="A202" s="13"/>
      <c r="B202" s="241"/>
      <c r="C202" s="242"/>
      <c r="D202" s="243" t="s">
        <v>182</v>
      </c>
      <c r="E202" s="244" t="s">
        <v>1</v>
      </c>
      <c r="F202" s="245" t="s">
        <v>1013</v>
      </c>
      <c r="G202" s="242"/>
      <c r="H202" s="246">
        <v>42</v>
      </c>
      <c r="I202" s="247"/>
      <c r="J202" s="242"/>
      <c r="K202" s="242"/>
      <c r="L202" s="248"/>
      <c r="M202" s="249"/>
      <c r="N202" s="250"/>
      <c r="O202" s="250"/>
      <c r="P202" s="250"/>
      <c r="Q202" s="250"/>
      <c r="R202" s="250"/>
      <c r="S202" s="250"/>
      <c r="T202" s="251"/>
      <c r="U202" s="13"/>
      <c r="V202" s="13"/>
      <c r="W202" s="13"/>
      <c r="X202" s="13"/>
      <c r="Y202" s="13"/>
      <c r="Z202" s="13"/>
      <c r="AA202" s="13"/>
      <c r="AB202" s="13"/>
      <c r="AC202" s="13"/>
      <c r="AD202" s="13"/>
      <c r="AE202" s="13"/>
      <c r="AT202" s="252" t="s">
        <v>182</v>
      </c>
      <c r="AU202" s="252" t="s">
        <v>86</v>
      </c>
      <c r="AV202" s="13" t="s">
        <v>86</v>
      </c>
      <c r="AW202" s="13" t="s">
        <v>31</v>
      </c>
      <c r="AX202" s="13" t="s">
        <v>76</v>
      </c>
      <c r="AY202" s="252" t="s">
        <v>173</v>
      </c>
    </row>
    <row r="203" s="14" customFormat="1">
      <c r="A203" s="14"/>
      <c r="B203" s="253"/>
      <c r="C203" s="254"/>
      <c r="D203" s="243" t="s">
        <v>182</v>
      </c>
      <c r="E203" s="255" t="s">
        <v>1</v>
      </c>
      <c r="F203" s="256" t="s">
        <v>184</v>
      </c>
      <c r="G203" s="254"/>
      <c r="H203" s="257">
        <v>42</v>
      </c>
      <c r="I203" s="258"/>
      <c r="J203" s="254"/>
      <c r="K203" s="254"/>
      <c r="L203" s="259"/>
      <c r="M203" s="260"/>
      <c r="N203" s="261"/>
      <c r="O203" s="261"/>
      <c r="P203" s="261"/>
      <c r="Q203" s="261"/>
      <c r="R203" s="261"/>
      <c r="S203" s="261"/>
      <c r="T203" s="262"/>
      <c r="U203" s="14"/>
      <c r="V203" s="14"/>
      <c r="W203" s="14"/>
      <c r="X203" s="14"/>
      <c r="Y203" s="14"/>
      <c r="Z203" s="14"/>
      <c r="AA203" s="14"/>
      <c r="AB203" s="14"/>
      <c r="AC203" s="14"/>
      <c r="AD203" s="14"/>
      <c r="AE203" s="14"/>
      <c r="AT203" s="263" t="s">
        <v>182</v>
      </c>
      <c r="AU203" s="263" t="s">
        <v>86</v>
      </c>
      <c r="AV203" s="14" t="s">
        <v>180</v>
      </c>
      <c r="AW203" s="14" t="s">
        <v>31</v>
      </c>
      <c r="AX203" s="14" t="s">
        <v>84</v>
      </c>
      <c r="AY203" s="263" t="s">
        <v>173</v>
      </c>
    </row>
    <row r="204" s="12" customFormat="1" ht="25.92" customHeight="1">
      <c r="A204" s="12"/>
      <c r="B204" s="211"/>
      <c r="C204" s="212"/>
      <c r="D204" s="213" t="s">
        <v>75</v>
      </c>
      <c r="E204" s="214" t="s">
        <v>313</v>
      </c>
      <c r="F204" s="214" t="s">
        <v>314</v>
      </c>
      <c r="G204" s="212"/>
      <c r="H204" s="212"/>
      <c r="I204" s="215"/>
      <c r="J204" s="216">
        <f>BK204</f>
        <v>0</v>
      </c>
      <c r="K204" s="212"/>
      <c r="L204" s="217"/>
      <c r="M204" s="218"/>
      <c r="N204" s="219"/>
      <c r="O204" s="219"/>
      <c r="P204" s="220">
        <f>SUM(P205:P223)</f>
        <v>0</v>
      </c>
      <c r="Q204" s="219"/>
      <c r="R204" s="220">
        <f>SUM(R205:R223)</f>
        <v>0</v>
      </c>
      <c r="S204" s="219"/>
      <c r="T204" s="221">
        <f>SUM(T205:T223)</f>
        <v>0</v>
      </c>
      <c r="U204" s="12"/>
      <c r="V204" s="12"/>
      <c r="W204" s="12"/>
      <c r="X204" s="12"/>
      <c r="Y204" s="12"/>
      <c r="Z204" s="12"/>
      <c r="AA204" s="12"/>
      <c r="AB204" s="12"/>
      <c r="AC204" s="12"/>
      <c r="AD204" s="12"/>
      <c r="AE204" s="12"/>
      <c r="AR204" s="222" t="s">
        <v>180</v>
      </c>
      <c r="AT204" s="223" t="s">
        <v>75</v>
      </c>
      <c r="AU204" s="223" t="s">
        <v>76</v>
      </c>
      <c r="AY204" s="222" t="s">
        <v>173</v>
      </c>
      <c r="BK204" s="224">
        <f>SUM(BK205:BK223)</f>
        <v>0</v>
      </c>
    </row>
    <row r="205" s="2" customFormat="1" ht="194.4" customHeight="1">
      <c r="A205" s="38"/>
      <c r="B205" s="39"/>
      <c r="C205" s="227" t="s">
        <v>322</v>
      </c>
      <c r="D205" s="227" t="s">
        <v>176</v>
      </c>
      <c r="E205" s="228" t="s">
        <v>820</v>
      </c>
      <c r="F205" s="229" t="s">
        <v>821</v>
      </c>
      <c r="G205" s="230" t="s">
        <v>202</v>
      </c>
      <c r="H205" s="231">
        <v>7</v>
      </c>
      <c r="I205" s="232"/>
      <c r="J205" s="233">
        <f>ROUND(I205*H205,2)</f>
        <v>0</v>
      </c>
      <c r="K205" s="234"/>
      <c r="L205" s="44"/>
      <c r="M205" s="235" t="s">
        <v>1</v>
      </c>
      <c r="N205" s="236" t="s">
        <v>41</v>
      </c>
      <c r="O205" s="91"/>
      <c r="P205" s="237">
        <f>O205*H205</f>
        <v>0</v>
      </c>
      <c r="Q205" s="237">
        <v>0</v>
      </c>
      <c r="R205" s="237">
        <f>Q205*H205</f>
        <v>0</v>
      </c>
      <c r="S205" s="237">
        <v>0</v>
      </c>
      <c r="T205" s="238">
        <f>S205*H205</f>
        <v>0</v>
      </c>
      <c r="U205" s="38"/>
      <c r="V205" s="38"/>
      <c r="W205" s="38"/>
      <c r="X205" s="38"/>
      <c r="Y205" s="38"/>
      <c r="Z205" s="38"/>
      <c r="AA205" s="38"/>
      <c r="AB205" s="38"/>
      <c r="AC205" s="38"/>
      <c r="AD205" s="38"/>
      <c r="AE205" s="38"/>
      <c r="AR205" s="239" t="s">
        <v>318</v>
      </c>
      <c r="AT205" s="239" t="s">
        <v>176</v>
      </c>
      <c r="AU205" s="239" t="s">
        <v>84</v>
      </c>
      <c r="AY205" s="17" t="s">
        <v>173</v>
      </c>
      <c r="BE205" s="240">
        <f>IF(N205="základní",J205,0)</f>
        <v>0</v>
      </c>
      <c r="BF205" s="240">
        <f>IF(N205="snížená",J205,0)</f>
        <v>0</v>
      </c>
      <c r="BG205" s="240">
        <f>IF(N205="zákl. přenesená",J205,0)</f>
        <v>0</v>
      </c>
      <c r="BH205" s="240">
        <f>IF(N205="sníž. přenesená",J205,0)</f>
        <v>0</v>
      </c>
      <c r="BI205" s="240">
        <f>IF(N205="nulová",J205,0)</f>
        <v>0</v>
      </c>
      <c r="BJ205" s="17" t="s">
        <v>84</v>
      </c>
      <c r="BK205" s="240">
        <f>ROUND(I205*H205,2)</f>
        <v>0</v>
      </c>
      <c r="BL205" s="17" t="s">
        <v>318</v>
      </c>
      <c r="BM205" s="239" t="s">
        <v>1014</v>
      </c>
    </row>
    <row r="206" s="13" customFormat="1">
      <c r="A206" s="13"/>
      <c r="B206" s="241"/>
      <c r="C206" s="242"/>
      <c r="D206" s="243" t="s">
        <v>182</v>
      </c>
      <c r="E206" s="244" t="s">
        <v>1</v>
      </c>
      <c r="F206" s="245" t="s">
        <v>1015</v>
      </c>
      <c r="G206" s="242"/>
      <c r="H206" s="246">
        <v>7</v>
      </c>
      <c r="I206" s="247"/>
      <c r="J206" s="242"/>
      <c r="K206" s="242"/>
      <c r="L206" s="248"/>
      <c r="M206" s="249"/>
      <c r="N206" s="250"/>
      <c r="O206" s="250"/>
      <c r="P206" s="250"/>
      <c r="Q206" s="250"/>
      <c r="R206" s="250"/>
      <c r="S206" s="250"/>
      <c r="T206" s="251"/>
      <c r="U206" s="13"/>
      <c r="V206" s="13"/>
      <c r="W206" s="13"/>
      <c r="X206" s="13"/>
      <c r="Y206" s="13"/>
      <c r="Z206" s="13"/>
      <c r="AA206" s="13"/>
      <c r="AB206" s="13"/>
      <c r="AC206" s="13"/>
      <c r="AD206" s="13"/>
      <c r="AE206" s="13"/>
      <c r="AT206" s="252" t="s">
        <v>182</v>
      </c>
      <c r="AU206" s="252" t="s">
        <v>84</v>
      </c>
      <c r="AV206" s="13" t="s">
        <v>86</v>
      </c>
      <c r="AW206" s="13" t="s">
        <v>31</v>
      </c>
      <c r="AX206" s="13" t="s">
        <v>76</v>
      </c>
      <c r="AY206" s="252" t="s">
        <v>173</v>
      </c>
    </row>
    <row r="207" s="14" customFormat="1">
      <c r="A207" s="14"/>
      <c r="B207" s="253"/>
      <c r="C207" s="254"/>
      <c r="D207" s="243" t="s">
        <v>182</v>
      </c>
      <c r="E207" s="255" t="s">
        <v>1</v>
      </c>
      <c r="F207" s="256" t="s">
        <v>184</v>
      </c>
      <c r="G207" s="254"/>
      <c r="H207" s="257">
        <v>7</v>
      </c>
      <c r="I207" s="258"/>
      <c r="J207" s="254"/>
      <c r="K207" s="254"/>
      <c r="L207" s="259"/>
      <c r="M207" s="260"/>
      <c r="N207" s="261"/>
      <c r="O207" s="261"/>
      <c r="P207" s="261"/>
      <c r="Q207" s="261"/>
      <c r="R207" s="261"/>
      <c r="S207" s="261"/>
      <c r="T207" s="262"/>
      <c r="U207" s="14"/>
      <c r="V207" s="14"/>
      <c r="W207" s="14"/>
      <c r="X207" s="14"/>
      <c r="Y207" s="14"/>
      <c r="Z207" s="14"/>
      <c r="AA207" s="14"/>
      <c r="AB207" s="14"/>
      <c r="AC207" s="14"/>
      <c r="AD207" s="14"/>
      <c r="AE207" s="14"/>
      <c r="AT207" s="263" t="s">
        <v>182</v>
      </c>
      <c r="AU207" s="263" t="s">
        <v>84</v>
      </c>
      <c r="AV207" s="14" t="s">
        <v>180</v>
      </c>
      <c r="AW207" s="14" t="s">
        <v>31</v>
      </c>
      <c r="AX207" s="14" t="s">
        <v>84</v>
      </c>
      <c r="AY207" s="263" t="s">
        <v>173</v>
      </c>
    </row>
    <row r="208" s="2" customFormat="1" ht="204.9" customHeight="1">
      <c r="A208" s="38"/>
      <c r="B208" s="39"/>
      <c r="C208" s="227" t="s">
        <v>327</v>
      </c>
      <c r="D208" s="227" t="s">
        <v>176</v>
      </c>
      <c r="E208" s="228" t="s">
        <v>323</v>
      </c>
      <c r="F208" s="229" t="s">
        <v>324</v>
      </c>
      <c r="G208" s="230" t="s">
        <v>202</v>
      </c>
      <c r="H208" s="231">
        <v>105.899</v>
      </c>
      <c r="I208" s="232"/>
      <c r="J208" s="233">
        <f>ROUND(I208*H208,2)</f>
        <v>0</v>
      </c>
      <c r="K208" s="234"/>
      <c r="L208" s="44"/>
      <c r="M208" s="235" t="s">
        <v>1</v>
      </c>
      <c r="N208" s="236" t="s">
        <v>41</v>
      </c>
      <c r="O208" s="91"/>
      <c r="P208" s="237">
        <f>O208*H208</f>
        <v>0</v>
      </c>
      <c r="Q208" s="237">
        <v>0</v>
      </c>
      <c r="R208" s="237">
        <f>Q208*H208</f>
        <v>0</v>
      </c>
      <c r="S208" s="237">
        <v>0</v>
      </c>
      <c r="T208" s="238">
        <f>S208*H208</f>
        <v>0</v>
      </c>
      <c r="U208" s="38"/>
      <c r="V208" s="38"/>
      <c r="W208" s="38"/>
      <c r="X208" s="38"/>
      <c r="Y208" s="38"/>
      <c r="Z208" s="38"/>
      <c r="AA208" s="38"/>
      <c r="AB208" s="38"/>
      <c r="AC208" s="38"/>
      <c r="AD208" s="38"/>
      <c r="AE208" s="38"/>
      <c r="AR208" s="239" t="s">
        <v>318</v>
      </c>
      <c r="AT208" s="239" t="s">
        <v>176</v>
      </c>
      <c r="AU208" s="239" t="s">
        <v>84</v>
      </c>
      <c r="AY208" s="17" t="s">
        <v>173</v>
      </c>
      <c r="BE208" s="240">
        <f>IF(N208="základní",J208,0)</f>
        <v>0</v>
      </c>
      <c r="BF208" s="240">
        <f>IF(N208="snížená",J208,0)</f>
        <v>0</v>
      </c>
      <c r="BG208" s="240">
        <f>IF(N208="zákl. přenesená",J208,0)</f>
        <v>0</v>
      </c>
      <c r="BH208" s="240">
        <f>IF(N208="sníž. přenesená",J208,0)</f>
        <v>0</v>
      </c>
      <c r="BI208" s="240">
        <f>IF(N208="nulová",J208,0)</f>
        <v>0</v>
      </c>
      <c r="BJ208" s="17" t="s">
        <v>84</v>
      </c>
      <c r="BK208" s="240">
        <f>ROUND(I208*H208,2)</f>
        <v>0</v>
      </c>
      <c r="BL208" s="17" t="s">
        <v>318</v>
      </c>
      <c r="BM208" s="239" t="s">
        <v>1016</v>
      </c>
    </row>
    <row r="209" s="13" customFormat="1">
      <c r="A209" s="13"/>
      <c r="B209" s="241"/>
      <c r="C209" s="242"/>
      <c r="D209" s="243" t="s">
        <v>182</v>
      </c>
      <c r="E209" s="244" t="s">
        <v>1</v>
      </c>
      <c r="F209" s="245" t="s">
        <v>1017</v>
      </c>
      <c r="G209" s="242"/>
      <c r="H209" s="246">
        <v>4.0499999999999998</v>
      </c>
      <c r="I209" s="247"/>
      <c r="J209" s="242"/>
      <c r="K209" s="242"/>
      <c r="L209" s="248"/>
      <c r="M209" s="249"/>
      <c r="N209" s="250"/>
      <c r="O209" s="250"/>
      <c r="P209" s="250"/>
      <c r="Q209" s="250"/>
      <c r="R209" s="250"/>
      <c r="S209" s="250"/>
      <c r="T209" s="251"/>
      <c r="U209" s="13"/>
      <c r="V209" s="13"/>
      <c r="W209" s="13"/>
      <c r="X209" s="13"/>
      <c r="Y209" s="13"/>
      <c r="Z209" s="13"/>
      <c r="AA209" s="13"/>
      <c r="AB209" s="13"/>
      <c r="AC209" s="13"/>
      <c r="AD209" s="13"/>
      <c r="AE209" s="13"/>
      <c r="AT209" s="252" t="s">
        <v>182</v>
      </c>
      <c r="AU209" s="252" t="s">
        <v>84</v>
      </c>
      <c r="AV209" s="13" t="s">
        <v>86</v>
      </c>
      <c r="AW209" s="13" t="s">
        <v>31</v>
      </c>
      <c r="AX209" s="13" t="s">
        <v>76</v>
      </c>
      <c r="AY209" s="252" t="s">
        <v>173</v>
      </c>
    </row>
    <row r="210" s="13" customFormat="1">
      <c r="A210" s="13"/>
      <c r="B210" s="241"/>
      <c r="C210" s="242"/>
      <c r="D210" s="243" t="s">
        <v>182</v>
      </c>
      <c r="E210" s="244" t="s">
        <v>1</v>
      </c>
      <c r="F210" s="245" t="s">
        <v>1018</v>
      </c>
      <c r="G210" s="242"/>
      <c r="H210" s="246">
        <v>60.479999999999997</v>
      </c>
      <c r="I210" s="247"/>
      <c r="J210" s="242"/>
      <c r="K210" s="242"/>
      <c r="L210" s="248"/>
      <c r="M210" s="249"/>
      <c r="N210" s="250"/>
      <c r="O210" s="250"/>
      <c r="P210" s="250"/>
      <c r="Q210" s="250"/>
      <c r="R210" s="250"/>
      <c r="S210" s="250"/>
      <c r="T210" s="251"/>
      <c r="U210" s="13"/>
      <c r="V210" s="13"/>
      <c r="W210" s="13"/>
      <c r="X210" s="13"/>
      <c r="Y210" s="13"/>
      <c r="Z210" s="13"/>
      <c r="AA210" s="13"/>
      <c r="AB210" s="13"/>
      <c r="AC210" s="13"/>
      <c r="AD210" s="13"/>
      <c r="AE210" s="13"/>
      <c r="AT210" s="252" t="s">
        <v>182</v>
      </c>
      <c r="AU210" s="252" t="s">
        <v>84</v>
      </c>
      <c r="AV210" s="13" t="s">
        <v>86</v>
      </c>
      <c r="AW210" s="13" t="s">
        <v>31</v>
      </c>
      <c r="AX210" s="13" t="s">
        <v>76</v>
      </c>
      <c r="AY210" s="252" t="s">
        <v>173</v>
      </c>
    </row>
    <row r="211" s="13" customFormat="1">
      <c r="A211" s="13"/>
      <c r="B211" s="241"/>
      <c r="C211" s="242"/>
      <c r="D211" s="243" t="s">
        <v>182</v>
      </c>
      <c r="E211" s="244" t="s">
        <v>1</v>
      </c>
      <c r="F211" s="245" t="s">
        <v>1019</v>
      </c>
      <c r="G211" s="242"/>
      <c r="H211" s="246">
        <v>6.8029999999999999</v>
      </c>
      <c r="I211" s="247"/>
      <c r="J211" s="242"/>
      <c r="K211" s="242"/>
      <c r="L211" s="248"/>
      <c r="M211" s="249"/>
      <c r="N211" s="250"/>
      <c r="O211" s="250"/>
      <c r="P211" s="250"/>
      <c r="Q211" s="250"/>
      <c r="R211" s="250"/>
      <c r="S211" s="250"/>
      <c r="T211" s="251"/>
      <c r="U211" s="13"/>
      <c r="V211" s="13"/>
      <c r="W211" s="13"/>
      <c r="X211" s="13"/>
      <c r="Y211" s="13"/>
      <c r="Z211" s="13"/>
      <c r="AA211" s="13"/>
      <c r="AB211" s="13"/>
      <c r="AC211" s="13"/>
      <c r="AD211" s="13"/>
      <c r="AE211" s="13"/>
      <c r="AT211" s="252" t="s">
        <v>182</v>
      </c>
      <c r="AU211" s="252" t="s">
        <v>84</v>
      </c>
      <c r="AV211" s="13" t="s">
        <v>86</v>
      </c>
      <c r="AW211" s="13" t="s">
        <v>31</v>
      </c>
      <c r="AX211" s="13" t="s">
        <v>76</v>
      </c>
      <c r="AY211" s="252" t="s">
        <v>173</v>
      </c>
    </row>
    <row r="212" s="13" customFormat="1">
      <c r="A212" s="13"/>
      <c r="B212" s="241"/>
      <c r="C212" s="242"/>
      <c r="D212" s="243" t="s">
        <v>182</v>
      </c>
      <c r="E212" s="244" t="s">
        <v>1</v>
      </c>
      <c r="F212" s="245" t="s">
        <v>1020</v>
      </c>
      <c r="G212" s="242"/>
      <c r="H212" s="246">
        <v>28.98</v>
      </c>
      <c r="I212" s="247"/>
      <c r="J212" s="242"/>
      <c r="K212" s="242"/>
      <c r="L212" s="248"/>
      <c r="M212" s="249"/>
      <c r="N212" s="250"/>
      <c r="O212" s="250"/>
      <c r="P212" s="250"/>
      <c r="Q212" s="250"/>
      <c r="R212" s="250"/>
      <c r="S212" s="250"/>
      <c r="T212" s="251"/>
      <c r="U212" s="13"/>
      <c r="V212" s="13"/>
      <c r="W212" s="13"/>
      <c r="X212" s="13"/>
      <c r="Y212" s="13"/>
      <c r="Z212" s="13"/>
      <c r="AA212" s="13"/>
      <c r="AB212" s="13"/>
      <c r="AC212" s="13"/>
      <c r="AD212" s="13"/>
      <c r="AE212" s="13"/>
      <c r="AT212" s="252" t="s">
        <v>182</v>
      </c>
      <c r="AU212" s="252" t="s">
        <v>84</v>
      </c>
      <c r="AV212" s="13" t="s">
        <v>86</v>
      </c>
      <c r="AW212" s="13" t="s">
        <v>31</v>
      </c>
      <c r="AX212" s="13" t="s">
        <v>76</v>
      </c>
      <c r="AY212" s="252" t="s">
        <v>173</v>
      </c>
    </row>
    <row r="213" s="13" customFormat="1">
      <c r="A213" s="13"/>
      <c r="B213" s="241"/>
      <c r="C213" s="242"/>
      <c r="D213" s="243" t="s">
        <v>182</v>
      </c>
      <c r="E213" s="244" t="s">
        <v>1</v>
      </c>
      <c r="F213" s="245" t="s">
        <v>1021</v>
      </c>
      <c r="G213" s="242"/>
      <c r="H213" s="246">
        <v>5.5860000000000003</v>
      </c>
      <c r="I213" s="247"/>
      <c r="J213" s="242"/>
      <c r="K213" s="242"/>
      <c r="L213" s="248"/>
      <c r="M213" s="249"/>
      <c r="N213" s="250"/>
      <c r="O213" s="250"/>
      <c r="P213" s="250"/>
      <c r="Q213" s="250"/>
      <c r="R213" s="250"/>
      <c r="S213" s="250"/>
      <c r="T213" s="251"/>
      <c r="U213" s="13"/>
      <c r="V213" s="13"/>
      <c r="W213" s="13"/>
      <c r="X213" s="13"/>
      <c r="Y213" s="13"/>
      <c r="Z213" s="13"/>
      <c r="AA213" s="13"/>
      <c r="AB213" s="13"/>
      <c r="AC213" s="13"/>
      <c r="AD213" s="13"/>
      <c r="AE213" s="13"/>
      <c r="AT213" s="252" t="s">
        <v>182</v>
      </c>
      <c r="AU213" s="252" t="s">
        <v>84</v>
      </c>
      <c r="AV213" s="13" t="s">
        <v>86</v>
      </c>
      <c r="AW213" s="13" t="s">
        <v>31</v>
      </c>
      <c r="AX213" s="13" t="s">
        <v>76</v>
      </c>
      <c r="AY213" s="252" t="s">
        <v>173</v>
      </c>
    </row>
    <row r="214" s="14" customFormat="1">
      <c r="A214" s="14"/>
      <c r="B214" s="253"/>
      <c r="C214" s="254"/>
      <c r="D214" s="243" t="s">
        <v>182</v>
      </c>
      <c r="E214" s="255" t="s">
        <v>1</v>
      </c>
      <c r="F214" s="256" t="s">
        <v>184</v>
      </c>
      <c r="G214" s="254"/>
      <c r="H214" s="257">
        <v>105.899</v>
      </c>
      <c r="I214" s="258"/>
      <c r="J214" s="254"/>
      <c r="K214" s="254"/>
      <c r="L214" s="259"/>
      <c r="M214" s="260"/>
      <c r="N214" s="261"/>
      <c r="O214" s="261"/>
      <c r="P214" s="261"/>
      <c r="Q214" s="261"/>
      <c r="R214" s="261"/>
      <c r="S214" s="261"/>
      <c r="T214" s="262"/>
      <c r="U214" s="14"/>
      <c r="V214" s="14"/>
      <c r="W214" s="14"/>
      <c r="X214" s="14"/>
      <c r="Y214" s="14"/>
      <c r="Z214" s="14"/>
      <c r="AA214" s="14"/>
      <c r="AB214" s="14"/>
      <c r="AC214" s="14"/>
      <c r="AD214" s="14"/>
      <c r="AE214" s="14"/>
      <c r="AT214" s="263" t="s">
        <v>182</v>
      </c>
      <c r="AU214" s="263" t="s">
        <v>84</v>
      </c>
      <c r="AV214" s="14" t="s">
        <v>180</v>
      </c>
      <c r="AW214" s="14" t="s">
        <v>31</v>
      </c>
      <c r="AX214" s="14" t="s">
        <v>84</v>
      </c>
      <c r="AY214" s="263" t="s">
        <v>173</v>
      </c>
    </row>
    <row r="215" s="2" customFormat="1" ht="90" customHeight="1">
      <c r="A215" s="38"/>
      <c r="B215" s="39"/>
      <c r="C215" s="227" t="s">
        <v>332</v>
      </c>
      <c r="D215" s="227" t="s">
        <v>176</v>
      </c>
      <c r="E215" s="228" t="s">
        <v>328</v>
      </c>
      <c r="F215" s="229" t="s">
        <v>830</v>
      </c>
      <c r="G215" s="230" t="s">
        <v>209</v>
      </c>
      <c r="H215" s="231">
        <v>2</v>
      </c>
      <c r="I215" s="232"/>
      <c r="J215" s="233">
        <f>ROUND(I215*H215,2)</f>
        <v>0</v>
      </c>
      <c r="K215" s="234"/>
      <c r="L215" s="44"/>
      <c r="M215" s="235" t="s">
        <v>1</v>
      </c>
      <c r="N215" s="236" t="s">
        <v>41</v>
      </c>
      <c r="O215" s="91"/>
      <c r="P215" s="237">
        <f>O215*H215</f>
        <v>0</v>
      </c>
      <c r="Q215" s="237">
        <v>0</v>
      </c>
      <c r="R215" s="237">
        <f>Q215*H215</f>
        <v>0</v>
      </c>
      <c r="S215" s="237">
        <v>0</v>
      </c>
      <c r="T215" s="238">
        <f>S215*H215</f>
        <v>0</v>
      </c>
      <c r="U215" s="38"/>
      <c r="V215" s="38"/>
      <c r="W215" s="38"/>
      <c r="X215" s="38"/>
      <c r="Y215" s="38"/>
      <c r="Z215" s="38"/>
      <c r="AA215" s="38"/>
      <c r="AB215" s="38"/>
      <c r="AC215" s="38"/>
      <c r="AD215" s="38"/>
      <c r="AE215" s="38"/>
      <c r="AR215" s="239" t="s">
        <v>318</v>
      </c>
      <c r="AT215" s="239" t="s">
        <v>176</v>
      </c>
      <c r="AU215" s="239" t="s">
        <v>84</v>
      </c>
      <c r="AY215" s="17" t="s">
        <v>173</v>
      </c>
      <c r="BE215" s="240">
        <f>IF(N215="základní",J215,0)</f>
        <v>0</v>
      </c>
      <c r="BF215" s="240">
        <f>IF(N215="snížená",J215,0)</f>
        <v>0</v>
      </c>
      <c r="BG215" s="240">
        <f>IF(N215="zákl. přenesená",J215,0)</f>
        <v>0</v>
      </c>
      <c r="BH215" s="240">
        <f>IF(N215="sníž. přenesená",J215,0)</f>
        <v>0</v>
      </c>
      <c r="BI215" s="240">
        <f>IF(N215="nulová",J215,0)</f>
        <v>0</v>
      </c>
      <c r="BJ215" s="17" t="s">
        <v>84</v>
      </c>
      <c r="BK215" s="240">
        <f>ROUND(I215*H215,2)</f>
        <v>0</v>
      </c>
      <c r="BL215" s="17" t="s">
        <v>318</v>
      </c>
      <c r="BM215" s="239" t="s">
        <v>1022</v>
      </c>
    </row>
    <row r="216" s="13" customFormat="1">
      <c r="A216" s="13"/>
      <c r="B216" s="241"/>
      <c r="C216" s="242"/>
      <c r="D216" s="243" t="s">
        <v>182</v>
      </c>
      <c r="E216" s="244" t="s">
        <v>1</v>
      </c>
      <c r="F216" s="245" t="s">
        <v>86</v>
      </c>
      <c r="G216" s="242"/>
      <c r="H216" s="246">
        <v>2</v>
      </c>
      <c r="I216" s="247"/>
      <c r="J216" s="242"/>
      <c r="K216" s="242"/>
      <c r="L216" s="248"/>
      <c r="M216" s="249"/>
      <c r="N216" s="250"/>
      <c r="O216" s="250"/>
      <c r="P216" s="250"/>
      <c r="Q216" s="250"/>
      <c r="R216" s="250"/>
      <c r="S216" s="250"/>
      <c r="T216" s="251"/>
      <c r="U216" s="13"/>
      <c r="V216" s="13"/>
      <c r="W216" s="13"/>
      <c r="X216" s="13"/>
      <c r="Y216" s="13"/>
      <c r="Z216" s="13"/>
      <c r="AA216" s="13"/>
      <c r="AB216" s="13"/>
      <c r="AC216" s="13"/>
      <c r="AD216" s="13"/>
      <c r="AE216" s="13"/>
      <c r="AT216" s="252" t="s">
        <v>182</v>
      </c>
      <c r="AU216" s="252" t="s">
        <v>84</v>
      </c>
      <c r="AV216" s="13" t="s">
        <v>86</v>
      </c>
      <c r="AW216" s="13" t="s">
        <v>31</v>
      </c>
      <c r="AX216" s="13" t="s">
        <v>76</v>
      </c>
      <c r="AY216" s="252" t="s">
        <v>173</v>
      </c>
    </row>
    <row r="217" s="14" customFormat="1">
      <c r="A217" s="14"/>
      <c r="B217" s="253"/>
      <c r="C217" s="254"/>
      <c r="D217" s="243" t="s">
        <v>182</v>
      </c>
      <c r="E217" s="255" t="s">
        <v>1</v>
      </c>
      <c r="F217" s="256" t="s">
        <v>184</v>
      </c>
      <c r="G217" s="254"/>
      <c r="H217" s="257">
        <v>2</v>
      </c>
      <c r="I217" s="258"/>
      <c r="J217" s="254"/>
      <c r="K217" s="254"/>
      <c r="L217" s="259"/>
      <c r="M217" s="260"/>
      <c r="N217" s="261"/>
      <c r="O217" s="261"/>
      <c r="P217" s="261"/>
      <c r="Q217" s="261"/>
      <c r="R217" s="261"/>
      <c r="S217" s="261"/>
      <c r="T217" s="262"/>
      <c r="U217" s="14"/>
      <c r="V217" s="14"/>
      <c r="W217" s="14"/>
      <c r="X217" s="14"/>
      <c r="Y217" s="14"/>
      <c r="Z217" s="14"/>
      <c r="AA217" s="14"/>
      <c r="AB217" s="14"/>
      <c r="AC217" s="14"/>
      <c r="AD217" s="14"/>
      <c r="AE217" s="14"/>
      <c r="AT217" s="263" t="s">
        <v>182</v>
      </c>
      <c r="AU217" s="263" t="s">
        <v>84</v>
      </c>
      <c r="AV217" s="14" t="s">
        <v>180</v>
      </c>
      <c r="AW217" s="14" t="s">
        <v>31</v>
      </c>
      <c r="AX217" s="14" t="s">
        <v>84</v>
      </c>
      <c r="AY217" s="263" t="s">
        <v>173</v>
      </c>
    </row>
    <row r="218" s="2" customFormat="1" ht="90" customHeight="1">
      <c r="A218" s="38"/>
      <c r="B218" s="39"/>
      <c r="C218" s="227" t="s">
        <v>235</v>
      </c>
      <c r="D218" s="227" t="s">
        <v>176</v>
      </c>
      <c r="E218" s="228" t="s">
        <v>694</v>
      </c>
      <c r="F218" s="229" t="s">
        <v>695</v>
      </c>
      <c r="G218" s="230" t="s">
        <v>202</v>
      </c>
      <c r="H218" s="231">
        <v>30.239999999999998</v>
      </c>
      <c r="I218" s="232"/>
      <c r="J218" s="233">
        <f>ROUND(I218*H218,2)</f>
        <v>0</v>
      </c>
      <c r="K218" s="234"/>
      <c r="L218" s="44"/>
      <c r="M218" s="235" t="s">
        <v>1</v>
      </c>
      <c r="N218" s="236" t="s">
        <v>41</v>
      </c>
      <c r="O218" s="91"/>
      <c r="P218" s="237">
        <f>O218*H218</f>
        <v>0</v>
      </c>
      <c r="Q218" s="237">
        <v>0</v>
      </c>
      <c r="R218" s="237">
        <f>Q218*H218</f>
        <v>0</v>
      </c>
      <c r="S218" s="237">
        <v>0</v>
      </c>
      <c r="T218" s="238">
        <f>S218*H218</f>
        <v>0</v>
      </c>
      <c r="U218" s="38"/>
      <c r="V218" s="38"/>
      <c r="W218" s="38"/>
      <c r="X218" s="38"/>
      <c r="Y218" s="38"/>
      <c r="Z218" s="38"/>
      <c r="AA218" s="38"/>
      <c r="AB218" s="38"/>
      <c r="AC218" s="38"/>
      <c r="AD218" s="38"/>
      <c r="AE218" s="38"/>
      <c r="AR218" s="239" t="s">
        <v>318</v>
      </c>
      <c r="AT218" s="239" t="s">
        <v>176</v>
      </c>
      <c r="AU218" s="239" t="s">
        <v>84</v>
      </c>
      <c r="AY218" s="17" t="s">
        <v>173</v>
      </c>
      <c r="BE218" s="240">
        <f>IF(N218="základní",J218,0)</f>
        <v>0</v>
      </c>
      <c r="BF218" s="240">
        <f>IF(N218="snížená",J218,0)</f>
        <v>0</v>
      </c>
      <c r="BG218" s="240">
        <f>IF(N218="zákl. přenesená",J218,0)</f>
        <v>0</v>
      </c>
      <c r="BH218" s="240">
        <f>IF(N218="sníž. přenesená",J218,0)</f>
        <v>0</v>
      </c>
      <c r="BI218" s="240">
        <f>IF(N218="nulová",J218,0)</f>
        <v>0</v>
      </c>
      <c r="BJ218" s="17" t="s">
        <v>84</v>
      </c>
      <c r="BK218" s="240">
        <f>ROUND(I218*H218,2)</f>
        <v>0</v>
      </c>
      <c r="BL218" s="17" t="s">
        <v>318</v>
      </c>
      <c r="BM218" s="239" t="s">
        <v>1023</v>
      </c>
    </row>
    <row r="219" s="13" customFormat="1">
      <c r="A219" s="13"/>
      <c r="B219" s="241"/>
      <c r="C219" s="242"/>
      <c r="D219" s="243" t="s">
        <v>182</v>
      </c>
      <c r="E219" s="244" t="s">
        <v>1</v>
      </c>
      <c r="F219" s="245" t="s">
        <v>1024</v>
      </c>
      <c r="G219" s="242"/>
      <c r="H219" s="246">
        <v>30.239999999999998</v>
      </c>
      <c r="I219" s="247"/>
      <c r="J219" s="242"/>
      <c r="K219" s="242"/>
      <c r="L219" s="248"/>
      <c r="M219" s="249"/>
      <c r="N219" s="250"/>
      <c r="O219" s="250"/>
      <c r="P219" s="250"/>
      <c r="Q219" s="250"/>
      <c r="R219" s="250"/>
      <c r="S219" s="250"/>
      <c r="T219" s="251"/>
      <c r="U219" s="13"/>
      <c r="V219" s="13"/>
      <c r="W219" s="13"/>
      <c r="X219" s="13"/>
      <c r="Y219" s="13"/>
      <c r="Z219" s="13"/>
      <c r="AA219" s="13"/>
      <c r="AB219" s="13"/>
      <c r="AC219" s="13"/>
      <c r="AD219" s="13"/>
      <c r="AE219" s="13"/>
      <c r="AT219" s="252" t="s">
        <v>182</v>
      </c>
      <c r="AU219" s="252" t="s">
        <v>84</v>
      </c>
      <c r="AV219" s="13" t="s">
        <v>86</v>
      </c>
      <c r="AW219" s="13" t="s">
        <v>31</v>
      </c>
      <c r="AX219" s="13" t="s">
        <v>76</v>
      </c>
      <c r="AY219" s="252" t="s">
        <v>173</v>
      </c>
    </row>
    <row r="220" s="14" customFormat="1">
      <c r="A220" s="14"/>
      <c r="B220" s="253"/>
      <c r="C220" s="254"/>
      <c r="D220" s="243" t="s">
        <v>182</v>
      </c>
      <c r="E220" s="255" t="s">
        <v>1</v>
      </c>
      <c r="F220" s="256" t="s">
        <v>184</v>
      </c>
      <c r="G220" s="254"/>
      <c r="H220" s="257">
        <v>30.239999999999998</v>
      </c>
      <c r="I220" s="258"/>
      <c r="J220" s="254"/>
      <c r="K220" s="254"/>
      <c r="L220" s="259"/>
      <c r="M220" s="260"/>
      <c r="N220" s="261"/>
      <c r="O220" s="261"/>
      <c r="P220" s="261"/>
      <c r="Q220" s="261"/>
      <c r="R220" s="261"/>
      <c r="S220" s="261"/>
      <c r="T220" s="262"/>
      <c r="U220" s="14"/>
      <c r="V220" s="14"/>
      <c r="W220" s="14"/>
      <c r="X220" s="14"/>
      <c r="Y220" s="14"/>
      <c r="Z220" s="14"/>
      <c r="AA220" s="14"/>
      <c r="AB220" s="14"/>
      <c r="AC220" s="14"/>
      <c r="AD220" s="14"/>
      <c r="AE220" s="14"/>
      <c r="AT220" s="263" t="s">
        <v>182</v>
      </c>
      <c r="AU220" s="263" t="s">
        <v>84</v>
      </c>
      <c r="AV220" s="14" t="s">
        <v>180</v>
      </c>
      <c r="AW220" s="14" t="s">
        <v>31</v>
      </c>
      <c r="AX220" s="14" t="s">
        <v>84</v>
      </c>
      <c r="AY220" s="263" t="s">
        <v>173</v>
      </c>
    </row>
    <row r="221" s="2" customFormat="1" ht="90" customHeight="1">
      <c r="A221" s="38"/>
      <c r="B221" s="39"/>
      <c r="C221" s="227" t="s">
        <v>241</v>
      </c>
      <c r="D221" s="227" t="s">
        <v>176</v>
      </c>
      <c r="E221" s="228" t="s">
        <v>834</v>
      </c>
      <c r="F221" s="229" t="s">
        <v>835</v>
      </c>
      <c r="G221" s="230" t="s">
        <v>202</v>
      </c>
      <c r="H221" s="231">
        <v>28.98</v>
      </c>
      <c r="I221" s="232"/>
      <c r="J221" s="233">
        <f>ROUND(I221*H221,2)</f>
        <v>0</v>
      </c>
      <c r="K221" s="234"/>
      <c r="L221" s="44"/>
      <c r="M221" s="235" t="s">
        <v>1</v>
      </c>
      <c r="N221" s="236" t="s">
        <v>41</v>
      </c>
      <c r="O221" s="91"/>
      <c r="P221" s="237">
        <f>O221*H221</f>
        <v>0</v>
      </c>
      <c r="Q221" s="237">
        <v>0</v>
      </c>
      <c r="R221" s="237">
        <f>Q221*H221</f>
        <v>0</v>
      </c>
      <c r="S221" s="237">
        <v>0</v>
      </c>
      <c r="T221" s="238">
        <f>S221*H221</f>
        <v>0</v>
      </c>
      <c r="U221" s="38"/>
      <c r="V221" s="38"/>
      <c r="W221" s="38"/>
      <c r="X221" s="38"/>
      <c r="Y221" s="38"/>
      <c r="Z221" s="38"/>
      <c r="AA221" s="38"/>
      <c r="AB221" s="38"/>
      <c r="AC221" s="38"/>
      <c r="AD221" s="38"/>
      <c r="AE221" s="38"/>
      <c r="AR221" s="239" t="s">
        <v>318</v>
      </c>
      <c r="AT221" s="239" t="s">
        <v>176</v>
      </c>
      <c r="AU221" s="239" t="s">
        <v>84</v>
      </c>
      <c r="AY221" s="17" t="s">
        <v>173</v>
      </c>
      <c r="BE221" s="240">
        <f>IF(N221="základní",J221,0)</f>
        <v>0</v>
      </c>
      <c r="BF221" s="240">
        <f>IF(N221="snížená",J221,0)</f>
        <v>0</v>
      </c>
      <c r="BG221" s="240">
        <f>IF(N221="zákl. přenesená",J221,0)</f>
        <v>0</v>
      </c>
      <c r="BH221" s="240">
        <f>IF(N221="sníž. přenesená",J221,0)</f>
        <v>0</v>
      </c>
      <c r="BI221" s="240">
        <f>IF(N221="nulová",J221,0)</f>
        <v>0</v>
      </c>
      <c r="BJ221" s="17" t="s">
        <v>84</v>
      </c>
      <c r="BK221" s="240">
        <f>ROUND(I221*H221,2)</f>
        <v>0</v>
      </c>
      <c r="BL221" s="17" t="s">
        <v>318</v>
      </c>
      <c r="BM221" s="239" t="s">
        <v>1025</v>
      </c>
    </row>
    <row r="222" s="13" customFormat="1">
      <c r="A222" s="13"/>
      <c r="B222" s="241"/>
      <c r="C222" s="242"/>
      <c r="D222" s="243" t="s">
        <v>182</v>
      </c>
      <c r="E222" s="244" t="s">
        <v>1</v>
      </c>
      <c r="F222" s="245" t="s">
        <v>1026</v>
      </c>
      <c r="G222" s="242"/>
      <c r="H222" s="246">
        <v>28.98</v>
      </c>
      <c r="I222" s="247"/>
      <c r="J222" s="242"/>
      <c r="K222" s="242"/>
      <c r="L222" s="248"/>
      <c r="M222" s="249"/>
      <c r="N222" s="250"/>
      <c r="O222" s="250"/>
      <c r="P222" s="250"/>
      <c r="Q222" s="250"/>
      <c r="R222" s="250"/>
      <c r="S222" s="250"/>
      <c r="T222" s="251"/>
      <c r="U222" s="13"/>
      <c r="V222" s="13"/>
      <c r="W222" s="13"/>
      <c r="X222" s="13"/>
      <c r="Y222" s="13"/>
      <c r="Z222" s="13"/>
      <c r="AA222" s="13"/>
      <c r="AB222" s="13"/>
      <c r="AC222" s="13"/>
      <c r="AD222" s="13"/>
      <c r="AE222" s="13"/>
      <c r="AT222" s="252" t="s">
        <v>182</v>
      </c>
      <c r="AU222" s="252" t="s">
        <v>84</v>
      </c>
      <c r="AV222" s="13" t="s">
        <v>86</v>
      </c>
      <c r="AW222" s="13" t="s">
        <v>31</v>
      </c>
      <c r="AX222" s="13" t="s">
        <v>76</v>
      </c>
      <c r="AY222" s="252" t="s">
        <v>173</v>
      </c>
    </row>
    <row r="223" s="14" customFormat="1">
      <c r="A223" s="14"/>
      <c r="B223" s="253"/>
      <c r="C223" s="254"/>
      <c r="D223" s="243" t="s">
        <v>182</v>
      </c>
      <c r="E223" s="255" t="s">
        <v>1</v>
      </c>
      <c r="F223" s="256" t="s">
        <v>184</v>
      </c>
      <c r="G223" s="254"/>
      <c r="H223" s="257">
        <v>28.98</v>
      </c>
      <c r="I223" s="258"/>
      <c r="J223" s="254"/>
      <c r="K223" s="254"/>
      <c r="L223" s="259"/>
      <c r="M223" s="260"/>
      <c r="N223" s="261"/>
      <c r="O223" s="261"/>
      <c r="P223" s="261"/>
      <c r="Q223" s="261"/>
      <c r="R223" s="261"/>
      <c r="S223" s="261"/>
      <c r="T223" s="262"/>
      <c r="U223" s="14"/>
      <c r="V223" s="14"/>
      <c r="W223" s="14"/>
      <c r="X223" s="14"/>
      <c r="Y223" s="14"/>
      <c r="Z223" s="14"/>
      <c r="AA223" s="14"/>
      <c r="AB223" s="14"/>
      <c r="AC223" s="14"/>
      <c r="AD223" s="14"/>
      <c r="AE223" s="14"/>
      <c r="AT223" s="263" t="s">
        <v>182</v>
      </c>
      <c r="AU223" s="263" t="s">
        <v>84</v>
      </c>
      <c r="AV223" s="14" t="s">
        <v>180</v>
      </c>
      <c r="AW223" s="14" t="s">
        <v>31</v>
      </c>
      <c r="AX223" s="14" t="s">
        <v>84</v>
      </c>
      <c r="AY223" s="263" t="s">
        <v>173</v>
      </c>
    </row>
    <row r="224" s="12" customFormat="1" ht="25.92" customHeight="1">
      <c r="A224" s="12"/>
      <c r="B224" s="211"/>
      <c r="C224" s="212"/>
      <c r="D224" s="213" t="s">
        <v>75</v>
      </c>
      <c r="E224" s="214" t="s">
        <v>144</v>
      </c>
      <c r="F224" s="214" t="s">
        <v>331</v>
      </c>
      <c r="G224" s="212"/>
      <c r="H224" s="212"/>
      <c r="I224" s="215"/>
      <c r="J224" s="216">
        <f>BK224</f>
        <v>0</v>
      </c>
      <c r="K224" s="212"/>
      <c r="L224" s="217"/>
      <c r="M224" s="218"/>
      <c r="N224" s="219"/>
      <c r="O224" s="219"/>
      <c r="P224" s="220">
        <f>SUM(P225:P230)</f>
        <v>0</v>
      </c>
      <c r="Q224" s="219"/>
      <c r="R224" s="220">
        <f>SUM(R225:R230)</f>
        <v>0</v>
      </c>
      <c r="S224" s="219"/>
      <c r="T224" s="221">
        <f>SUM(T225:T230)</f>
        <v>0</v>
      </c>
      <c r="U224" s="12"/>
      <c r="V224" s="12"/>
      <c r="W224" s="12"/>
      <c r="X224" s="12"/>
      <c r="Y224" s="12"/>
      <c r="Z224" s="12"/>
      <c r="AA224" s="12"/>
      <c r="AB224" s="12"/>
      <c r="AC224" s="12"/>
      <c r="AD224" s="12"/>
      <c r="AE224" s="12"/>
      <c r="AR224" s="222" t="s">
        <v>174</v>
      </c>
      <c r="AT224" s="223" t="s">
        <v>75</v>
      </c>
      <c r="AU224" s="223" t="s">
        <v>76</v>
      </c>
      <c r="AY224" s="222" t="s">
        <v>173</v>
      </c>
      <c r="BK224" s="224">
        <f>SUM(BK225:BK230)</f>
        <v>0</v>
      </c>
    </row>
    <row r="225" s="2" customFormat="1" ht="76.35" customHeight="1">
      <c r="A225" s="38"/>
      <c r="B225" s="39"/>
      <c r="C225" s="227" t="s">
        <v>693</v>
      </c>
      <c r="D225" s="227" t="s">
        <v>176</v>
      </c>
      <c r="E225" s="228" t="s">
        <v>333</v>
      </c>
      <c r="F225" s="229" t="s">
        <v>334</v>
      </c>
      <c r="G225" s="230" t="s">
        <v>209</v>
      </c>
      <c r="H225" s="231">
        <v>1</v>
      </c>
      <c r="I225" s="232"/>
      <c r="J225" s="233">
        <f>ROUND(I225*H225,2)</f>
        <v>0</v>
      </c>
      <c r="K225" s="234"/>
      <c r="L225" s="44"/>
      <c r="M225" s="235" t="s">
        <v>1</v>
      </c>
      <c r="N225" s="236" t="s">
        <v>41</v>
      </c>
      <c r="O225" s="91"/>
      <c r="P225" s="237">
        <f>O225*H225</f>
        <v>0</v>
      </c>
      <c r="Q225" s="237">
        <v>0</v>
      </c>
      <c r="R225" s="237">
        <f>Q225*H225</f>
        <v>0</v>
      </c>
      <c r="S225" s="237">
        <v>0</v>
      </c>
      <c r="T225" s="238">
        <f>S225*H225</f>
        <v>0</v>
      </c>
      <c r="U225" s="38"/>
      <c r="V225" s="38"/>
      <c r="W225" s="38"/>
      <c r="X225" s="38"/>
      <c r="Y225" s="38"/>
      <c r="Z225" s="38"/>
      <c r="AA225" s="38"/>
      <c r="AB225" s="38"/>
      <c r="AC225" s="38"/>
      <c r="AD225" s="38"/>
      <c r="AE225" s="38"/>
      <c r="AR225" s="239" t="s">
        <v>180</v>
      </c>
      <c r="AT225" s="239" t="s">
        <v>176</v>
      </c>
      <c r="AU225" s="239" t="s">
        <v>84</v>
      </c>
      <c r="AY225" s="17" t="s">
        <v>173</v>
      </c>
      <c r="BE225" s="240">
        <f>IF(N225="základní",J225,0)</f>
        <v>0</v>
      </c>
      <c r="BF225" s="240">
        <f>IF(N225="snížená",J225,0)</f>
        <v>0</v>
      </c>
      <c r="BG225" s="240">
        <f>IF(N225="zákl. přenesená",J225,0)</f>
        <v>0</v>
      </c>
      <c r="BH225" s="240">
        <f>IF(N225="sníž. přenesená",J225,0)</f>
        <v>0</v>
      </c>
      <c r="BI225" s="240">
        <f>IF(N225="nulová",J225,0)</f>
        <v>0</v>
      </c>
      <c r="BJ225" s="17" t="s">
        <v>84</v>
      </c>
      <c r="BK225" s="240">
        <f>ROUND(I225*H225,2)</f>
        <v>0</v>
      </c>
      <c r="BL225" s="17" t="s">
        <v>180</v>
      </c>
      <c r="BM225" s="239" t="s">
        <v>1027</v>
      </c>
    </row>
    <row r="226" s="13" customFormat="1">
      <c r="A226" s="13"/>
      <c r="B226" s="241"/>
      <c r="C226" s="242"/>
      <c r="D226" s="243" t="s">
        <v>182</v>
      </c>
      <c r="E226" s="244" t="s">
        <v>1</v>
      </c>
      <c r="F226" s="245" t="s">
        <v>84</v>
      </c>
      <c r="G226" s="242"/>
      <c r="H226" s="246">
        <v>1</v>
      </c>
      <c r="I226" s="247"/>
      <c r="J226" s="242"/>
      <c r="K226" s="242"/>
      <c r="L226" s="248"/>
      <c r="M226" s="249"/>
      <c r="N226" s="250"/>
      <c r="O226" s="250"/>
      <c r="P226" s="250"/>
      <c r="Q226" s="250"/>
      <c r="R226" s="250"/>
      <c r="S226" s="250"/>
      <c r="T226" s="251"/>
      <c r="U226" s="13"/>
      <c r="V226" s="13"/>
      <c r="W226" s="13"/>
      <c r="X226" s="13"/>
      <c r="Y226" s="13"/>
      <c r="Z226" s="13"/>
      <c r="AA226" s="13"/>
      <c r="AB226" s="13"/>
      <c r="AC226" s="13"/>
      <c r="AD226" s="13"/>
      <c r="AE226" s="13"/>
      <c r="AT226" s="252" t="s">
        <v>182</v>
      </c>
      <c r="AU226" s="252" t="s">
        <v>84</v>
      </c>
      <c r="AV226" s="13" t="s">
        <v>86</v>
      </c>
      <c r="AW226" s="13" t="s">
        <v>31</v>
      </c>
      <c r="AX226" s="13" t="s">
        <v>76</v>
      </c>
      <c r="AY226" s="252" t="s">
        <v>173</v>
      </c>
    </row>
    <row r="227" s="14" customFormat="1">
      <c r="A227" s="14"/>
      <c r="B227" s="253"/>
      <c r="C227" s="254"/>
      <c r="D227" s="243" t="s">
        <v>182</v>
      </c>
      <c r="E227" s="255" t="s">
        <v>1</v>
      </c>
      <c r="F227" s="256" t="s">
        <v>184</v>
      </c>
      <c r="G227" s="254"/>
      <c r="H227" s="257">
        <v>1</v>
      </c>
      <c r="I227" s="258"/>
      <c r="J227" s="254"/>
      <c r="K227" s="254"/>
      <c r="L227" s="259"/>
      <c r="M227" s="260"/>
      <c r="N227" s="261"/>
      <c r="O227" s="261"/>
      <c r="P227" s="261"/>
      <c r="Q227" s="261"/>
      <c r="R227" s="261"/>
      <c r="S227" s="261"/>
      <c r="T227" s="262"/>
      <c r="U227" s="14"/>
      <c r="V227" s="14"/>
      <c r="W227" s="14"/>
      <c r="X227" s="14"/>
      <c r="Y227" s="14"/>
      <c r="Z227" s="14"/>
      <c r="AA227" s="14"/>
      <c r="AB227" s="14"/>
      <c r="AC227" s="14"/>
      <c r="AD227" s="14"/>
      <c r="AE227" s="14"/>
      <c r="AT227" s="263" t="s">
        <v>182</v>
      </c>
      <c r="AU227" s="263" t="s">
        <v>84</v>
      </c>
      <c r="AV227" s="14" t="s">
        <v>180</v>
      </c>
      <c r="AW227" s="14" t="s">
        <v>31</v>
      </c>
      <c r="AX227" s="14" t="s">
        <v>84</v>
      </c>
      <c r="AY227" s="263" t="s">
        <v>173</v>
      </c>
    </row>
    <row r="228" s="2" customFormat="1" ht="24.15" customHeight="1">
      <c r="A228" s="38"/>
      <c r="B228" s="39"/>
      <c r="C228" s="227" t="s">
        <v>698</v>
      </c>
      <c r="D228" s="227" t="s">
        <v>176</v>
      </c>
      <c r="E228" s="228" t="s">
        <v>839</v>
      </c>
      <c r="F228" s="229" t="s">
        <v>840</v>
      </c>
      <c r="G228" s="230" t="s">
        <v>841</v>
      </c>
      <c r="H228" s="231">
        <v>1</v>
      </c>
      <c r="I228" s="232"/>
      <c r="J228" s="233">
        <f>ROUND(I228*H228,2)</f>
        <v>0</v>
      </c>
      <c r="K228" s="234"/>
      <c r="L228" s="44"/>
      <c r="M228" s="235" t="s">
        <v>1</v>
      </c>
      <c r="N228" s="236" t="s">
        <v>41</v>
      </c>
      <c r="O228" s="91"/>
      <c r="P228" s="237">
        <f>O228*H228</f>
        <v>0</v>
      </c>
      <c r="Q228" s="237">
        <v>0</v>
      </c>
      <c r="R228" s="237">
        <f>Q228*H228</f>
        <v>0</v>
      </c>
      <c r="S228" s="237">
        <v>0</v>
      </c>
      <c r="T228" s="238">
        <f>S228*H228</f>
        <v>0</v>
      </c>
      <c r="U228" s="38"/>
      <c r="V228" s="38"/>
      <c r="W228" s="38"/>
      <c r="X228" s="38"/>
      <c r="Y228" s="38"/>
      <c r="Z228" s="38"/>
      <c r="AA228" s="38"/>
      <c r="AB228" s="38"/>
      <c r="AC228" s="38"/>
      <c r="AD228" s="38"/>
      <c r="AE228" s="38"/>
      <c r="AR228" s="239" t="s">
        <v>180</v>
      </c>
      <c r="AT228" s="239" t="s">
        <v>176</v>
      </c>
      <c r="AU228" s="239" t="s">
        <v>84</v>
      </c>
      <c r="AY228" s="17" t="s">
        <v>173</v>
      </c>
      <c r="BE228" s="240">
        <f>IF(N228="základní",J228,0)</f>
        <v>0</v>
      </c>
      <c r="BF228" s="240">
        <f>IF(N228="snížená",J228,0)</f>
        <v>0</v>
      </c>
      <c r="BG228" s="240">
        <f>IF(N228="zákl. přenesená",J228,0)</f>
        <v>0</v>
      </c>
      <c r="BH228" s="240">
        <f>IF(N228="sníž. přenesená",J228,0)</f>
        <v>0</v>
      </c>
      <c r="BI228" s="240">
        <f>IF(N228="nulová",J228,0)</f>
        <v>0</v>
      </c>
      <c r="BJ228" s="17" t="s">
        <v>84</v>
      </c>
      <c r="BK228" s="240">
        <f>ROUND(I228*H228,2)</f>
        <v>0</v>
      </c>
      <c r="BL228" s="17" t="s">
        <v>180</v>
      </c>
      <c r="BM228" s="239" t="s">
        <v>1028</v>
      </c>
    </row>
    <row r="229" s="13" customFormat="1">
      <c r="A229" s="13"/>
      <c r="B229" s="241"/>
      <c r="C229" s="242"/>
      <c r="D229" s="243" t="s">
        <v>182</v>
      </c>
      <c r="E229" s="244" t="s">
        <v>1</v>
      </c>
      <c r="F229" s="245" t="s">
        <v>84</v>
      </c>
      <c r="G229" s="242"/>
      <c r="H229" s="246">
        <v>1</v>
      </c>
      <c r="I229" s="247"/>
      <c r="J229" s="242"/>
      <c r="K229" s="242"/>
      <c r="L229" s="248"/>
      <c r="M229" s="249"/>
      <c r="N229" s="250"/>
      <c r="O229" s="250"/>
      <c r="P229" s="250"/>
      <c r="Q229" s="250"/>
      <c r="R229" s="250"/>
      <c r="S229" s="250"/>
      <c r="T229" s="251"/>
      <c r="U229" s="13"/>
      <c r="V229" s="13"/>
      <c r="W229" s="13"/>
      <c r="X229" s="13"/>
      <c r="Y229" s="13"/>
      <c r="Z229" s="13"/>
      <c r="AA229" s="13"/>
      <c r="AB229" s="13"/>
      <c r="AC229" s="13"/>
      <c r="AD229" s="13"/>
      <c r="AE229" s="13"/>
      <c r="AT229" s="252" t="s">
        <v>182</v>
      </c>
      <c r="AU229" s="252" t="s">
        <v>84</v>
      </c>
      <c r="AV229" s="13" t="s">
        <v>86</v>
      </c>
      <c r="AW229" s="13" t="s">
        <v>31</v>
      </c>
      <c r="AX229" s="13" t="s">
        <v>76</v>
      </c>
      <c r="AY229" s="252" t="s">
        <v>173</v>
      </c>
    </row>
    <row r="230" s="14" customFormat="1">
      <c r="A230" s="14"/>
      <c r="B230" s="253"/>
      <c r="C230" s="254"/>
      <c r="D230" s="243" t="s">
        <v>182</v>
      </c>
      <c r="E230" s="255" t="s">
        <v>1</v>
      </c>
      <c r="F230" s="256" t="s">
        <v>184</v>
      </c>
      <c r="G230" s="254"/>
      <c r="H230" s="257">
        <v>1</v>
      </c>
      <c r="I230" s="258"/>
      <c r="J230" s="254"/>
      <c r="K230" s="254"/>
      <c r="L230" s="259"/>
      <c r="M230" s="289"/>
      <c r="N230" s="290"/>
      <c r="O230" s="290"/>
      <c r="P230" s="290"/>
      <c r="Q230" s="290"/>
      <c r="R230" s="290"/>
      <c r="S230" s="290"/>
      <c r="T230" s="291"/>
      <c r="U230" s="14"/>
      <c r="V230" s="14"/>
      <c r="W230" s="14"/>
      <c r="X230" s="14"/>
      <c r="Y230" s="14"/>
      <c r="Z230" s="14"/>
      <c r="AA230" s="14"/>
      <c r="AB230" s="14"/>
      <c r="AC230" s="14"/>
      <c r="AD230" s="14"/>
      <c r="AE230" s="14"/>
      <c r="AT230" s="263" t="s">
        <v>182</v>
      </c>
      <c r="AU230" s="263" t="s">
        <v>84</v>
      </c>
      <c r="AV230" s="14" t="s">
        <v>180</v>
      </c>
      <c r="AW230" s="14" t="s">
        <v>31</v>
      </c>
      <c r="AX230" s="14" t="s">
        <v>84</v>
      </c>
      <c r="AY230" s="263" t="s">
        <v>173</v>
      </c>
    </row>
    <row r="231" s="2" customFormat="1" ht="6.96" customHeight="1">
      <c r="A231" s="38"/>
      <c r="B231" s="66"/>
      <c r="C231" s="67"/>
      <c r="D231" s="67"/>
      <c r="E231" s="67"/>
      <c r="F231" s="67"/>
      <c r="G231" s="67"/>
      <c r="H231" s="67"/>
      <c r="I231" s="67"/>
      <c r="J231" s="67"/>
      <c r="K231" s="67"/>
      <c r="L231" s="44"/>
      <c r="M231" s="38"/>
      <c r="O231" s="38"/>
      <c r="P231" s="38"/>
      <c r="Q231" s="38"/>
      <c r="R231" s="38"/>
      <c r="S231" s="38"/>
      <c r="T231" s="38"/>
      <c r="U231" s="38"/>
      <c r="V231" s="38"/>
      <c r="W231" s="38"/>
      <c r="X231" s="38"/>
      <c r="Y231" s="38"/>
      <c r="Z231" s="38"/>
      <c r="AA231" s="38"/>
      <c r="AB231" s="38"/>
      <c r="AC231" s="38"/>
      <c r="AD231" s="38"/>
      <c r="AE231" s="38"/>
    </row>
  </sheetData>
  <sheetProtection sheet="1" autoFilter="0" formatColumns="0" formatRows="0" objects="1" scenarios="1" spinCount="100000" saltValue="NQkNedVZzvoL0M+R8c9EvB6xxsEZwD3jE5NokJx3xCXGu4S+uhRY4FsG5S5JydXdutP/U4OPTaknUCwQv31h7w==" hashValue="YbRAcMAqZ1DUsD1oTJMExqt86zBurJLWzrhrosVSggZN6dqRhV9goOwOTCfUByWy3lbCHg0+mkji5XvABkRfdA==" algorithmName="SHA-512" password="CC35"/>
  <autoFilter ref="C123:K230"/>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128</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753</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1029</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ROUND((SUM(BE124:BE235)),  2)</f>
        <v>0</v>
      </c>
      <c r="G35" s="38"/>
      <c r="H35" s="38"/>
      <c r="I35" s="164">
        <v>0.20999999999999999</v>
      </c>
      <c r="J35" s="163">
        <f>ROUND(((SUM(BE124:BE235))*I35),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ROUND((SUM(BF124:BF235)),  2)</f>
        <v>0</v>
      </c>
      <c r="G36" s="38"/>
      <c r="H36" s="38"/>
      <c r="I36" s="164">
        <v>0.14999999999999999</v>
      </c>
      <c r="J36" s="163">
        <f>ROUND(((SUM(BF124:BF235))*I36),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ROUND((SUM(BG124:BG235)),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ROUND((SUM(BH124:BH235)),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ROUND((SUM(BI124:BI235)),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753</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06 - P 576 km 6,317</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J206</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157</v>
      </c>
      <c r="E102" s="191"/>
      <c r="F102" s="191"/>
      <c r="G102" s="191"/>
      <c r="H102" s="191"/>
      <c r="I102" s="191"/>
      <c r="J102" s="192">
        <f>J229</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158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88 - Oprava trati v úseku Zadní Třebaň - Liteň - Lochovice</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147</v>
      </c>
      <c r="D113" s="22"/>
      <c r="E113" s="22"/>
      <c r="F113" s="22"/>
      <c r="G113" s="22"/>
      <c r="H113" s="22"/>
      <c r="I113" s="22"/>
      <c r="J113" s="22"/>
      <c r="K113" s="22"/>
      <c r="L113" s="20"/>
    </row>
    <row r="114" s="2" customFormat="1" ht="16.5" customHeight="1">
      <c r="A114" s="38"/>
      <c r="B114" s="39"/>
      <c r="C114" s="40"/>
      <c r="D114" s="40"/>
      <c r="E114" s="183" t="s">
        <v>753</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520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06 - P 576 km 6,317</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32" t="s">
        <v>22</v>
      </c>
      <c r="J118" s="79" t="str">
        <f>IF(J14="","",J14)</f>
        <v>25. 6. 2020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Aleš Bednář</v>
      </c>
      <c r="G120" s="40"/>
      <c r="H120" s="40"/>
      <c r="I120" s="32"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32" t="s">
        <v>32</v>
      </c>
      <c r="J121" s="36" t="str">
        <f>E26</f>
        <v>Jan Marušák</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159</v>
      </c>
      <c r="D123" s="202" t="s">
        <v>61</v>
      </c>
      <c r="E123" s="202" t="s">
        <v>57</v>
      </c>
      <c r="F123" s="202" t="s">
        <v>58</v>
      </c>
      <c r="G123" s="202" t="s">
        <v>160</v>
      </c>
      <c r="H123" s="202" t="s">
        <v>161</v>
      </c>
      <c r="I123" s="202" t="s">
        <v>162</v>
      </c>
      <c r="J123" s="203" t="s">
        <v>151</v>
      </c>
      <c r="K123" s="204" t="s">
        <v>163</v>
      </c>
      <c r="L123" s="205"/>
      <c r="M123" s="100" t="s">
        <v>1</v>
      </c>
      <c r="N123" s="101" t="s">
        <v>40</v>
      </c>
      <c r="O123" s="101" t="s">
        <v>164</v>
      </c>
      <c r="P123" s="101" t="s">
        <v>165</v>
      </c>
      <c r="Q123" s="101" t="s">
        <v>166</v>
      </c>
      <c r="R123" s="101" t="s">
        <v>167</v>
      </c>
      <c r="S123" s="101" t="s">
        <v>168</v>
      </c>
      <c r="T123" s="102" t="s">
        <v>169</v>
      </c>
      <c r="U123" s="199"/>
      <c r="V123" s="199"/>
      <c r="W123" s="199"/>
      <c r="X123" s="199"/>
      <c r="Y123" s="199"/>
      <c r="Z123" s="199"/>
      <c r="AA123" s="199"/>
      <c r="AB123" s="199"/>
      <c r="AC123" s="199"/>
      <c r="AD123" s="199"/>
      <c r="AE123" s="199"/>
    </row>
    <row r="124" s="2" customFormat="1" ht="22.8" customHeight="1">
      <c r="A124" s="38"/>
      <c r="B124" s="39"/>
      <c r="C124" s="107" t="s">
        <v>170</v>
      </c>
      <c r="D124" s="40"/>
      <c r="E124" s="40"/>
      <c r="F124" s="40"/>
      <c r="G124" s="40"/>
      <c r="H124" s="40"/>
      <c r="I124" s="40"/>
      <c r="J124" s="206">
        <f>BK124</f>
        <v>0</v>
      </c>
      <c r="K124" s="40"/>
      <c r="L124" s="44"/>
      <c r="M124" s="103"/>
      <c r="N124" s="207"/>
      <c r="O124" s="104"/>
      <c r="P124" s="208">
        <f>P125+P206+P229</f>
        <v>0</v>
      </c>
      <c r="Q124" s="104"/>
      <c r="R124" s="208">
        <f>R125+R206+R229</f>
        <v>118.77430000000001</v>
      </c>
      <c r="S124" s="104"/>
      <c r="T124" s="209">
        <f>T125+T206+T229</f>
        <v>0</v>
      </c>
      <c r="U124" s="38"/>
      <c r="V124" s="38"/>
      <c r="W124" s="38"/>
      <c r="X124" s="38"/>
      <c r="Y124" s="38"/>
      <c r="Z124" s="38"/>
      <c r="AA124" s="38"/>
      <c r="AB124" s="38"/>
      <c r="AC124" s="38"/>
      <c r="AD124" s="38"/>
      <c r="AE124" s="38"/>
      <c r="AT124" s="17" t="s">
        <v>75</v>
      </c>
      <c r="AU124" s="17" t="s">
        <v>153</v>
      </c>
      <c r="BK124" s="210">
        <f>BK125+BK206+BK229</f>
        <v>0</v>
      </c>
    </row>
    <row r="125" s="12" customFormat="1" ht="25.92" customHeight="1">
      <c r="A125" s="12"/>
      <c r="B125" s="211"/>
      <c r="C125" s="212"/>
      <c r="D125" s="213" t="s">
        <v>75</v>
      </c>
      <c r="E125" s="214" t="s">
        <v>171</v>
      </c>
      <c r="F125" s="214" t="s">
        <v>172</v>
      </c>
      <c r="G125" s="212"/>
      <c r="H125" s="212"/>
      <c r="I125" s="215"/>
      <c r="J125" s="216">
        <f>BK125</f>
        <v>0</v>
      </c>
      <c r="K125" s="212"/>
      <c r="L125" s="217"/>
      <c r="M125" s="218"/>
      <c r="N125" s="219"/>
      <c r="O125" s="219"/>
      <c r="P125" s="220">
        <f>P126</f>
        <v>0</v>
      </c>
      <c r="Q125" s="219"/>
      <c r="R125" s="220">
        <f>R126</f>
        <v>118.77430000000001</v>
      </c>
      <c r="S125" s="219"/>
      <c r="T125" s="221">
        <f>T126</f>
        <v>0</v>
      </c>
      <c r="U125" s="12"/>
      <c r="V125" s="12"/>
      <c r="W125" s="12"/>
      <c r="X125" s="12"/>
      <c r="Y125" s="12"/>
      <c r="Z125" s="12"/>
      <c r="AA125" s="12"/>
      <c r="AB125" s="12"/>
      <c r="AC125" s="12"/>
      <c r="AD125" s="12"/>
      <c r="AE125" s="12"/>
      <c r="AR125" s="222" t="s">
        <v>84</v>
      </c>
      <c r="AT125" s="223" t="s">
        <v>75</v>
      </c>
      <c r="AU125" s="223" t="s">
        <v>76</v>
      </c>
      <c r="AY125" s="222" t="s">
        <v>173</v>
      </c>
      <c r="BK125" s="224">
        <f>BK126</f>
        <v>0</v>
      </c>
    </row>
    <row r="126" s="12" customFormat="1" ht="22.8" customHeight="1">
      <c r="A126" s="12"/>
      <c r="B126" s="211"/>
      <c r="C126" s="212"/>
      <c r="D126" s="213" t="s">
        <v>75</v>
      </c>
      <c r="E126" s="225" t="s">
        <v>174</v>
      </c>
      <c r="F126" s="225" t="s">
        <v>175</v>
      </c>
      <c r="G126" s="212"/>
      <c r="H126" s="212"/>
      <c r="I126" s="215"/>
      <c r="J126" s="226">
        <f>BK126</f>
        <v>0</v>
      </c>
      <c r="K126" s="212"/>
      <c r="L126" s="217"/>
      <c r="M126" s="218"/>
      <c r="N126" s="219"/>
      <c r="O126" s="219"/>
      <c r="P126" s="220">
        <f>SUM(P127:P205)</f>
        <v>0</v>
      </c>
      <c r="Q126" s="219"/>
      <c r="R126" s="220">
        <f>SUM(R127:R205)</f>
        <v>118.77430000000001</v>
      </c>
      <c r="S126" s="219"/>
      <c r="T126" s="221">
        <f>SUM(T127:T205)</f>
        <v>0</v>
      </c>
      <c r="U126" s="12"/>
      <c r="V126" s="12"/>
      <c r="W126" s="12"/>
      <c r="X126" s="12"/>
      <c r="Y126" s="12"/>
      <c r="Z126" s="12"/>
      <c r="AA126" s="12"/>
      <c r="AB126" s="12"/>
      <c r="AC126" s="12"/>
      <c r="AD126" s="12"/>
      <c r="AE126" s="12"/>
      <c r="AR126" s="222" t="s">
        <v>84</v>
      </c>
      <c r="AT126" s="223" t="s">
        <v>75</v>
      </c>
      <c r="AU126" s="223" t="s">
        <v>84</v>
      </c>
      <c r="AY126" s="222" t="s">
        <v>173</v>
      </c>
      <c r="BK126" s="224">
        <f>SUM(BK127:BK205)</f>
        <v>0</v>
      </c>
    </row>
    <row r="127" s="2" customFormat="1" ht="194.4" customHeight="1">
      <c r="A127" s="38"/>
      <c r="B127" s="39"/>
      <c r="C127" s="227" t="s">
        <v>84</v>
      </c>
      <c r="D127" s="227" t="s">
        <v>176</v>
      </c>
      <c r="E127" s="228" t="s">
        <v>339</v>
      </c>
      <c r="F127" s="229" t="s">
        <v>340</v>
      </c>
      <c r="G127" s="230" t="s">
        <v>221</v>
      </c>
      <c r="H127" s="231">
        <v>0.025000000000000001</v>
      </c>
      <c r="I127" s="232"/>
      <c r="J127" s="233">
        <f>ROUND(I127*H127,2)</f>
        <v>0</v>
      </c>
      <c r="K127" s="234"/>
      <c r="L127" s="44"/>
      <c r="M127" s="235" t="s">
        <v>1</v>
      </c>
      <c r="N127" s="236" t="s">
        <v>41</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180</v>
      </c>
      <c r="AT127" s="239" t="s">
        <v>176</v>
      </c>
      <c r="AU127" s="239" t="s">
        <v>86</v>
      </c>
      <c r="AY127" s="17" t="s">
        <v>173</v>
      </c>
      <c r="BE127" s="240">
        <f>IF(N127="základní",J127,0)</f>
        <v>0</v>
      </c>
      <c r="BF127" s="240">
        <f>IF(N127="snížená",J127,0)</f>
        <v>0</v>
      </c>
      <c r="BG127" s="240">
        <f>IF(N127="zákl. přenesená",J127,0)</f>
        <v>0</v>
      </c>
      <c r="BH127" s="240">
        <f>IF(N127="sníž. přenesená",J127,0)</f>
        <v>0</v>
      </c>
      <c r="BI127" s="240">
        <f>IF(N127="nulová",J127,0)</f>
        <v>0</v>
      </c>
      <c r="BJ127" s="17" t="s">
        <v>84</v>
      </c>
      <c r="BK127" s="240">
        <f>ROUND(I127*H127,2)</f>
        <v>0</v>
      </c>
      <c r="BL127" s="17" t="s">
        <v>180</v>
      </c>
      <c r="BM127" s="239" t="s">
        <v>1030</v>
      </c>
    </row>
    <row r="128" s="13" customFormat="1">
      <c r="A128" s="13"/>
      <c r="B128" s="241"/>
      <c r="C128" s="242"/>
      <c r="D128" s="243" t="s">
        <v>182</v>
      </c>
      <c r="E128" s="244" t="s">
        <v>1</v>
      </c>
      <c r="F128" s="245" t="s">
        <v>1031</v>
      </c>
      <c r="G128" s="242"/>
      <c r="H128" s="246">
        <v>0.025000000000000001</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0.025000000000000001</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14.4" customHeight="1">
      <c r="A130" s="38"/>
      <c r="B130" s="39"/>
      <c r="C130" s="264" t="s">
        <v>86</v>
      </c>
      <c r="D130" s="264" t="s">
        <v>199</v>
      </c>
      <c r="E130" s="265" t="s">
        <v>200</v>
      </c>
      <c r="F130" s="266" t="s">
        <v>201</v>
      </c>
      <c r="G130" s="267" t="s">
        <v>202</v>
      </c>
      <c r="H130" s="268">
        <v>63</v>
      </c>
      <c r="I130" s="269"/>
      <c r="J130" s="270">
        <f>ROUND(I130*H130,2)</f>
        <v>0</v>
      </c>
      <c r="K130" s="271"/>
      <c r="L130" s="272"/>
      <c r="M130" s="273" t="s">
        <v>1</v>
      </c>
      <c r="N130" s="274" t="s">
        <v>41</v>
      </c>
      <c r="O130" s="91"/>
      <c r="P130" s="237">
        <f>O130*H130</f>
        <v>0</v>
      </c>
      <c r="Q130" s="237">
        <v>1</v>
      </c>
      <c r="R130" s="237">
        <f>Q130*H130</f>
        <v>63</v>
      </c>
      <c r="S130" s="237">
        <v>0</v>
      </c>
      <c r="T130" s="238">
        <f>S130*H130</f>
        <v>0</v>
      </c>
      <c r="U130" s="38"/>
      <c r="V130" s="38"/>
      <c r="W130" s="38"/>
      <c r="X130" s="38"/>
      <c r="Y130" s="38"/>
      <c r="Z130" s="38"/>
      <c r="AA130" s="38"/>
      <c r="AB130" s="38"/>
      <c r="AC130" s="38"/>
      <c r="AD130" s="38"/>
      <c r="AE130" s="38"/>
      <c r="AR130" s="239" t="s">
        <v>203</v>
      </c>
      <c r="AT130" s="239" t="s">
        <v>199</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1032</v>
      </c>
    </row>
    <row r="131" s="13" customFormat="1">
      <c r="A131" s="13"/>
      <c r="B131" s="241"/>
      <c r="C131" s="242"/>
      <c r="D131" s="243" t="s">
        <v>182</v>
      </c>
      <c r="E131" s="244" t="s">
        <v>1</v>
      </c>
      <c r="F131" s="245" t="s">
        <v>1033</v>
      </c>
      <c r="G131" s="242"/>
      <c r="H131" s="246">
        <v>63</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63</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76.35" customHeight="1">
      <c r="A133" s="38"/>
      <c r="B133" s="39"/>
      <c r="C133" s="227" t="s">
        <v>180</v>
      </c>
      <c r="D133" s="227" t="s">
        <v>176</v>
      </c>
      <c r="E133" s="228" t="s">
        <v>219</v>
      </c>
      <c r="F133" s="229" t="s">
        <v>220</v>
      </c>
      <c r="G133" s="230" t="s">
        <v>221</v>
      </c>
      <c r="H133" s="231">
        <v>0.025000000000000001</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1034</v>
      </c>
    </row>
    <row r="134" s="13" customFormat="1">
      <c r="A134" s="13"/>
      <c r="B134" s="241"/>
      <c r="C134" s="242"/>
      <c r="D134" s="243" t="s">
        <v>182</v>
      </c>
      <c r="E134" s="244" t="s">
        <v>1</v>
      </c>
      <c r="F134" s="245" t="s">
        <v>1031</v>
      </c>
      <c r="G134" s="242"/>
      <c r="H134" s="246">
        <v>0.025000000000000001</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0.025000000000000001</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90" customHeight="1">
      <c r="A136" s="38"/>
      <c r="B136" s="39"/>
      <c r="C136" s="227" t="s">
        <v>174</v>
      </c>
      <c r="D136" s="227" t="s">
        <v>176</v>
      </c>
      <c r="E136" s="228" t="s">
        <v>225</v>
      </c>
      <c r="F136" s="229" t="s">
        <v>226</v>
      </c>
      <c r="G136" s="230" t="s">
        <v>221</v>
      </c>
      <c r="H136" s="231">
        <v>0.025000000000000001</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1035</v>
      </c>
    </row>
    <row r="137" s="13" customFormat="1">
      <c r="A137" s="13"/>
      <c r="B137" s="241"/>
      <c r="C137" s="242"/>
      <c r="D137" s="243" t="s">
        <v>182</v>
      </c>
      <c r="E137" s="244" t="s">
        <v>1</v>
      </c>
      <c r="F137" s="245" t="s">
        <v>1031</v>
      </c>
      <c r="G137" s="242"/>
      <c r="H137" s="246">
        <v>0.025000000000000001</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0.025000000000000001</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206</v>
      </c>
      <c r="D139" s="264" t="s">
        <v>199</v>
      </c>
      <c r="E139" s="265" t="s">
        <v>761</v>
      </c>
      <c r="F139" s="266" t="s">
        <v>762</v>
      </c>
      <c r="G139" s="267" t="s">
        <v>209</v>
      </c>
      <c r="H139" s="268">
        <v>42</v>
      </c>
      <c r="I139" s="269"/>
      <c r="J139" s="270">
        <f>ROUND(I139*H139,2)</f>
        <v>0</v>
      </c>
      <c r="K139" s="271"/>
      <c r="L139" s="272"/>
      <c r="M139" s="273" t="s">
        <v>1</v>
      </c>
      <c r="N139" s="274" t="s">
        <v>41</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1036</v>
      </c>
    </row>
    <row r="140" s="15" customFormat="1">
      <c r="A140" s="15"/>
      <c r="B140" s="275"/>
      <c r="C140" s="276"/>
      <c r="D140" s="243" t="s">
        <v>182</v>
      </c>
      <c r="E140" s="277" t="s">
        <v>1</v>
      </c>
      <c r="F140" s="278" t="s">
        <v>211</v>
      </c>
      <c r="G140" s="276"/>
      <c r="H140" s="277" t="s">
        <v>1</v>
      </c>
      <c r="I140" s="279"/>
      <c r="J140" s="276"/>
      <c r="K140" s="276"/>
      <c r="L140" s="280"/>
      <c r="M140" s="281"/>
      <c r="N140" s="282"/>
      <c r="O140" s="282"/>
      <c r="P140" s="282"/>
      <c r="Q140" s="282"/>
      <c r="R140" s="282"/>
      <c r="S140" s="282"/>
      <c r="T140" s="283"/>
      <c r="U140" s="15"/>
      <c r="V140" s="15"/>
      <c r="W140" s="15"/>
      <c r="X140" s="15"/>
      <c r="Y140" s="15"/>
      <c r="Z140" s="15"/>
      <c r="AA140" s="15"/>
      <c r="AB140" s="15"/>
      <c r="AC140" s="15"/>
      <c r="AD140" s="15"/>
      <c r="AE140" s="15"/>
      <c r="AT140" s="284" t="s">
        <v>182</v>
      </c>
      <c r="AU140" s="284" t="s">
        <v>86</v>
      </c>
      <c r="AV140" s="15" t="s">
        <v>84</v>
      </c>
      <c r="AW140" s="15" t="s">
        <v>31</v>
      </c>
      <c r="AX140" s="15" t="s">
        <v>76</v>
      </c>
      <c r="AY140" s="284" t="s">
        <v>173</v>
      </c>
    </row>
    <row r="141" s="13" customFormat="1">
      <c r="A141" s="13"/>
      <c r="B141" s="241"/>
      <c r="C141" s="242"/>
      <c r="D141" s="243" t="s">
        <v>182</v>
      </c>
      <c r="E141" s="244" t="s">
        <v>1</v>
      </c>
      <c r="F141" s="245" t="s">
        <v>1037</v>
      </c>
      <c r="G141" s="242"/>
      <c r="H141" s="246">
        <v>42</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42</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4.4" customHeight="1">
      <c r="A143" s="38"/>
      <c r="B143" s="39"/>
      <c r="C143" s="264" t="s">
        <v>213</v>
      </c>
      <c r="D143" s="264" t="s">
        <v>199</v>
      </c>
      <c r="E143" s="265" t="s">
        <v>539</v>
      </c>
      <c r="F143" s="266" t="s">
        <v>540</v>
      </c>
      <c r="G143" s="267" t="s">
        <v>231</v>
      </c>
      <c r="H143" s="268">
        <v>50</v>
      </c>
      <c r="I143" s="269"/>
      <c r="J143" s="270">
        <f>ROUND(I143*H143,2)</f>
        <v>0</v>
      </c>
      <c r="K143" s="271"/>
      <c r="L143" s="272"/>
      <c r="M143" s="273" t="s">
        <v>1</v>
      </c>
      <c r="N143" s="274"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203</v>
      </c>
      <c r="AT143" s="239" t="s">
        <v>199</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1038</v>
      </c>
    </row>
    <row r="144" s="15" customFormat="1">
      <c r="A144" s="15"/>
      <c r="B144" s="275"/>
      <c r="C144" s="276"/>
      <c r="D144" s="243" t="s">
        <v>182</v>
      </c>
      <c r="E144" s="277" t="s">
        <v>1</v>
      </c>
      <c r="F144" s="278" t="s">
        <v>211</v>
      </c>
      <c r="G144" s="276"/>
      <c r="H144" s="277" t="s">
        <v>1</v>
      </c>
      <c r="I144" s="279"/>
      <c r="J144" s="276"/>
      <c r="K144" s="276"/>
      <c r="L144" s="280"/>
      <c r="M144" s="281"/>
      <c r="N144" s="282"/>
      <c r="O144" s="282"/>
      <c r="P144" s="282"/>
      <c r="Q144" s="282"/>
      <c r="R144" s="282"/>
      <c r="S144" s="282"/>
      <c r="T144" s="283"/>
      <c r="U144" s="15"/>
      <c r="V144" s="15"/>
      <c r="W144" s="15"/>
      <c r="X144" s="15"/>
      <c r="Y144" s="15"/>
      <c r="Z144" s="15"/>
      <c r="AA144" s="15"/>
      <c r="AB144" s="15"/>
      <c r="AC144" s="15"/>
      <c r="AD144" s="15"/>
      <c r="AE144" s="15"/>
      <c r="AT144" s="284" t="s">
        <v>182</v>
      </c>
      <c r="AU144" s="284" t="s">
        <v>86</v>
      </c>
      <c r="AV144" s="15" t="s">
        <v>84</v>
      </c>
      <c r="AW144" s="15" t="s">
        <v>31</v>
      </c>
      <c r="AX144" s="15" t="s">
        <v>76</v>
      </c>
      <c r="AY144" s="284" t="s">
        <v>173</v>
      </c>
    </row>
    <row r="145" s="13" customFormat="1">
      <c r="A145" s="13"/>
      <c r="B145" s="241"/>
      <c r="C145" s="242"/>
      <c r="D145" s="243" t="s">
        <v>182</v>
      </c>
      <c r="E145" s="244" t="s">
        <v>1</v>
      </c>
      <c r="F145" s="245" t="s">
        <v>656</v>
      </c>
      <c r="G145" s="242"/>
      <c r="H145" s="246">
        <v>50</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50</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24.15" customHeight="1">
      <c r="A147" s="38"/>
      <c r="B147" s="39"/>
      <c r="C147" s="264" t="s">
        <v>203</v>
      </c>
      <c r="D147" s="264" t="s">
        <v>199</v>
      </c>
      <c r="E147" s="265" t="s">
        <v>767</v>
      </c>
      <c r="F147" s="266" t="s">
        <v>768</v>
      </c>
      <c r="G147" s="267" t="s">
        <v>209</v>
      </c>
      <c r="H147" s="268">
        <v>120</v>
      </c>
      <c r="I147" s="269"/>
      <c r="J147" s="270">
        <f>ROUND(I147*H147,2)</f>
        <v>0</v>
      </c>
      <c r="K147" s="271"/>
      <c r="L147" s="272"/>
      <c r="M147" s="273" t="s">
        <v>1</v>
      </c>
      <c r="N147" s="274" t="s">
        <v>41</v>
      </c>
      <c r="O147" s="91"/>
      <c r="P147" s="237">
        <f>O147*H147</f>
        <v>0</v>
      </c>
      <c r="Q147" s="237">
        <v>0.00123</v>
      </c>
      <c r="R147" s="237">
        <f>Q147*H147</f>
        <v>0.14760000000000001</v>
      </c>
      <c r="S147" s="237">
        <v>0</v>
      </c>
      <c r="T147" s="238">
        <f>S147*H147</f>
        <v>0</v>
      </c>
      <c r="U147" s="38"/>
      <c r="V147" s="38"/>
      <c r="W147" s="38"/>
      <c r="X147" s="38"/>
      <c r="Y147" s="38"/>
      <c r="Z147" s="38"/>
      <c r="AA147" s="38"/>
      <c r="AB147" s="38"/>
      <c r="AC147" s="38"/>
      <c r="AD147" s="38"/>
      <c r="AE147" s="38"/>
      <c r="AR147" s="239" t="s">
        <v>203</v>
      </c>
      <c r="AT147" s="239" t="s">
        <v>199</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1039</v>
      </c>
    </row>
    <row r="148" s="13" customFormat="1">
      <c r="A148" s="13"/>
      <c r="B148" s="241"/>
      <c r="C148" s="242"/>
      <c r="D148" s="243" t="s">
        <v>182</v>
      </c>
      <c r="E148" s="244" t="s">
        <v>1</v>
      </c>
      <c r="F148" s="245" t="s">
        <v>606</v>
      </c>
      <c r="G148" s="242"/>
      <c r="H148" s="246">
        <v>120</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120</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24.15" customHeight="1">
      <c r="A150" s="38"/>
      <c r="B150" s="39"/>
      <c r="C150" s="264" t="s">
        <v>1007</v>
      </c>
      <c r="D150" s="264" t="s">
        <v>199</v>
      </c>
      <c r="E150" s="265" t="s">
        <v>615</v>
      </c>
      <c r="F150" s="266" t="s">
        <v>616</v>
      </c>
      <c r="G150" s="267" t="s">
        <v>209</v>
      </c>
      <c r="H150" s="268">
        <v>48</v>
      </c>
      <c r="I150" s="269"/>
      <c r="J150" s="270">
        <f>ROUND(I150*H150,2)</f>
        <v>0</v>
      </c>
      <c r="K150" s="271"/>
      <c r="L150" s="272"/>
      <c r="M150" s="273" t="s">
        <v>1</v>
      </c>
      <c r="N150" s="274" t="s">
        <v>41</v>
      </c>
      <c r="O150" s="91"/>
      <c r="P150" s="237">
        <f>O150*H150</f>
        <v>0</v>
      </c>
      <c r="Q150" s="237">
        <v>0.00123</v>
      </c>
      <c r="R150" s="237">
        <f>Q150*H150</f>
        <v>0.059039999999999995</v>
      </c>
      <c r="S150" s="237">
        <v>0</v>
      </c>
      <c r="T150" s="238">
        <f>S150*H150</f>
        <v>0</v>
      </c>
      <c r="U150" s="38"/>
      <c r="V150" s="38"/>
      <c r="W150" s="38"/>
      <c r="X150" s="38"/>
      <c r="Y150" s="38"/>
      <c r="Z150" s="38"/>
      <c r="AA150" s="38"/>
      <c r="AB150" s="38"/>
      <c r="AC150" s="38"/>
      <c r="AD150" s="38"/>
      <c r="AE150" s="38"/>
      <c r="AR150" s="239" t="s">
        <v>203</v>
      </c>
      <c r="AT150" s="239" t="s">
        <v>199</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1040</v>
      </c>
    </row>
    <row r="151" s="13" customFormat="1">
      <c r="A151" s="13"/>
      <c r="B151" s="241"/>
      <c r="C151" s="242"/>
      <c r="D151" s="243" t="s">
        <v>182</v>
      </c>
      <c r="E151" s="244" t="s">
        <v>1</v>
      </c>
      <c r="F151" s="245" t="s">
        <v>1041</v>
      </c>
      <c r="G151" s="242"/>
      <c r="H151" s="246">
        <v>48</v>
      </c>
      <c r="I151" s="247"/>
      <c r="J151" s="242"/>
      <c r="K151" s="242"/>
      <c r="L151" s="248"/>
      <c r="M151" s="249"/>
      <c r="N151" s="250"/>
      <c r="O151" s="250"/>
      <c r="P151" s="250"/>
      <c r="Q151" s="250"/>
      <c r="R151" s="250"/>
      <c r="S151" s="250"/>
      <c r="T151" s="251"/>
      <c r="U151" s="13"/>
      <c r="V151" s="13"/>
      <c r="W151" s="13"/>
      <c r="X151" s="13"/>
      <c r="Y151" s="13"/>
      <c r="Z151" s="13"/>
      <c r="AA151" s="13"/>
      <c r="AB151" s="13"/>
      <c r="AC151" s="13"/>
      <c r="AD151" s="13"/>
      <c r="AE151" s="13"/>
      <c r="AT151" s="252" t="s">
        <v>182</v>
      </c>
      <c r="AU151" s="252" t="s">
        <v>86</v>
      </c>
      <c r="AV151" s="13" t="s">
        <v>86</v>
      </c>
      <c r="AW151" s="13" t="s">
        <v>31</v>
      </c>
      <c r="AX151" s="13" t="s">
        <v>76</v>
      </c>
      <c r="AY151" s="252" t="s">
        <v>173</v>
      </c>
    </row>
    <row r="152" s="14" customFormat="1">
      <c r="A152" s="14"/>
      <c r="B152" s="253"/>
      <c r="C152" s="254"/>
      <c r="D152" s="243" t="s">
        <v>182</v>
      </c>
      <c r="E152" s="255" t="s">
        <v>1</v>
      </c>
      <c r="F152" s="256" t="s">
        <v>184</v>
      </c>
      <c r="G152" s="254"/>
      <c r="H152" s="257">
        <v>48</v>
      </c>
      <c r="I152" s="258"/>
      <c r="J152" s="254"/>
      <c r="K152" s="254"/>
      <c r="L152" s="259"/>
      <c r="M152" s="260"/>
      <c r="N152" s="261"/>
      <c r="O152" s="261"/>
      <c r="P152" s="261"/>
      <c r="Q152" s="261"/>
      <c r="R152" s="261"/>
      <c r="S152" s="261"/>
      <c r="T152" s="262"/>
      <c r="U152" s="14"/>
      <c r="V152" s="14"/>
      <c r="W152" s="14"/>
      <c r="X152" s="14"/>
      <c r="Y152" s="14"/>
      <c r="Z152" s="14"/>
      <c r="AA152" s="14"/>
      <c r="AB152" s="14"/>
      <c r="AC152" s="14"/>
      <c r="AD152" s="14"/>
      <c r="AE152" s="14"/>
      <c r="AT152" s="263" t="s">
        <v>182</v>
      </c>
      <c r="AU152" s="263" t="s">
        <v>86</v>
      </c>
      <c r="AV152" s="14" t="s">
        <v>180</v>
      </c>
      <c r="AW152" s="14" t="s">
        <v>31</v>
      </c>
      <c r="AX152" s="14" t="s">
        <v>84</v>
      </c>
      <c r="AY152" s="263" t="s">
        <v>173</v>
      </c>
    </row>
    <row r="153" s="2" customFormat="1" ht="14.4" customHeight="1">
      <c r="A153" s="38"/>
      <c r="B153" s="39"/>
      <c r="C153" s="264" t="s">
        <v>224</v>
      </c>
      <c r="D153" s="264" t="s">
        <v>199</v>
      </c>
      <c r="E153" s="265" t="s">
        <v>630</v>
      </c>
      <c r="F153" s="266" t="s">
        <v>631</v>
      </c>
      <c r="G153" s="267" t="s">
        <v>209</v>
      </c>
      <c r="H153" s="268">
        <v>84</v>
      </c>
      <c r="I153" s="269"/>
      <c r="J153" s="270">
        <f>ROUND(I153*H153,2)</f>
        <v>0</v>
      </c>
      <c r="K153" s="271"/>
      <c r="L153" s="272"/>
      <c r="M153" s="273" t="s">
        <v>1</v>
      </c>
      <c r="N153" s="274" t="s">
        <v>41</v>
      </c>
      <c r="O153" s="91"/>
      <c r="P153" s="237">
        <f>O153*H153</f>
        <v>0</v>
      </c>
      <c r="Q153" s="237">
        <v>0.00018000000000000001</v>
      </c>
      <c r="R153" s="237">
        <f>Q153*H153</f>
        <v>0.015120000000000002</v>
      </c>
      <c r="S153" s="237">
        <v>0</v>
      </c>
      <c r="T153" s="238">
        <f>S153*H153</f>
        <v>0</v>
      </c>
      <c r="U153" s="38"/>
      <c r="V153" s="38"/>
      <c r="W153" s="38"/>
      <c r="X153" s="38"/>
      <c r="Y153" s="38"/>
      <c r="Z153" s="38"/>
      <c r="AA153" s="38"/>
      <c r="AB153" s="38"/>
      <c r="AC153" s="38"/>
      <c r="AD153" s="38"/>
      <c r="AE153" s="38"/>
      <c r="AR153" s="239" t="s">
        <v>203</v>
      </c>
      <c r="AT153" s="239" t="s">
        <v>199</v>
      </c>
      <c r="AU153" s="239" t="s">
        <v>86</v>
      </c>
      <c r="AY153" s="17" t="s">
        <v>173</v>
      </c>
      <c r="BE153" s="240">
        <f>IF(N153="základní",J153,0)</f>
        <v>0</v>
      </c>
      <c r="BF153" s="240">
        <f>IF(N153="snížená",J153,0)</f>
        <v>0</v>
      </c>
      <c r="BG153" s="240">
        <f>IF(N153="zákl. přenesená",J153,0)</f>
        <v>0</v>
      </c>
      <c r="BH153" s="240">
        <f>IF(N153="sníž. přenesená",J153,0)</f>
        <v>0</v>
      </c>
      <c r="BI153" s="240">
        <f>IF(N153="nulová",J153,0)</f>
        <v>0</v>
      </c>
      <c r="BJ153" s="17" t="s">
        <v>84</v>
      </c>
      <c r="BK153" s="240">
        <f>ROUND(I153*H153,2)</f>
        <v>0</v>
      </c>
      <c r="BL153" s="17" t="s">
        <v>180</v>
      </c>
      <c r="BM153" s="239" t="s">
        <v>1042</v>
      </c>
    </row>
    <row r="154" s="15" customFormat="1">
      <c r="A154" s="15"/>
      <c r="B154" s="275"/>
      <c r="C154" s="276"/>
      <c r="D154" s="243" t="s">
        <v>182</v>
      </c>
      <c r="E154" s="277" t="s">
        <v>1</v>
      </c>
      <c r="F154" s="278" t="s">
        <v>211</v>
      </c>
      <c r="G154" s="276"/>
      <c r="H154" s="277" t="s">
        <v>1</v>
      </c>
      <c r="I154" s="279"/>
      <c r="J154" s="276"/>
      <c r="K154" s="276"/>
      <c r="L154" s="280"/>
      <c r="M154" s="281"/>
      <c r="N154" s="282"/>
      <c r="O154" s="282"/>
      <c r="P154" s="282"/>
      <c r="Q154" s="282"/>
      <c r="R154" s="282"/>
      <c r="S154" s="282"/>
      <c r="T154" s="283"/>
      <c r="U154" s="15"/>
      <c r="V154" s="15"/>
      <c r="W154" s="15"/>
      <c r="X154" s="15"/>
      <c r="Y154" s="15"/>
      <c r="Z154" s="15"/>
      <c r="AA154" s="15"/>
      <c r="AB154" s="15"/>
      <c r="AC154" s="15"/>
      <c r="AD154" s="15"/>
      <c r="AE154" s="15"/>
      <c r="AT154" s="284" t="s">
        <v>182</v>
      </c>
      <c r="AU154" s="284" t="s">
        <v>86</v>
      </c>
      <c r="AV154" s="15" t="s">
        <v>84</v>
      </c>
      <c r="AW154" s="15" t="s">
        <v>31</v>
      </c>
      <c r="AX154" s="15" t="s">
        <v>76</v>
      </c>
      <c r="AY154" s="284" t="s">
        <v>173</v>
      </c>
    </row>
    <row r="155" s="13" customFormat="1">
      <c r="A155" s="13"/>
      <c r="B155" s="241"/>
      <c r="C155" s="242"/>
      <c r="D155" s="243" t="s">
        <v>182</v>
      </c>
      <c r="E155" s="244" t="s">
        <v>1</v>
      </c>
      <c r="F155" s="245" t="s">
        <v>1043</v>
      </c>
      <c r="G155" s="242"/>
      <c r="H155" s="246">
        <v>84</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4" customFormat="1">
      <c r="A156" s="14"/>
      <c r="B156" s="253"/>
      <c r="C156" s="254"/>
      <c r="D156" s="243" t="s">
        <v>182</v>
      </c>
      <c r="E156" s="255" t="s">
        <v>1</v>
      </c>
      <c r="F156" s="256" t="s">
        <v>184</v>
      </c>
      <c r="G156" s="254"/>
      <c r="H156" s="257">
        <v>84</v>
      </c>
      <c r="I156" s="258"/>
      <c r="J156" s="254"/>
      <c r="K156" s="254"/>
      <c r="L156" s="259"/>
      <c r="M156" s="260"/>
      <c r="N156" s="261"/>
      <c r="O156" s="261"/>
      <c r="P156" s="261"/>
      <c r="Q156" s="261"/>
      <c r="R156" s="261"/>
      <c r="S156" s="261"/>
      <c r="T156" s="262"/>
      <c r="U156" s="14"/>
      <c r="V156" s="14"/>
      <c r="W156" s="14"/>
      <c r="X156" s="14"/>
      <c r="Y156" s="14"/>
      <c r="Z156" s="14"/>
      <c r="AA156" s="14"/>
      <c r="AB156" s="14"/>
      <c r="AC156" s="14"/>
      <c r="AD156" s="14"/>
      <c r="AE156" s="14"/>
      <c r="AT156" s="263" t="s">
        <v>182</v>
      </c>
      <c r="AU156" s="263" t="s">
        <v>86</v>
      </c>
      <c r="AV156" s="14" t="s">
        <v>180</v>
      </c>
      <c r="AW156" s="14" t="s">
        <v>31</v>
      </c>
      <c r="AX156" s="14" t="s">
        <v>84</v>
      </c>
      <c r="AY156" s="263" t="s">
        <v>173</v>
      </c>
    </row>
    <row r="157" s="2" customFormat="1" ht="128.55" customHeight="1">
      <c r="A157" s="38"/>
      <c r="B157" s="39"/>
      <c r="C157" s="227" t="s">
        <v>228</v>
      </c>
      <c r="D157" s="227" t="s">
        <v>176</v>
      </c>
      <c r="E157" s="228" t="s">
        <v>247</v>
      </c>
      <c r="F157" s="229" t="s">
        <v>248</v>
      </c>
      <c r="G157" s="230" t="s">
        <v>221</v>
      </c>
      <c r="H157" s="231">
        <v>0.29999999999999999</v>
      </c>
      <c r="I157" s="232"/>
      <c r="J157" s="233">
        <f>ROUND(I157*H157,2)</f>
        <v>0</v>
      </c>
      <c r="K157" s="234"/>
      <c r="L157" s="44"/>
      <c r="M157" s="235" t="s">
        <v>1</v>
      </c>
      <c r="N157" s="236" t="s">
        <v>41</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180</v>
      </c>
      <c r="AT157" s="239" t="s">
        <v>176</v>
      </c>
      <c r="AU157" s="239" t="s">
        <v>86</v>
      </c>
      <c r="AY157" s="17" t="s">
        <v>173</v>
      </c>
      <c r="BE157" s="240">
        <f>IF(N157="základní",J157,0)</f>
        <v>0</v>
      </c>
      <c r="BF157" s="240">
        <f>IF(N157="snížená",J157,0)</f>
        <v>0</v>
      </c>
      <c r="BG157" s="240">
        <f>IF(N157="zákl. přenesená",J157,0)</f>
        <v>0</v>
      </c>
      <c r="BH157" s="240">
        <f>IF(N157="sníž. přenesená",J157,0)</f>
        <v>0</v>
      </c>
      <c r="BI157" s="240">
        <f>IF(N157="nulová",J157,0)</f>
        <v>0</v>
      </c>
      <c r="BJ157" s="17" t="s">
        <v>84</v>
      </c>
      <c r="BK157" s="240">
        <f>ROUND(I157*H157,2)</f>
        <v>0</v>
      </c>
      <c r="BL157" s="17" t="s">
        <v>180</v>
      </c>
      <c r="BM157" s="239" t="s">
        <v>1044</v>
      </c>
    </row>
    <row r="158" s="13" customFormat="1">
      <c r="A158" s="13"/>
      <c r="B158" s="241"/>
      <c r="C158" s="242"/>
      <c r="D158" s="243" t="s">
        <v>182</v>
      </c>
      <c r="E158" s="244" t="s">
        <v>1</v>
      </c>
      <c r="F158" s="245" t="s">
        <v>776</v>
      </c>
      <c r="G158" s="242"/>
      <c r="H158" s="246">
        <v>0.29999999999999999</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86</v>
      </c>
      <c r="AV158" s="13" t="s">
        <v>86</v>
      </c>
      <c r="AW158" s="13" t="s">
        <v>31</v>
      </c>
      <c r="AX158" s="13" t="s">
        <v>76</v>
      </c>
      <c r="AY158" s="252" t="s">
        <v>173</v>
      </c>
    </row>
    <row r="159" s="14" customFormat="1">
      <c r="A159" s="14"/>
      <c r="B159" s="253"/>
      <c r="C159" s="254"/>
      <c r="D159" s="243" t="s">
        <v>182</v>
      </c>
      <c r="E159" s="255" t="s">
        <v>1</v>
      </c>
      <c r="F159" s="256" t="s">
        <v>184</v>
      </c>
      <c r="G159" s="254"/>
      <c r="H159" s="257">
        <v>0.29999999999999999</v>
      </c>
      <c r="I159" s="258"/>
      <c r="J159" s="254"/>
      <c r="K159" s="254"/>
      <c r="L159" s="259"/>
      <c r="M159" s="260"/>
      <c r="N159" s="261"/>
      <c r="O159" s="261"/>
      <c r="P159" s="261"/>
      <c r="Q159" s="261"/>
      <c r="R159" s="261"/>
      <c r="S159" s="261"/>
      <c r="T159" s="262"/>
      <c r="U159" s="14"/>
      <c r="V159" s="14"/>
      <c r="W159" s="14"/>
      <c r="X159" s="14"/>
      <c r="Y159" s="14"/>
      <c r="Z159" s="14"/>
      <c r="AA159" s="14"/>
      <c r="AB159" s="14"/>
      <c r="AC159" s="14"/>
      <c r="AD159" s="14"/>
      <c r="AE159" s="14"/>
      <c r="AT159" s="263" t="s">
        <v>182</v>
      </c>
      <c r="AU159" s="263" t="s">
        <v>86</v>
      </c>
      <c r="AV159" s="14" t="s">
        <v>180</v>
      </c>
      <c r="AW159" s="14" t="s">
        <v>31</v>
      </c>
      <c r="AX159" s="14" t="s">
        <v>84</v>
      </c>
      <c r="AY159" s="263" t="s">
        <v>173</v>
      </c>
    </row>
    <row r="160" s="2" customFormat="1" ht="114.9" customHeight="1">
      <c r="A160" s="38"/>
      <c r="B160" s="39"/>
      <c r="C160" s="227" t="s">
        <v>246</v>
      </c>
      <c r="D160" s="227" t="s">
        <v>176</v>
      </c>
      <c r="E160" s="228" t="s">
        <v>661</v>
      </c>
      <c r="F160" s="229" t="s">
        <v>662</v>
      </c>
      <c r="G160" s="230" t="s">
        <v>256</v>
      </c>
      <c r="H160" s="231">
        <v>4</v>
      </c>
      <c r="I160" s="232"/>
      <c r="J160" s="233">
        <f>ROUND(I160*H160,2)</f>
        <v>0</v>
      </c>
      <c r="K160" s="234"/>
      <c r="L160" s="44"/>
      <c r="M160" s="235" t="s">
        <v>1</v>
      </c>
      <c r="N160" s="236" t="s">
        <v>41</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180</v>
      </c>
      <c r="AT160" s="239" t="s">
        <v>176</v>
      </c>
      <c r="AU160" s="239" t="s">
        <v>86</v>
      </c>
      <c r="AY160" s="17" t="s">
        <v>173</v>
      </c>
      <c r="BE160" s="240">
        <f>IF(N160="základní",J160,0)</f>
        <v>0</v>
      </c>
      <c r="BF160" s="240">
        <f>IF(N160="snížená",J160,0)</f>
        <v>0</v>
      </c>
      <c r="BG160" s="240">
        <f>IF(N160="zákl. přenesená",J160,0)</f>
        <v>0</v>
      </c>
      <c r="BH160" s="240">
        <f>IF(N160="sníž. přenesená",J160,0)</f>
        <v>0</v>
      </c>
      <c r="BI160" s="240">
        <f>IF(N160="nulová",J160,0)</f>
        <v>0</v>
      </c>
      <c r="BJ160" s="17" t="s">
        <v>84</v>
      </c>
      <c r="BK160" s="240">
        <f>ROUND(I160*H160,2)</f>
        <v>0</v>
      </c>
      <c r="BL160" s="17" t="s">
        <v>180</v>
      </c>
      <c r="BM160" s="239" t="s">
        <v>1045</v>
      </c>
    </row>
    <row r="161" s="13" customFormat="1">
      <c r="A161" s="13"/>
      <c r="B161" s="241"/>
      <c r="C161" s="242"/>
      <c r="D161" s="243" t="s">
        <v>182</v>
      </c>
      <c r="E161" s="244" t="s">
        <v>1</v>
      </c>
      <c r="F161" s="245" t="s">
        <v>180</v>
      </c>
      <c r="G161" s="242"/>
      <c r="H161" s="246">
        <v>4</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4" customFormat="1">
      <c r="A162" s="14"/>
      <c r="B162" s="253"/>
      <c r="C162" s="254"/>
      <c r="D162" s="243" t="s">
        <v>182</v>
      </c>
      <c r="E162" s="255" t="s">
        <v>1</v>
      </c>
      <c r="F162" s="256" t="s">
        <v>184</v>
      </c>
      <c r="G162" s="254"/>
      <c r="H162" s="257">
        <v>4</v>
      </c>
      <c r="I162" s="258"/>
      <c r="J162" s="254"/>
      <c r="K162" s="254"/>
      <c r="L162" s="259"/>
      <c r="M162" s="260"/>
      <c r="N162" s="261"/>
      <c r="O162" s="261"/>
      <c r="P162" s="261"/>
      <c r="Q162" s="261"/>
      <c r="R162" s="261"/>
      <c r="S162" s="261"/>
      <c r="T162" s="262"/>
      <c r="U162" s="14"/>
      <c r="V162" s="14"/>
      <c r="W162" s="14"/>
      <c r="X162" s="14"/>
      <c r="Y162" s="14"/>
      <c r="Z162" s="14"/>
      <c r="AA162" s="14"/>
      <c r="AB162" s="14"/>
      <c r="AC162" s="14"/>
      <c r="AD162" s="14"/>
      <c r="AE162" s="14"/>
      <c r="AT162" s="263" t="s">
        <v>182</v>
      </c>
      <c r="AU162" s="263" t="s">
        <v>86</v>
      </c>
      <c r="AV162" s="14" t="s">
        <v>180</v>
      </c>
      <c r="AW162" s="14" t="s">
        <v>31</v>
      </c>
      <c r="AX162" s="14" t="s">
        <v>84</v>
      </c>
      <c r="AY162" s="263" t="s">
        <v>173</v>
      </c>
    </row>
    <row r="163" s="2" customFormat="1" ht="62.7" customHeight="1">
      <c r="A163" s="38"/>
      <c r="B163" s="39"/>
      <c r="C163" s="227" t="s">
        <v>253</v>
      </c>
      <c r="D163" s="227" t="s">
        <v>176</v>
      </c>
      <c r="E163" s="228" t="s">
        <v>778</v>
      </c>
      <c r="F163" s="229" t="s">
        <v>779</v>
      </c>
      <c r="G163" s="230" t="s">
        <v>231</v>
      </c>
      <c r="H163" s="231">
        <v>18</v>
      </c>
      <c r="I163" s="232"/>
      <c r="J163" s="233">
        <f>ROUND(I163*H163,2)</f>
        <v>0</v>
      </c>
      <c r="K163" s="234"/>
      <c r="L163" s="44"/>
      <c r="M163" s="235" t="s">
        <v>1</v>
      </c>
      <c r="N163" s="236" t="s">
        <v>41</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180</v>
      </c>
      <c r="AT163" s="239" t="s">
        <v>176</v>
      </c>
      <c r="AU163" s="239" t="s">
        <v>86</v>
      </c>
      <c r="AY163" s="17" t="s">
        <v>173</v>
      </c>
      <c r="BE163" s="240">
        <f>IF(N163="základní",J163,0)</f>
        <v>0</v>
      </c>
      <c r="BF163" s="240">
        <f>IF(N163="snížená",J163,0)</f>
        <v>0</v>
      </c>
      <c r="BG163" s="240">
        <f>IF(N163="zákl. přenesená",J163,0)</f>
        <v>0</v>
      </c>
      <c r="BH163" s="240">
        <f>IF(N163="sníž. přenesená",J163,0)</f>
        <v>0</v>
      </c>
      <c r="BI163" s="240">
        <f>IF(N163="nulová",J163,0)</f>
        <v>0</v>
      </c>
      <c r="BJ163" s="17" t="s">
        <v>84</v>
      </c>
      <c r="BK163" s="240">
        <f>ROUND(I163*H163,2)</f>
        <v>0</v>
      </c>
      <c r="BL163" s="17" t="s">
        <v>180</v>
      </c>
      <c r="BM163" s="239" t="s">
        <v>1046</v>
      </c>
    </row>
    <row r="164" s="13" customFormat="1">
      <c r="A164" s="13"/>
      <c r="B164" s="241"/>
      <c r="C164" s="242"/>
      <c r="D164" s="243" t="s">
        <v>182</v>
      </c>
      <c r="E164" s="244" t="s">
        <v>1</v>
      </c>
      <c r="F164" s="245" t="s">
        <v>284</v>
      </c>
      <c r="G164" s="242"/>
      <c r="H164" s="246">
        <v>18</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18</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14.4" customHeight="1">
      <c r="A166" s="38"/>
      <c r="B166" s="39"/>
      <c r="C166" s="264" t="s">
        <v>260</v>
      </c>
      <c r="D166" s="264" t="s">
        <v>199</v>
      </c>
      <c r="E166" s="265" t="s">
        <v>782</v>
      </c>
      <c r="F166" s="266" t="s">
        <v>783</v>
      </c>
      <c r="G166" s="267" t="s">
        <v>231</v>
      </c>
      <c r="H166" s="268">
        <v>18</v>
      </c>
      <c r="I166" s="269"/>
      <c r="J166" s="270">
        <f>ROUND(I166*H166,2)</f>
        <v>0</v>
      </c>
      <c r="K166" s="271"/>
      <c r="L166" s="272"/>
      <c r="M166" s="273" t="s">
        <v>1</v>
      </c>
      <c r="N166" s="274" t="s">
        <v>41</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203</v>
      </c>
      <c r="AT166" s="239" t="s">
        <v>199</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1047</v>
      </c>
    </row>
    <row r="167" s="13" customFormat="1">
      <c r="A167" s="13"/>
      <c r="B167" s="241"/>
      <c r="C167" s="242"/>
      <c r="D167" s="243" t="s">
        <v>182</v>
      </c>
      <c r="E167" s="244" t="s">
        <v>1</v>
      </c>
      <c r="F167" s="245" t="s">
        <v>1048</v>
      </c>
      <c r="G167" s="242"/>
      <c r="H167" s="246">
        <v>18</v>
      </c>
      <c r="I167" s="247"/>
      <c r="J167" s="242"/>
      <c r="K167" s="242"/>
      <c r="L167" s="248"/>
      <c r="M167" s="249"/>
      <c r="N167" s="250"/>
      <c r="O167" s="250"/>
      <c r="P167" s="250"/>
      <c r="Q167" s="250"/>
      <c r="R167" s="250"/>
      <c r="S167" s="250"/>
      <c r="T167" s="251"/>
      <c r="U167" s="13"/>
      <c r="V167" s="13"/>
      <c r="W167" s="13"/>
      <c r="X167" s="13"/>
      <c r="Y167" s="13"/>
      <c r="Z167" s="13"/>
      <c r="AA167" s="13"/>
      <c r="AB167" s="13"/>
      <c r="AC167" s="13"/>
      <c r="AD167" s="13"/>
      <c r="AE167" s="13"/>
      <c r="AT167" s="252" t="s">
        <v>182</v>
      </c>
      <c r="AU167" s="252" t="s">
        <v>86</v>
      </c>
      <c r="AV167" s="13" t="s">
        <v>86</v>
      </c>
      <c r="AW167" s="13" t="s">
        <v>31</v>
      </c>
      <c r="AX167" s="13" t="s">
        <v>76</v>
      </c>
      <c r="AY167" s="252" t="s">
        <v>173</v>
      </c>
    </row>
    <row r="168" s="14" customFormat="1">
      <c r="A168" s="14"/>
      <c r="B168" s="253"/>
      <c r="C168" s="254"/>
      <c r="D168" s="243" t="s">
        <v>182</v>
      </c>
      <c r="E168" s="255" t="s">
        <v>1</v>
      </c>
      <c r="F168" s="256" t="s">
        <v>184</v>
      </c>
      <c r="G168" s="254"/>
      <c r="H168" s="257">
        <v>18</v>
      </c>
      <c r="I168" s="258"/>
      <c r="J168" s="254"/>
      <c r="K168" s="254"/>
      <c r="L168" s="259"/>
      <c r="M168" s="260"/>
      <c r="N168" s="261"/>
      <c r="O168" s="261"/>
      <c r="P168" s="261"/>
      <c r="Q168" s="261"/>
      <c r="R168" s="261"/>
      <c r="S168" s="261"/>
      <c r="T168" s="262"/>
      <c r="U168" s="14"/>
      <c r="V168" s="14"/>
      <c r="W168" s="14"/>
      <c r="X168" s="14"/>
      <c r="Y168" s="14"/>
      <c r="Z168" s="14"/>
      <c r="AA168" s="14"/>
      <c r="AB168" s="14"/>
      <c r="AC168" s="14"/>
      <c r="AD168" s="14"/>
      <c r="AE168" s="14"/>
      <c r="AT168" s="263" t="s">
        <v>182</v>
      </c>
      <c r="AU168" s="263" t="s">
        <v>86</v>
      </c>
      <c r="AV168" s="14" t="s">
        <v>180</v>
      </c>
      <c r="AW168" s="14" t="s">
        <v>31</v>
      </c>
      <c r="AX168" s="14" t="s">
        <v>84</v>
      </c>
      <c r="AY168" s="263" t="s">
        <v>173</v>
      </c>
    </row>
    <row r="169" s="2" customFormat="1" ht="49.05" customHeight="1">
      <c r="A169" s="38"/>
      <c r="B169" s="39"/>
      <c r="C169" s="227" t="s">
        <v>264</v>
      </c>
      <c r="D169" s="227" t="s">
        <v>176</v>
      </c>
      <c r="E169" s="228" t="s">
        <v>785</v>
      </c>
      <c r="F169" s="229" t="s">
        <v>786</v>
      </c>
      <c r="G169" s="230" t="s">
        <v>231</v>
      </c>
      <c r="H169" s="231">
        <v>36</v>
      </c>
      <c r="I169" s="232"/>
      <c r="J169" s="233">
        <f>ROUND(I169*H169,2)</f>
        <v>0</v>
      </c>
      <c r="K169" s="234"/>
      <c r="L169" s="44"/>
      <c r="M169" s="235" t="s">
        <v>1</v>
      </c>
      <c r="N169" s="236" t="s">
        <v>41</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180</v>
      </c>
      <c r="AT169" s="239" t="s">
        <v>176</v>
      </c>
      <c r="AU169" s="239" t="s">
        <v>86</v>
      </c>
      <c r="AY169" s="17" t="s">
        <v>173</v>
      </c>
      <c r="BE169" s="240">
        <f>IF(N169="základní",J169,0)</f>
        <v>0</v>
      </c>
      <c r="BF169" s="240">
        <f>IF(N169="snížená",J169,0)</f>
        <v>0</v>
      </c>
      <c r="BG169" s="240">
        <f>IF(N169="zákl. přenesená",J169,0)</f>
        <v>0</v>
      </c>
      <c r="BH169" s="240">
        <f>IF(N169="sníž. přenesená",J169,0)</f>
        <v>0</v>
      </c>
      <c r="BI169" s="240">
        <f>IF(N169="nulová",J169,0)</f>
        <v>0</v>
      </c>
      <c r="BJ169" s="17" t="s">
        <v>84</v>
      </c>
      <c r="BK169" s="240">
        <f>ROUND(I169*H169,2)</f>
        <v>0</v>
      </c>
      <c r="BL169" s="17" t="s">
        <v>180</v>
      </c>
      <c r="BM169" s="239" t="s">
        <v>1049</v>
      </c>
    </row>
    <row r="170" s="13" customFormat="1">
      <c r="A170" s="13"/>
      <c r="B170" s="241"/>
      <c r="C170" s="242"/>
      <c r="D170" s="243" t="s">
        <v>182</v>
      </c>
      <c r="E170" s="244" t="s">
        <v>1</v>
      </c>
      <c r="F170" s="245" t="s">
        <v>1050</v>
      </c>
      <c r="G170" s="242"/>
      <c r="H170" s="246">
        <v>36</v>
      </c>
      <c r="I170" s="247"/>
      <c r="J170" s="242"/>
      <c r="K170" s="242"/>
      <c r="L170" s="248"/>
      <c r="M170" s="249"/>
      <c r="N170" s="250"/>
      <c r="O170" s="250"/>
      <c r="P170" s="250"/>
      <c r="Q170" s="250"/>
      <c r="R170" s="250"/>
      <c r="S170" s="250"/>
      <c r="T170" s="251"/>
      <c r="U170" s="13"/>
      <c r="V170" s="13"/>
      <c r="W170" s="13"/>
      <c r="X170" s="13"/>
      <c r="Y170" s="13"/>
      <c r="Z170" s="13"/>
      <c r="AA170" s="13"/>
      <c r="AB170" s="13"/>
      <c r="AC170" s="13"/>
      <c r="AD170" s="13"/>
      <c r="AE170" s="13"/>
      <c r="AT170" s="252" t="s">
        <v>182</v>
      </c>
      <c r="AU170" s="252" t="s">
        <v>86</v>
      </c>
      <c r="AV170" s="13" t="s">
        <v>86</v>
      </c>
      <c r="AW170" s="13" t="s">
        <v>31</v>
      </c>
      <c r="AX170" s="13" t="s">
        <v>76</v>
      </c>
      <c r="AY170" s="252" t="s">
        <v>173</v>
      </c>
    </row>
    <row r="171" s="14" customFormat="1">
      <c r="A171" s="14"/>
      <c r="B171" s="253"/>
      <c r="C171" s="254"/>
      <c r="D171" s="243" t="s">
        <v>182</v>
      </c>
      <c r="E171" s="255" t="s">
        <v>1</v>
      </c>
      <c r="F171" s="256" t="s">
        <v>184</v>
      </c>
      <c r="G171" s="254"/>
      <c r="H171" s="257">
        <v>36</v>
      </c>
      <c r="I171" s="258"/>
      <c r="J171" s="254"/>
      <c r="K171" s="254"/>
      <c r="L171" s="259"/>
      <c r="M171" s="260"/>
      <c r="N171" s="261"/>
      <c r="O171" s="261"/>
      <c r="P171" s="261"/>
      <c r="Q171" s="261"/>
      <c r="R171" s="261"/>
      <c r="S171" s="261"/>
      <c r="T171" s="262"/>
      <c r="U171" s="14"/>
      <c r="V171" s="14"/>
      <c r="W171" s="14"/>
      <c r="X171" s="14"/>
      <c r="Y171" s="14"/>
      <c r="Z171" s="14"/>
      <c r="AA171" s="14"/>
      <c r="AB171" s="14"/>
      <c r="AC171" s="14"/>
      <c r="AD171" s="14"/>
      <c r="AE171" s="14"/>
      <c r="AT171" s="263" t="s">
        <v>182</v>
      </c>
      <c r="AU171" s="263" t="s">
        <v>86</v>
      </c>
      <c r="AV171" s="14" t="s">
        <v>180</v>
      </c>
      <c r="AW171" s="14" t="s">
        <v>31</v>
      </c>
      <c r="AX171" s="14" t="s">
        <v>84</v>
      </c>
      <c r="AY171" s="263" t="s">
        <v>173</v>
      </c>
    </row>
    <row r="172" s="2" customFormat="1" ht="37.8" customHeight="1">
      <c r="A172" s="38"/>
      <c r="B172" s="39"/>
      <c r="C172" s="227" t="s">
        <v>8</v>
      </c>
      <c r="D172" s="227" t="s">
        <v>176</v>
      </c>
      <c r="E172" s="228" t="s">
        <v>789</v>
      </c>
      <c r="F172" s="229" t="s">
        <v>790</v>
      </c>
      <c r="G172" s="230" t="s">
        <v>231</v>
      </c>
      <c r="H172" s="231">
        <v>63</v>
      </c>
      <c r="I172" s="232"/>
      <c r="J172" s="233">
        <f>ROUND(I172*H172,2)</f>
        <v>0</v>
      </c>
      <c r="K172" s="234"/>
      <c r="L172" s="44"/>
      <c r="M172" s="235" t="s">
        <v>1</v>
      </c>
      <c r="N172" s="236" t="s">
        <v>41</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180</v>
      </c>
      <c r="AT172" s="239" t="s">
        <v>176</v>
      </c>
      <c r="AU172" s="239" t="s">
        <v>86</v>
      </c>
      <c r="AY172" s="17" t="s">
        <v>173</v>
      </c>
      <c r="BE172" s="240">
        <f>IF(N172="základní",J172,0)</f>
        <v>0</v>
      </c>
      <c r="BF172" s="240">
        <f>IF(N172="snížená",J172,0)</f>
        <v>0</v>
      </c>
      <c r="BG172" s="240">
        <f>IF(N172="zákl. přenesená",J172,0)</f>
        <v>0</v>
      </c>
      <c r="BH172" s="240">
        <f>IF(N172="sníž. přenesená",J172,0)</f>
        <v>0</v>
      </c>
      <c r="BI172" s="240">
        <f>IF(N172="nulová",J172,0)</f>
        <v>0</v>
      </c>
      <c r="BJ172" s="17" t="s">
        <v>84</v>
      </c>
      <c r="BK172" s="240">
        <f>ROUND(I172*H172,2)</f>
        <v>0</v>
      </c>
      <c r="BL172" s="17" t="s">
        <v>180</v>
      </c>
      <c r="BM172" s="239" t="s">
        <v>1051</v>
      </c>
    </row>
    <row r="173" s="13" customFormat="1">
      <c r="A173" s="13"/>
      <c r="B173" s="241"/>
      <c r="C173" s="242"/>
      <c r="D173" s="243" t="s">
        <v>182</v>
      </c>
      <c r="E173" s="244" t="s">
        <v>1</v>
      </c>
      <c r="F173" s="245" t="s">
        <v>1052</v>
      </c>
      <c r="G173" s="242"/>
      <c r="H173" s="246">
        <v>63</v>
      </c>
      <c r="I173" s="247"/>
      <c r="J173" s="242"/>
      <c r="K173" s="242"/>
      <c r="L173" s="248"/>
      <c r="M173" s="249"/>
      <c r="N173" s="250"/>
      <c r="O173" s="250"/>
      <c r="P173" s="250"/>
      <c r="Q173" s="250"/>
      <c r="R173" s="250"/>
      <c r="S173" s="250"/>
      <c r="T173" s="251"/>
      <c r="U173" s="13"/>
      <c r="V173" s="13"/>
      <c r="W173" s="13"/>
      <c r="X173" s="13"/>
      <c r="Y173" s="13"/>
      <c r="Z173" s="13"/>
      <c r="AA173" s="13"/>
      <c r="AB173" s="13"/>
      <c r="AC173" s="13"/>
      <c r="AD173" s="13"/>
      <c r="AE173" s="13"/>
      <c r="AT173" s="252" t="s">
        <v>182</v>
      </c>
      <c r="AU173" s="252" t="s">
        <v>86</v>
      </c>
      <c r="AV173" s="13" t="s">
        <v>86</v>
      </c>
      <c r="AW173" s="13" t="s">
        <v>31</v>
      </c>
      <c r="AX173" s="13" t="s">
        <v>76</v>
      </c>
      <c r="AY173" s="252" t="s">
        <v>173</v>
      </c>
    </row>
    <row r="174" s="14" customFormat="1">
      <c r="A174" s="14"/>
      <c r="B174" s="253"/>
      <c r="C174" s="254"/>
      <c r="D174" s="243" t="s">
        <v>182</v>
      </c>
      <c r="E174" s="255" t="s">
        <v>1</v>
      </c>
      <c r="F174" s="256" t="s">
        <v>184</v>
      </c>
      <c r="G174" s="254"/>
      <c r="H174" s="257">
        <v>63</v>
      </c>
      <c r="I174" s="258"/>
      <c r="J174" s="254"/>
      <c r="K174" s="254"/>
      <c r="L174" s="259"/>
      <c r="M174" s="260"/>
      <c r="N174" s="261"/>
      <c r="O174" s="261"/>
      <c r="P174" s="261"/>
      <c r="Q174" s="261"/>
      <c r="R174" s="261"/>
      <c r="S174" s="261"/>
      <c r="T174" s="262"/>
      <c r="U174" s="14"/>
      <c r="V174" s="14"/>
      <c r="W174" s="14"/>
      <c r="X174" s="14"/>
      <c r="Y174" s="14"/>
      <c r="Z174" s="14"/>
      <c r="AA174" s="14"/>
      <c r="AB174" s="14"/>
      <c r="AC174" s="14"/>
      <c r="AD174" s="14"/>
      <c r="AE174" s="14"/>
      <c r="AT174" s="263" t="s">
        <v>182</v>
      </c>
      <c r="AU174" s="263" t="s">
        <v>86</v>
      </c>
      <c r="AV174" s="14" t="s">
        <v>180</v>
      </c>
      <c r="AW174" s="14" t="s">
        <v>31</v>
      </c>
      <c r="AX174" s="14" t="s">
        <v>84</v>
      </c>
      <c r="AY174" s="263" t="s">
        <v>173</v>
      </c>
    </row>
    <row r="175" s="2" customFormat="1" ht="49.05" customHeight="1">
      <c r="A175" s="38"/>
      <c r="B175" s="39"/>
      <c r="C175" s="227" t="s">
        <v>274</v>
      </c>
      <c r="D175" s="227" t="s">
        <v>176</v>
      </c>
      <c r="E175" s="228" t="s">
        <v>792</v>
      </c>
      <c r="F175" s="229" t="s">
        <v>793</v>
      </c>
      <c r="G175" s="230" t="s">
        <v>179</v>
      </c>
      <c r="H175" s="231">
        <v>104</v>
      </c>
      <c r="I175" s="232"/>
      <c r="J175" s="233">
        <f>ROUND(I175*H175,2)</f>
        <v>0</v>
      </c>
      <c r="K175" s="234"/>
      <c r="L175" s="44"/>
      <c r="M175" s="235" t="s">
        <v>1</v>
      </c>
      <c r="N175" s="236" t="s">
        <v>41</v>
      </c>
      <c r="O175" s="91"/>
      <c r="P175" s="237">
        <f>O175*H175</f>
        <v>0</v>
      </c>
      <c r="Q175" s="237">
        <v>0</v>
      </c>
      <c r="R175" s="237">
        <f>Q175*H175</f>
        <v>0</v>
      </c>
      <c r="S175" s="237">
        <v>0</v>
      </c>
      <c r="T175" s="238">
        <f>S175*H175</f>
        <v>0</v>
      </c>
      <c r="U175" s="38"/>
      <c r="V175" s="38"/>
      <c r="W175" s="38"/>
      <c r="X175" s="38"/>
      <c r="Y175" s="38"/>
      <c r="Z175" s="38"/>
      <c r="AA175" s="38"/>
      <c r="AB175" s="38"/>
      <c r="AC175" s="38"/>
      <c r="AD175" s="38"/>
      <c r="AE175" s="38"/>
      <c r="AR175" s="239" t="s">
        <v>180</v>
      </c>
      <c r="AT175" s="239" t="s">
        <v>176</v>
      </c>
      <c r="AU175" s="239" t="s">
        <v>86</v>
      </c>
      <c r="AY175" s="17" t="s">
        <v>173</v>
      </c>
      <c r="BE175" s="240">
        <f>IF(N175="základní",J175,0)</f>
        <v>0</v>
      </c>
      <c r="BF175" s="240">
        <f>IF(N175="snížená",J175,0)</f>
        <v>0</v>
      </c>
      <c r="BG175" s="240">
        <f>IF(N175="zákl. přenesená",J175,0)</f>
        <v>0</v>
      </c>
      <c r="BH175" s="240">
        <f>IF(N175="sníž. přenesená",J175,0)</f>
        <v>0</v>
      </c>
      <c r="BI175" s="240">
        <f>IF(N175="nulová",J175,0)</f>
        <v>0</v>
      </c>
      <c r="BJ175" s="17" t="s">
        <v>84</v>
      </c>
      <c r="BK175" s="240">
        <f>ROUND(I175*H175,2)</f>
        <v>0</v>
      </c>
      <c r="BL175" s="17" t="s">
        <v>180</v>
      </c>
      <c r="BM175" s="239" t="s">
        <v>1053</v>
      </c>
    </row>
    <row r="176" s="13" customFormat="1">
      <c r="A176" s="13"/>
      <c r="B176" s="241"/>
      <c r="C176" s="242"/>
      <c r="D176" s="243" t="s">
        <v>182</v>
      </c>
      <c r="E176" s="244" t="s">
        <v>1</v>
      </c>
      <c r="F176" s="245" t="s">
        <v>1054</v>
      </c>
      <c r="G176" s="242"/>
      <c r="H176" s="246">
        <v>40</v>
      </c>
      <c r="I176" s="247"/>
      <c r="J176" s="242"/>
      <c r="K176" s="242"/>
      <c r="L176" s="248"/>
      <c r="M176" s="249"/>
      <c r="N176" s="250"/>
      <c r="O176" s="250"/>
      <c r="P176" s="250"/>
      <c r="Q176" s="250"/>
      <c r="R176" s="250"/>
      <c r="S176" s="250"/>
      <c r="T176" s="251"/>
      <c r="U176" s="13"/>
      <c r="V176" s="13"/>
      <c r="W176" s="13"/>
      <c r="X176" s="13"/>
      <c r="Y176" s="13"/>
      <c r="Z176" s="13"/>
      <c r="AA176" s="13"/>
      <c r="AB176" s="13"/>
      <c r="AC176" s="13"/>
      <c r="AD176" s="13"/>
      <c r="AE176" s="13"/>
      <c r="AT176" s="252" t="s">
        <v>182</v>
      </c>
      <c r="AU176" s="252" t="s">
        <v>86</v>
      </c>
      <c r="AV176" s="13" t="s">
        <v>86</v>
      </c>
      <c r="AW176" s="13" t="s">
        <v>31</v>
      </c>
      <c r="AX176" s="13" t="s">
        <v>76</v>
      </c>
      <c r="AY176" s="252" t="s">
        <v>173</v>
      </c>
    </row>
    <row r="177" s="13" customFormat="1">
      <c r="A177" s="13"/>
      <c r="B177" s="241"/>
      <c r="C177" s="242"/>
      <c r="D177" s="243" t="s">
        <v>182</v>
      </c>
      <c r="E177" s="244" t="s">
        <v>1</v>
      </c>
      <c r="F177" s="245" t="s">
        <v>1055</v>
      </c>
      <c r="G177" s="242"/>
      <c r="H177" s="246">
        <v>64</v>
      </c>
      <c r="I177" s="247"/>
      <c r="J177" s="242"/>
      <c r="K177" s="242"/>
      <c r="L177" s="248"/>
      <c r="M177" s="249"/>
      <c r="N177" s="250"/>
      <c r="O177" s="250"/>
      <c r="P177" s="250"/>
      <c r="Q177" s="250"/>
      <c r="R177" s="250"/>
      <c r="S177" s="250"/>
      <c r="T177" s="251"/>
      <c r="U177" s="13"/>
      <c r="V177" s="13"/>
      <c r="W177" s="13"/>
      <c r="X177" s="13"/>
      <c r="Y177" s="13"/>
      <c r="Z177" s="13"/>
      <c r="AA177" s="13"/>
      <c r="AB177" s="13"/>
      <c r="AC177" s="13"/>
      <c r="AD177" s="13"/>
      <c r="AE177" s="13"/>
      <c r="AT177" s="252" t="s">
        <v>182</v>
      </c>
      <c r="AU177" s="252" t="s">
        <v>86</v>
      </c>
      <c r="AV177" s="13" t="s">
        <v>86</v>
      </c>
      <c r="AW177" s="13" t="s">
        <v>31</v>
      </c>
      <c r="AX177" s="13" t="s">
        <v>76</v>
      </c>
      <c r="AY177" s="252" t="s">
        <v>173</v>
      </c>
    </row>
    <row r="178" s="14" customFormat="1">
      <c r="A178" s="14"/>
      <c r="B178" s="253"/>
      <c r="C178" s="254"/>
      <c r="D178" s="243" t="s">
        <v>182</v>
      </c>
      <c r="E178" s="255" t="s">
        <v>1</v>
      </c>
      <c r="F178" s="256" t="s">
        <v>184</v>
      </c>
      <c r="G178" s="254"/>
      <c r="H178" s="257">
        <v>104</v>
      </c>
      <c r="I178" s="258"/>
      <c r="J178" s="254"/>
      <c r="K178" s="254"/>
      <c r="L178" s="259"/>
      <c r="M178" s="260"/>
      <c r="N178" s="261"/>
      <c r="O178" s="261"/>
      <c r="P178" s="261"/>
      <c r="Q178" s="261"/>
      <c r="R178" s="261"/>
      <c r="S178" s="261"/>
      <c r="T178" s="262"/>
      <c r="U178" s="14"/>
      <c r="V178" s="14"/>
      <c r="W178" s="14"/>
      <c r="X178" s="14"/>
      <c r="Y178" s="14"/>
      <c r="Z178" s="14"/>
      <c r="AA178" s="14"/>
      <c r="AB178" s="14"/>
      <c r="AC178" s="14"/>
      <c r="AD178" s="14"/>
      <c r="AE178" s="14"/>
      <c r="AT178" s="263" t="s">
        <v>182</v>
      </c>
      <c r="AU178" s="263" t="s">
        <v>86</v>
      </c>
      <c r="AV178" s="14" t="s">
        <v>180</v>
      </c>
      <c r="AW178" s="14" t="s">
        <v>31</v>
      </c>
      <c r="AX178" s="14" t="s">
        <v>84</v>
      </c>
      <c r="AY178" s="263" t="s">
        <v>173</v>
      </c>
    </row>
    <row r="179" s="2" customFormat="1" ht="90" customHeight="1">
      <c r="A179" s="38"/>
      <c r="B179" s="39"/>
      <c r="C179" s="227" t="s">
        <v>279</v>
      </c>
      <c r="D179" s="227" t="s">
        <v>176</v>
      </c>
      <c r="E179" s="228" t="s">
        <v>796</v>
      </c>
      <c r="F179" s="229" t="s">
        <v>797</v>
      </c>
      <c r="G179" s="230" t="s">
        <v>179</v>
      </c>
      <c r="H179" s="231">
        <v>80</v>
      </c>
      <c r="I179" s="232"/>
      <c r="J179" s="233">
        <f>ROUND(I179*H179,2)</f>
        <v>0</v>
      </c>
      <c r="K179" s="234"/>
      <c r="L179" s="44"/>
      <c r="M179" s="235" t="s">
        <v>1</v>
      </c>
      <c r="N179" s="236" t="s">
        <v>41</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180</v>
      </c>
      <c r="AT179" s="239" t="s">
        <v>176</v>
      </c>
      <c r="AU179" s="239" t="s">
        <v>86</v>
      </c>
      <c r="AY179" s="17" t="s">
        <v>173</v>
      </c>
      <c r="BE179" s="240">
        <f>IF(N179="základní",J179,0)</f>
        <v>0</v>
      </c>
      <c r="BF179" s="240">
        <f>IF(N179="snížená",J179,0)</f>
        <v>0</v>
      </c>
      <c r="BG179" s="240">
        <f>IF(N179="zákl. přenesená",J179,0)</f>
        <v>0</v>
      </c>
      <c r="BH179" s="240">
        <f>IF(N179="sníž. přenesená",J179,0)</f>
        <v>0</v>
      </c>
      <c r="BI179" s="240">
        <f>IF(N179="nulová",J179,0)</f>
        <v>0</v>
      </c>
      <c r="BJ179" s="17" t="s">
        <v>84</v>
      </c>
      <c r="BK179" s="240">
        <f>ROUND(I179*H179,2)</f>
        <v>0</v>
      </c>
      <c r="BL179" s="17" t="s">
        <v>180</v>
      </c>
      <c r="BM179" s="239" t="s">
        <v>1056</v>
      </c>
    </row>
    <row r="180" s="13" customFormat="1">
      <c r="A180" s="13"/>
      <c r="B180" s="241"/>
      <c r="C180" s="242"/>
      <c r="D180" s="243" t="s">
        <v>182</v>
      </c>
      <c r="E180" s="244" t="s">
        <v>1</v>
      </c>
      <c r="F180" s="245" t="s">
        <v>1057</v>
      </c>
      <c r="G180" s="242"/>
      <c r="H180" s="246">
        <v>48</v>
      </c>
      <c r="I180" s="247"/>
      <c r="J180" s="242"/>
      <c r="K180" s="242"/>
      <c r="L180" s="248"/>
      <c r="M180" s="249"/>
      <c r="N180" s="250"/>
      <c r="O180" s="250"/>
      <c r="P180" s="250"/>
      <c r="Q180" s="250"/>
      <c r="R180" s="250"/>
      <c r="S180" s="250"/>
      <c r="T180" s="251"/>
      <c r="U180" s="13"/>
      <c r="V180" s="13"/>
      <c r="W180" s="13"/>
      <c r="X180" s="13"/>
      <c r="Y180" s="13"/>
      <c r="Z180" s="13"/>
      <c r="AA180" s="13"/>
      <c r="AB180" s="13"/>
      <c r="AC180" s="13"/>
      <c r="AD180" s="13"/>
      <c r="AE180" s="13"/>
      <c r="AT180" s="252" t="s">
        <v>182</v>
      </c>
      <c r="AU180" s="252" t="s">
        <v>86</v>
      </c>
      <c r="AV180" s="13" t="s">
        <v>86</v>
      </c>
      <c r="AW180" s="13" t="s">
        <v>31</v>
      </c>
      <c r="AX180" s="13" t="s">
        <v>76</v>
      </c>
      <c r="AY180" s="252" t="s">
        <v>173</v>
      </c>
    </row>
    <row r="181" s="13" customFormat="1">
      <c r="A181" s="13"/>
      <c r="B181" s="241"/>
      <c r="C181" s="242"/>
      <c r="D181" s="243" t="s">
        <v>182</v>
      </c>
      <c r="E181" s="244" t="s">
        <v>1</v>
      </c>
      <c r="F181" s="245" t="s">
        <v>1058</v>
      </c>
      <c r="G181" s="242"/>
      <c r="H181" s="246">
        <v>32</v>
      </c>
      <c r="I181" s="247"/>
      <c r="J181" s="242"/>
      <c r="K181" s="242"/>
      <c r="L181" s="248"/>
      <c r="M181" s="249"/>
      <c r="N181" s="250"/>
      <c r="O181" s="250"/>
      <c r="P181" s="250"/>
      <c r="Q181" s="250"/>
      <c r="R181" s="250"/>
      <c r="S181" s="250"/>
      <c r="T181" s="251"/>
      <c r="U181" s="13"/>
      <c r="V181" s="13"/>
      <c r="W181" s="13"/>
      <c r="X181" s="13"/>
      <c r="Y181" s="13"/>
      <c r="Z181" s="13"/>
      <c r="AA181" s="13"/>
      <c r="AB181" s="13"/>
      <c r="AC181" s="13"/>
      <c r="AD181" s="13"/>
      <c r="AE181" s="13"/>
      <c r="AT181" s="252" t="s">
        <v>182</v>
      </c>
      <c r="AU181" s="252" t="s">
        <v>86</v>
      </c>
      <c r="AV181" s="13" t="s">
        <v>86</v>
      </c>
      <c r="AW181" s="13" t="s">
        <v>31</v>
      </c>
      <c r="AX181" s="13" t="s">
        <v>76</v>
      </c>
      <c r="AY181" s="252" t="s">
        <v>173</v>
      </c>
    </row>
    <row r="182" s="14" customFormat="1">
      <c r="A182" s="14"/>
      <c r="B182" s="253"/>
      <c r="C182" s="254"/>
      <c r="D182" s="243" t="s">
        <v>182</v>
      </c>
      <c r="E182" s="255" t="s">
        <v>1</v>
      </c>
      <c r="F182" s="256" t="s">
        <v>184</v>
      </c>
      <c r="G182" s="254"/>
      <c r="H182" s="257">
        <v>80</v>
      </c>
      <c r="I182" s="258"/>
      <c r="J182" s="254"/>
      <c r="K182" s="254"/>
      <c r="L182" s="259"/>
      <c r="M182" s="260"/>
      <c r="N182" s="261"/>
      <c r="O182" s="261"/>
      <c r="P182" s="261"/>
      <c r="Q182" s="261"/>
      <c r="R182" s="261"/>
      <c r="S182" s="261"/>
      <c r="T182" s="262"/>
      <c r="U182" s="14"/>
      <c r="V182" s="14"/>
      <c r="W182" s="14"/>
      <c r="X182" s="14"/>
      <c r="Y182" s="14"/>
      <c r="Z182" s="14"/>
      <c r="AA182" s="14"/>
      <c r="AB182" s="14"/>
      <c r="AC182" s="14"/>
      <c r="AD182" s="14"/>
      <c r="AE182" s="14"/>
      <c r="AT182" s="263" t="s">
        <v>182</v>
      </c>
      <c r="AU182" s="263" t="s">
        <v>86</v>
      </c>
      <c r="AV182" s="14" t="s">
        <v>180</v>
      </c>
      <c r="AW182" s="14" t="s">
        <v>31</v>
      </c>
      <c r="AX182" s="14" t="s">
        <v>84</v>
      </c>
      <c r="AY182" s="263" t="s">
        <v>173</v>
      </c>
    </row>
    <row r="183" s="2" customFormat="1" ht="14.4" customHeight="1">
      <c r="A183" s="38"/>
      <c r="B183" s="39"/>
      <c r="C183" s="264" t="s">
        <v>284</v>
      </c>
      <c r="D183" s="264" t="s">
        <v>199</v>
      </c>
      <c r="E183" s="265" t="s">
        <v>800</v>
      </c>
      <c r="F183" s="266" t="s">
        <v>801</v>
      </c>
      <c r="G183" s="267" t="s">
        <v>202</v>
      </c>
      <c r="H183" s="268">
        <v>27.600000000000001</v>
      </c>
      <c r="I183" s="269"/>
      <c r="J183" s="270">
        <f>ROUND(I183*H183,2)</f>
        <v>0</v>
      </c>
      <c r="K183" s="271"/>
      <c r="L183" s="272"/>
      <c r="M183" s="273" t="s">
        <v>1</v>
      </c>
      <c r="N183" s="274" t="s">
        <v>41</v>
      </c>
      <c r="O183" s="91"/>
      <c r="P183" s="237">
        <f>O183*H183</f>
        <v>0</v>
      </c>
      <c r="Q183" s="237">
        <v>1</v>
      </c>
      <c r="R183" s="237">
        <f>Q183*H183</f>
        <v>27.600000000000001</v>
      </c>
      <c r="S183" s="237">
        <v>0</v>
      </c>
      <c r="T183" s="238">
        <f>S183*H183</f>
        <v>0</v>
      </c>
      <c r="U183" s="38"/>
      <c r="V183" s="38"/>
      <c r="W183" s="38"/>
      <c r="X183" s="38"/>
      <c r="Y183" s="38"/>
      <c r="Z183" s="38"/>
      <c r="AA183" s="38"/>
      <c r="AB183" s="38"/>
      <c r="AC183" s="38"/>
      <c r="AD183" s="38"/>
      <c r="AE183" s="38"/>
      <c r="AR183" s="239" t="s">
        <v>203</v>
      </c>
      <c r="AT183" s="239" t="s">
        <v>199</v>
      </c>
      <c r="AU183" s="239" t="s">
        <v>86</v>
      </c>
      <c r="AY183" s="17" t="s">
        <v>173</v>
      </c>
      <c r="BE183" s="240">
        <f>IF(N183="základní",J183,0)</f>
        <v>0</v>
      </c>
      <c r="BF183" s="240">
        <f>IF(N183="snížená",J183,0)</f>
        <v>0</v>
      </c>
      <c r="BG183" s="240">
        <f>IF(N183="zákl. přenesená",J183,0)</f>
        <v>0</v>
      </c>
      <c r="BH183" s="240">
        <f>IF(N183="sníž. přenesená",J183,0)</f>
        <v>0</v>
      </c>
      <c r="BI183" s="240">
        <f>IF(N183="nulová",J183,0)</f>
        <v>0</v>
      </c>
      <c r="BJ183" s="17" t="s">
        <v>84</v>
      </c>
      <c r="BK183" s="240">
        <f>ROUND(I183*H183,2)</f>
        <v>0</v>
      </c>
      <c r="BL183" s="17" t="s">
        <v>180</v>
      </c>
      <c r="BM183" s="239" t="s">
        <v>1059</v>
      </c>
    </row>
    <row r="184" s="13" customFormat="1">
      <c r="A184" s="13"/>
      <c r="B184" s="241"/>
      <c r="C184" s="242"/>
      <c r="D184" s="243" t="s">
        <v>182</v>
      </c>
      <c r="E184" s="244" t="s">
        <v>1</v>
      </c>
      <c r="F184" s="245" t="s">
        <v>1060</v>
      </c>
      <c r="G184" s="242"/>
      <c r="H184" s="246">
        <v>27.600000000000001</v>
      </c>
      <c r="I184" s="247"/>
      <c r="J184" s="242"/>
      <c r="K184" s="242"/>
      <c r="L184" s="248"/>
      <c r="M184" s="249"/>
      <c r="N184" s="250"/>
      <c r="O184" s="250"/>
      <c r="P184" s="250"/>
      <c r="Q184" s="250"/>
      <c r="R184" s="250"/>
      <c r="S184" s="250"/>
      <c r="T184" s="251"/>
      <c r="U184" s="13"/>
      <c r="V184" s="13"/>
      <c r="W184" s="13"/>
      <c r="X184" s="13"/>
      <c r="Y184" s="13"/>
      <c r="Z184" s="13"/>
      <c r="AA184" s="13"/>
      <c r="AB184" s="13"/>
      <c r="AC184" s="13"/>
      <c r="AD184" s="13"/>
      <c r="AE184" s="13"/>
      <c r="AT184" s="252" t="s">
        <v>182</v>
      </c>
      <c r="AU184" s="252" t="s">
        <v>86</v>
      </c>
      <c r="AV184" s="13" t="s">
        <v>86</v>
      </c>
      <c r="AW184" s="13" t="s">
        <v>31</v>
      </c>
      <c r="AX184" s="13" t="s">
        <v>76</v>
      </c>
      <c r="AY184" s="252" t="s">
        <v>173</v>
      </c>
    </row>
    <row r="185" s="14" customFormat="1">
      <c r="A185" s="14"/>
      <c r="B185" s="253"/>
      <c r="C185" s="254"/>
      <c r="D185" s="243" t="s">
        <v>182</v>
      </c>
      <c r="E185" s="255" t="s">
        <v>1</v>
      </c>
      <c r="F185" s="256" t="s">
        <v>184</v>
      </c>
      <c r="G185" s="254"/>
      <c r="H185" s="257">
        <v>27.600000000000001</v>
      </c>
      <c r="I185" s="258"/>
      <c r="J185" s="254"/>
      <c r="K185" s="254"/>
      <c r="L185" s="259"/>
      <c r="M185" s="260"/>
      <c r="N185" s="261"/>
      <c r="O185" s="261"/>
      <c r="P185" s="261"/>
      <c r="Q185" s="261"/>
      <c r="R185" s="261"/>
      <c r="S185" s="261"/>
      <c r="T185" s="262"/>
      <c r="U185" s="14"/>
      <c r="V185" s="14"/>
      <c r="W185" s="14"/>
      <c r="X185" s="14"/>
      <c r="Y185" s="14"/>
      <c r="Z185" s="14"/>
      <c r="AA185" s="14"/>
      <c r="AB185" s="14"/>
      <c r="AC185" s="14"/>
      <c r="AD185" s="14"/>
      <c r="AE185" s="14"/>
      <c r="AT185" s="263" t="s">
        <v>182</v>
      </c>
      <c r="AU185" s="263" t="s">
        <v>86</v>
      </c>
      <c r="AV185" s="14" t="s">
        <v>180</v>
      </c>
      <c r="AW185" s="14" t="s">
        <v>31</v>
      </c>
      <c r="AX185" s="14" t="s">
        <v>84</v>
      </c>
      <c r="AY185" s="263" t="s">
        <v>173</v>
      </c>
    </row>
    <row r="186" s="2" customFormat="1" ht="24.15" customHeight="1">
      <c r="A186" s="38"/>
      <c r="B186" s="39"/>
      <c r="C186" s="264" t="s">
        <v>289</v>
      </c>
      <c r="D186" s="264" t="s">
        <v>199</v>
      </c>
      <c r="E186" s="265" t="s">
        <v>804</v>
      </c>
      <c r="F186" s="266" t="s">
        <v>805</v>
      </c>
      <c r="G186" s="267" t="s">
        <v>202</v>
      </c>
      <c r="H186" s="268">
        <v>9.1999999999999993</v>
      </c>
      <c r="I186" s="269"/>
      <c r="J186" s="270">
        <f>ROUND(I186*H186,2)</f>
        <v>0</v>
      </c>
      <c r="K186" s="271"/>
      <c r="L186" s="272"/>
      <c r="M186" s="273" t="s">
        <v>1</v>
      </c>
      <c r="N186" s="274" t="s">
        <v>41</v>
      </c>
      <c r="O186" s="91"/>
      <c r="P186" s="237">
        <f>O186*H186</f>
        <v>0</v>
      </c>
      <c r="Q186" s="237">
        <v>1</v>
      </c>
      <c r="R186" s="237">
        <f>Q186*H186</f>
        <v>9.1999999999999993</v>
      </c>
      <c r="S186" s="237">
        <v>0</v>
      </c>
      <c r="T186" s="238">
        <f>S186*H186</f>
        <v>0</v>
      </c>
      <c r="U186" s="38"/>
      <c r="V186" s="38"/>
      <c r="W186" s="38"/>
      <c r="X186" s="38"/>
      <c r="Y186" s="38"/>
      <c r="Z186" s="38"/>
      <c r="AA186" s="38"/>
      <c r="AB186" s="38"/>
      <c r="AC186" s="38"/>
      <c r="AD186" s="38"/>
      <c r="AE186" s="38"/>
      <c r="AR186" s="239" t="s">
        <v>203</v>
      </c>
      <c r="AT186" s="239" t="s">
        <v>199</v>
      </c>
      <c r="AU186" s="239" t="s">
        <v>86</v>
      </c>
      <c r="AY186" s="17" t="s">
        <v>173</v>
      </c>
      <c r="BE186" s="240">
        <f>IF(N186="základní",J186,0)</f>
        <v>0</v>
      </c>
      <c r="BF186" s="240">
        <f>IF(N186="snížená",J186,0)</f>
        <v>0</v>
      </c>
      <c r="BG186" s="240">
        <f>IF(N186="zákl. přenesená",J186,0)</f>
        <v>0</v>
      </c>
      <c r="BH186" s="240">
        <f>IF(N186="sníž. přenesená",J186,0)</f>
        <v>0</v>
      </c>
      <c r="BI186" s="240">
        <f>IF(N186="nulová",J186,0)</f>
        <v>0</v>
      </c>
      <c r="BJ186" s="17" t="s">
        <v>84</v>
      </c>
      <c r="BK186" s="240">
        <f>ROUND(I186*H186,2)</f>
        <v>0</v>
      </c>
      <c r="BL186" s="17" t="s">
        <v>180</v>
      </c>
      <c r="BM186" s="239" t="s">
        <v>1061</v>
      </c>
    </row>
    <row r="187" s="13" customFormat="1">
      <c r="A187" s="13"/>
      <c r="B187" s="241"/>
      <c r="C187" s="242"/>
      <c r="D187" s="243" t="s">
        <v>182</v>
      </c>
      <c r="E187" s="244" t="s">
        <v>1</v>
      </c>
      <c r="F187" s="245" t="s">
        <v>1062</v>
      </c>
      <c r="G187" s="242"/>
      <c r="H187" s="246">
        <v>9.1999999999999993</v>
      </c>
      <c r="I187" s="247"/>
      <c r="J187" s="242"/>
      <c r="K187" s="242"/>
      <c r="L187" s="248"/>
      <c r="M187" s="249"/>
      <c r="N187" s="250"/>
      <c r="O187" s="250"/>
      <c r="P187" s="250"/>
      <c r="Q187" s="250"/>
      <c r="R187" s="250"/>
      <c r="S187" s="250"/>
      <c r="T187" s="251"/>
      <c r="U187" s="13"/>
      <c r="V187" s="13"/>
      <c r="W187" s="13"/>
      <c r="X187" s="13"/>
      <c r="Y187" s="13"/>
      <c r="Z187" s="13"/>
      <c r="AA187" s="13"/>
      <c r="AB187" s="13"/>
      <c r="AC187" s="13"/>
      <c r="AD187" s="13"/>
      <c r="AE187" s="13"/>
      <c r="AT187" s="252" t="s">
        <v>182</v>
      </c>
      <c r="AU187" s="252" t="s">
        <v>86</v>
      </c>
      <c r="AV187" s="13" t="s">
        <v>86</v>
      </c>
      <c r="AW187" s="13" t="s">
        <v>31</v>
      </c>
      <c r="AX187" s="13" t="s">
        <v>76</v>
      </c>
      <c r="AY187" s="252" t="s">
        <v>173</v>
      </c>
    </row>
    <row r="188" s="14" customFormat="1">
      <c r="A188" s="14"/>
      <c r="B188" s="253"/>
      <c r="C188" s="254"/>
      <c r="D188" s="243" t="s">
        <v>182</v>
      </c>
      <c r="E188" s="255" t="s">
        <v>1</v>
      </c>
      <c r="F188" s="256" t="s">
        <v>184</v>
      </c>
      <c r="G188" s="254"/>
      <c r="H188" s="257">
        <v>9.1999999999999993</v>
      </c>
      <c r="I188" s="258"/>
      <c r="J188" s="254"/>
      <c r="K188" s="254"/>
      <c r="L188" s="259"/>
      <c r="M188" s="260"/>
      <c r="N188" s="261"/>
      <c r="O188" s="261"/>
      <c r="P188" s="261"/>
      <c r="Q188" s="261"/>
      <c r="R188" s="261"/>
      <c r="S188" s="261"/>
      <c r="T188" s="262"/>
      <c r="U188" s="14"/>
      <c r="V188" s="14"/>
      <c r="W188" s="14"/>
      <c r="X188" s="14"/>
      <c r="Y188" s="14"/>
      <c r="Z188" s="14"/>
      <c r="AA188" s="14"/>
      <c r="AB188" s="14"/>
      <c r="AC188" s="14"/>
      <c r="AD188" s="14"/>
      <c r="AE188" s="14"/>
      <c r="AT188" s="263" t="s">
        <v>182</v>
      </c>
      <c r="AU188" s="263" t="s">
        <v>86</v>
      </c>
      <c r="AV188" s="14" t="s">
        <v>180</v>
      </c>
      <c r="AW188" s="14" t="s">
        <v>31</v>
      </c>
      <c r="AX188" s="14" t="s">
        <v>84</v>
      </c>
      <c r="AY188" s="263" t="s">
        <v>173</v>
      </c>
    </row>
    <row r="189" s="2" customFormat="1" ht="90" customHeight="1">
      <c r="A189" s="38"/>
      <c r="B189" s="39"/>
      <c r="C189" s="227" t="s">
        <v>1063</v>
      </c>
      <c r="D189" s="227" t="s">
        <v>176</v>
      </c>
      <c r="E189" s="228" t="s">
        <v>999</v>
      </c>
      <c r="F189" s="229" t="s">
        <v>1000</v>
      </c>
      <c r="G189" s="230" t="s">
        <v>231</v>
      </c>
      <c r="H189" s="231">
        <v>11</v>
      </c>
      <c r="I189" s="232"/>
      <c r="J189" s="233">
        <f>ROUND(I189*H189,2)</f>
        <v>0</v>
      </c>
      <c r="K189" s="234"/>
      <c r="L189" s="44"/>
      <c r="M189" s="235" t="s">
        <v>1</v>
      </c>
      <c r="N189" s="236" t="s">
        <v>41</v>
      </c>
      <c r="O189" s="91"/>
      <c r="P189" s="237">
        <f>O189*H189</f>
        <v>0</v>
      </c>
      <c r="Q189" s="237">
        <v>0</v>
      </c>
      <c r="R189" s="237">
        <f>Q189*H189</f>
        <v>0</v>
      </c>
      <c r="S189" s="237">
        <v>0</v>
      </c>
      <c r="T189" s="238">
        <f>S189*H189</f>
        <v>0</v>
      </c>
      <c r="U189" s="38"/>
      <c r="V189" s="38"/>
      <c r="W189" s="38"/>
      <c r="X189" s="38"/>
      <c r="Y189" s="38"/>
      <c r="Z189" s="38"/>
      <c r="AA189" s="38"/>
      <c r="AB189" s="38"/>
      <c r="AC189" s="38"/>
      <c r="AD189" s="38"/>
      <c r="AE189" s="38"/>
      <c r="AR189" s="239" t="s">
        <v>180</v>
      </c>
      <c r="AT189" s="239" t="s">
        <v>176</v>
      </c>
      <c r="AU189" s="239" t="s">
        <v>86</v>
      </c>
      <c r="AY189" s="17" t="s">
        <v>173</v>
      </c>
      <c r="BE189" s="240">
        <f>IF(N189="základní",J189,0)</f>
        <v>0</v>
      </c>
      <c r="BF189" s="240">
        <f>IF(N189="snížená",J189,0)</f>
        <v>0</v>
      </c>
      <c r="BG189" s="240">
        <f>IF(N189="zákl. přenesená",J189,0)</f>
        <v>0</v>
      </c>
      <c r="BH189" s="240">
        <f>IF(N189="sníž. přenesená",J189,0)</f>
        <v>0</v>
      </c>
      <c r="BI189" s="240">
        <f>IF(N189="nulová",J189,0)</f>
        <v>0</v>
      </c>
      <c r="BJ189" s="17" t="s">
        <v>84</v>
      </c>
      <c r="BK189" s="240">
        <f>ROUND(I189*H189,2)</f>
        <v>0</v>
      </c>
      <c r="BL189" s="17" t="s">
        <v>180</v>
      </c>
      <c r="BM189" s="239" t="s">
        <v>1064</v>
      </c>
    </row>
    <row r="190" s="13" customFormat="1">
      <c r="A190" s="13"/>
      <c r="B190" s="241"/>
      <c r="C190" s="242"/>
      <c r="D190" s="243" t="s">
        <v>182</v>
      </c>
      <c r="E190" s="244" t="s">
        <v>1</v>
      </c>
      <c r="F190" s="245" t="s">
        <v>246</v>
      </c>
      <c r="G190" s="242"/>
      <c r="H190" s="246">
        <v>11</v>
      </c>
      <c r="I190" s="247"/>
      <c r="J190" s="242"/>
      <c r="K190" s="242"/>
      <c r="L190" s="248"/>
      <c r="M190" s="249"/>
      <c r="N190" s="250"/>
      <c r="O190" s="250"/>
      <c r="P190" s="250"/>
      <c r="Q190" s="250"/>
      <c r="R190" s="250"/>
      <c r="S190" s="250"/>
      <c r="T190" s="251"/>
      <c r="U190" s="13"/>
      <c r="V190" s="13"/>
      <c r="W190" s="13"/>
      <c r="X190" s="13"/>
      <c r="Y190" s="13"/>
      <c r="Z190" s="13"/>
      <c r="AA190" s="13"/>
      <c r="AB190" s="13"/>
      <c r="AC190" s="13"/>
      <c r="AD190" s="13"/>
      <c r="AE190" s="13"/>
      <c r="AT190" s="252" t="s">
        <v>182</v>
      </c>
      <c r="AU190" s="252" t="s">
        <v>86</v>
      </c>
      <c r="AV190" s="13" t="s">
        <v>86</v>
      </c>
      <c r="AW190" s="13" t="s">
        <v>31</v>
      </c>
      <c r="AX190" s="13" t="s">
        <v>76</v>
      </c>
      <c r="AY190" s="252" t="s">
        <v>173</v>
      </c>
    </row>
    <row r="191" s="14" customFormat="1">
      <c r="A191" s="14"/>
      <c r="B191" s="253"/>
      <c r="C191" s="254"/>
      <c r="D191" s="243" t="s">
        <v>182</v>
      </c>
      <c r="E191" s="255" t="s">
        <v>1</v>
      </c>
      <c r="F191" s="256" t="s">
        <v>184</v>
      </c>
      <c r="G191" s="254"/>
      <c r="H191" s="257">
        <v>11</v>
      </c>
      <c r="I191" s="258"/>
      <c r="J191" s="254"/>
      <c r="K191" s="254"/>
      <c r="L191" s="259"/>
      <c r="M191" s="260"/>
      <c r="N191" s="261"/>
      <c r="O191" s="261"/>
      <c r="P191" s="261"/>
      <c r="Q191" s="261"/>
      <c r="R191" s="261"/>
      <c r="S191" s="261"/>
      <c r="T191" s="262"/>
      <c r="U191" s="14"/>
      <c r="V191" s="14"/>
      <c r="W191" s="14"/>
      <c r="X191" s="14"/>
      <c r="Y191" s="14"/>
      <c r="Z191" s="14"/>
      <c r="AA191" s="14"/>
      <c r="AB191" s="14"/>
      <c r="AC191" s="14"/>
      <c r="AD191" s="14"/>
      <c r="AE191" s="14"/>
      <c r="AT191" s="263" t="s">
        <v>182</v>
      </c>
      <c r="AU191" s="263" t="s">
        <v>86</v>
      </c>
      <c r="AV191" s="14" t="s">
        <v>180</v>
      </c>
      <c r="AW191" s="14" t="s">
        <v>31</v>
      </c>
      <c r="AX191" s="14" t="s">
        <v>84</v>
      </c>
      <c r="AY191" s="263" t="s">
        <v>173</v>
      </c>
    </row>
    <row r="192" s="2" customFormat="1" ht="49.05" customHeight="1">
      <c r="A192" s="38"/>
      <c r="B192" s="39"/>
      <c r="C192" s="227" t="s">
        <v>294</v>
      </c>
      <c r="D192" s="227" t="s">
        <v>176</v>
      </c>
      <c r="E192" s="228" t="s">
        <v>727</v>
      </c>
      <c r="F192" s="229" t="s">
        <v>728</v>
      </c>
      <c r="G192" s="230" t="s">
        <v>187</v>
      </c>
      <c r="H192" s="231">
        <v>6.96</v>
      </c>
      <c r="I192" s="232"/>
      <c r="J192" s="233">
        <f>ROUND(I192*H192,2)</f>
        <v>0</v>
      </c>
      <c r="K192" s="234"/>
      <c r="L192" s="44"/>
      <c r="M192" s="235" t="s">
        <v>1</v>
      </c>
      <c r="N192" s="236" t="s">
        <v>41</v>
      </c>
      <c r="O192" s="91"/>
      <c r="P192" s="237">
        <f>O192*H192</f>
        <v>0</v>
      </c>
      <c r="Q192" s="237">
        <v>0</v>
      </c>
      <c r="R192" s="237">
        <f>Q192*H192</f>
        <v>0</v>
      </c>
      <c r="S192" s="237">
        <v>0</v>
      </c>
      <c r="T192" s="238">
        <f>S192*H192</f>
        <v>0</v>
      </c>
      <c r="U192" s="38"/>
      <c r="V192" s="38"/>
      <c r="W192" s="38"/>
      <c r="X192" s="38"/>
      <c r="Y192" s="38"/>
      <c r="Z192" s="38"/>
      <c r="AA192" s="38"/>
      <c r="AB192" s="38"/>
      <c r="AC192" s="38"/>
      <c r="AD192" s="38"/>
      <c r="AE192" s="38"/>
      <c r="AR192" s="239" t="s">
        <v>180</v>
      </c>
      <c r="AT192" s="239" t="s">
        <v>176</v>
      </c>
      <c r="AU192" s="239" t="s">
        <v>86</v>
      </c>
      <c r="AY192" s="17" t="s">
        <v>173</v>
      </c>
      <c r="BE192" s="240">
        <f>IF(N192="základní",J192,0)</f>
        <v>0</v>
      </c>
      <c r="BF192" s="240">
        <f>IF(N192="snížená",J192,0)</f>
        <v>0</v>
      </c>
      <c r="BG192" s="240">
        <f>IF(N192="zákl. přenesená",J192,0)</f>
        <v>0</v>
      </c>
      <c r="BH192" s="240">
        <f>IF(N192="sníž. přenesená",J192,0)</f>
        <v>0</v>
      </c>
      <c r="BI192" s="240">
        <f>IF(N192="nulová",J192,0)</f>
        <v>0</v>
      </c>
      <c r="BJ192" s="17" t="s">
        <v>84</v>
      </c>
      <c r="BK192" s="240">
        <f>ROUND(I192*H192,2)</f>
        <v>0</v>
      </c>
      <c r="BL192" s="17" t="s">
        <v>180</v>
      </c>
      <c r="BM192" s="239" t="s">
        <v>1065</v>
      </c>
    </row>
    <row r="193" s="13" customFormat="1">
      <c r="A193" s="13"/>
      <c r="B193" s="241"/>
      <c r="C193" s="242"/>
      <c r="D193" s="243" t="s">
        <v>182</v>
      </c>
      <c r="E193" s="244" t="s">
        <v>1</v>
      </c>
      <c r="F193" s="245" t="s">
        <v>1066</v>
      </c>
      <c r="G193" s="242"/>
      <c r="H193" s="246">
        <v>4.3200000000000003</v>
      </c>
      <c r="I193" s="247"/>
      <c r="J193" s="242"/>
      <c r="K193" s="242"/>
      <c r="L193" s="248"/>
      <c r="M193" s="249"/>
      <c r="N193" s="250"/>
      <c r="O193" s="250"/>
      <c r="P193" s="250"/>
      <c r="Q193" s="250"/>
      <c r="R193" s="250"/>
      <c r="S193" s="250"/>
      <c r="T193" s="251"/>
      <c r="U193" s="13"/>
      <c r="V193" s="13"/>
      <c r="W193" s="13"/>
      <c r="X193" s="13"/>
      <c r="Y193" s="13"/>
      <c r="Z193" s="13"/>
      <c r="AA193" s="13"/>
      <c r="AB193" s="13"/>
      <c r="AC193" s="13"/>
      <c r="AD193" s="13"/>
      <c r="AE193" s="13"/>
      <c r="AT193" s="252" t="s">
        <v>182</v>
      </c>
      <c r="AU193" s="252" t="s">
        <v>86</v>
      </c>
      <c r="AV193" s="13" t="s">
        <v>86</v>
      </c>
      <c r="AW193" s="13" t="s">
        <v>31</v>
      </c>
      <c r="AX193" s="13" t="s">
        <v>76</v>
      </c>
      <c r="AY193" s="252" t="s">
        <v>173</v>
      </c>
    </row>
    <row r="194" s="13" customFormat="1">
      <c r="A194" s="13"/>
      <c r="B194" s="241"/>
      <c r="C194" s="242"/>
      <c r="D194" s="243" t="s">
        <v>182</v>
      </c>
      <c r="E194" s="244" t="s">
        <v>1</v>
      </c>
      <c r="F194" s="245" t="s">
        <v>1067</v>
      </c>
      <c r="G194" s="242"/>
      <c r="H194" s="246">
        <v>2.6400000000000001</v>
      </c>
      <c r="I194" s="247"/>
      <c r="J194" s="242"/>
      <c r="K194" s="242"/>
      <c r="L194" s="248"/>
      <c r="M194" s="249"/>
      <c r="N194" s="250"/>
      <c r="O194" s="250"/>
      <c r="P194" s="250"/>
      <c r="Q194" s="250"/>
      <c r="R194" s="250"/>
      <c r="S194" s="250"/>
      <c r="T194" s="251"/>
      <c r="U194" s="13"/>
      <c r="V194" s="13"/>
      <c r="W194" s="13"/>
      <c r="X194" s="13"/>
      <c r="Y194" s="13"/>
      <c r="Z194" s="13"/>
      <c r="AA194" s="13"/>
      <c r="AB194" s="13"/>
      <c r="AC194" s="13"/>
      <c r="AD194" s="13"/>
      <c r="AE194" s="13"/>
      <c r="AT194" s="252" t="s">
        <v>182</v>
      </c>
      <c r="AU194" s="252" t="s">
        <v>86</v>
      </c>
      <c r="AV194" s="13" t="s">
        <v>86</v>
      </c>
      <c r="AW194" s="13" t="s">
        <v>31</v>
      </c>
      <c r="AX194" s="13" t="s">
        <v>76</v>
      </c>
      <c r="AY194" s="252" t="s">
        <v>173</v>
      </c>
    </row>
    <row r="195" s="14" customFormat="1">
      <c r="A195" s="14"/>
      <c r="B195" s="253"/>
      <c r="C195" s="254"/>
      <c r="D195" s="243" t="s">
        <v>182</v>
      </c>
      <c r="E195" s="255" t="s">
        <v>1</v>
      </c>
      <c r="F195" s="256" t="s">
        <v>184</v>
      </c>
      <c r="G195" s="254"/>
      <c r="H195" s="257">
        <v>6.96</v>
      </c>
      <c r="I195" s="258"/>
      <c r="J195" s="254"/>
      <c r="K195" s="254"/>
      <c r="L195" s="259"/>
      <c r="M195" s="260"/>
      <c r="N195" s="261"/>
      <c r="O195" s="261"/>
      <c r="P195" s="261"/>
      <c r="Q195" s="261"/>
      <c r="R195" s="261"/>
      <c r="S195" s="261"/>
      <c r="T195" s="262"/>
      <c r="U195" s="14"/>
      <c r="V195" s="14"/>
      <c r="W195" s="14"/>
      <c r="X195" s="14"/>
      <c r="Y195" s="14"/>
      <c r="Z195" s="14"/>
      <c r="AA195" s="14"/>
      <c r="AB195" s="14"/>
      <c r="AC195" s="14"/>
      <c r="AD195" s="14"/>
      <c r="AE195" s="14"/>
      <c r="AT195" s="263" t="s">
        <v>182</v>
      </c>
      <c r="AU195" s="263" t="s">
        <v>86</v>
      </c>
      <c r="AV195" s="14" t="s">
        <v>180</v>
      </c>
      <c r="AW195" s="14" t="s">
        <v>31</v>
      </c>
      <c r="AX195" s="14" t="s">
        <v>84</v>
      </c>
      <c r="AY195" s="263" t="s">
        <v>173</v>
      </c>
    </row>
    <row r="196" s="2" customFormat="1" ht="14.4" customHeight="1">
      <c r="A196" s="38"/>
      <c r="B196" s="39"/>
      <c r="C196" s="264" t="s">
        <v>998</v>
      </c>
      <c r="D196" s="264" t="s">
        <v>199</v>
      </c>
      <c r="E196" s="265" t="s">
        <v>1008</v>
      </c>
      <c r="F196" s="266" t="s">
        <v>1009</v>
      </c>
      <c r="G196" s="267" t="s">
        <v>209</v>
      </c>
      <c r="H196" s="268">
        <v>11</v>
      </c>
      <c r="I196" s="269"/>
      <c r="J196" s="270">
        <f>ROUND(I196*H196,2)</f>
        <v>0</v>
      </c>
      <c r="K196" s="271"/>
      <c r="L196" s="272"/>
      <c r="M196" s="273" t="s">
        <v>1</v>
      </c>
      <c r="N196" s="274" t="s">
        <v>41</v>
      </c>
      <c r="O196" s="91"/>
      <c r="P196" s="237">
        <f>O196*H196</f>
        <v>0</v>
      </c>
      <c r="Q196" s="237">
        <v>0.93100000000000005</v>
      </c>
      <c r="R196" s="237">
        <f>Q196*H196</f>
        <v>10.241</v>
      </c>
      <c r="S196" s="237">
        <v>0</v>
      </c>
      <c r="T196" s="238">
        <f>S196*H196</f>
        <v>0</v>
      </c>
      <c r="U196" s="38"/>
      <c r="V196" s="38"/>
      <c r="W196" s="38"/>
      <c r="X196" s="38"/>
      <c r="Y196" s="38"/>
      <c r="Z196" s="38"/>
      <c r="AA196" s="38"/>
      <c r="AB196" s="38"/>
      <c r="AC196" s="38"/>
      <c r="AD196" s="38"/>
      <c r="AE196" s="38"/>
      <c r="AR196" s="239" t="s">
        <v>203</v>
      </c>
      <c r="AT196" s="239" t="s">
        <v>199</v>
      </c>
      <c r="AU196" s="239" t="s">
        <v>86</v>
      </c>
      <c r="AY196" s="17" t="s">
        <v>173</v>
      </c>
      <c r="BE196" s="240">
        <f>IF(N196="základní",J196,0)</f>
        <v>0</v>
      </c>
      <c r="BF196" s="240">
        <f>IF(N196="snížená",J196,0)</f>
        <v>0</v>
      </c>
      <c r="BG196" s="240">
        <f>IF(N196="zákl. přenesená",J196,0)</f>
        <v>0</v>
      </c>
      <c r="BH196" s="240">
        <f>IF(N196="sníž. přenesená",J196,0)</f>
        <v>0</v>
      </c>
      <c r="BI196" s="240">
        <f>IF(N196="nulová",J196,0)</f>
        <v>0</v>
      </c>
      <c r="BJ196" s="17" t="s">
        <v>84</v>
      </c>
      <c r="BK196" s="240">
        <f>ROUND(I196*H196,2)</f>
        <v>0</v>
      </c>
      <c r="BL196" s="17" t="s">
        <v>180</v>
      </c>
      <c r="BM196" s="239" t="s">
        <v>1068</v>
      </c>
    </row>
    <row r="197" s="13" customFormat="1">
      <c r="A197" s="13"/>
      <c r="B197" s="241"/>
      <c r="C197" s="242"/>
      <c r="D197" s="243" t="s">
        <v>182</v>
      </c>
      <c r="E197" s="244" t="s">
        <v>1</v>
      </c>
      <c r="F197" s="245" t="s">
        <v>1069</v>
      </c>
      <c r="G197" s="242"/>
      <c r="H197" s="246">
        <v>11</v>
      </c>
      <c r="I197" s="247"/>
      <c r="J197" s="242"/>
      <c r="K197" s="242"/>
      <c r="L197" s="248"/>
      <c r="M197" s="249"/>
      <c r="N197" s="250"/>
      <c r="O197" s="250"/>
      <c r="P197" s="250"/>
      <c r="Q197" s="250"/>
      <c r="R197" s="250"/>
      <c r="S197" s="250"/>
      <c r="T197" s="251"/>
      <c r="U197" s="13"/>
      <c r="V197" s="13"/>
      <c r="W197" s="13"/>
      <c r="X197" s="13"/>
      <c r="Y197" s="13"/>
      <c r="Z197" s="13"/>
      <c r="AA197" s="13"/>
      <c r="AB197" s="13"/>
      <c r="AC197" s="13"/>
      <c r="AD197" s="13"/>
      <c r="AE197" s="13"/>
      <c r="AT197" s="252" t="s">
        <v>182</v>
      </c>
      <c r="AU197" s="252" t="s">
        <v>86</v>
      </c>
      <c r="AV197" s="13" t="s">
        <v>86</v>
      </c>
      <c r="AW197" s="13" t="s">
        <v>31</v>
      </c>
      <c r="AX197" s="13" t="s">
        <v>76</v>
      </c>
      <c r="AY197" s="252" t="s">
        <v>173</v>
      </c>
    </row>
    <row r="198" s="14" customFormat="1">
      <c r="A198" s="14"/>
      <c r="B198" s="253"/>
      <c r="C198" s="254"/>
      <c r="D198" s="243" t="s">
        <v>182</v>
      </c>
      <c r="E198" s="255" t="s">
        <v>1</v>
      </c>
      <c r="F198" s="256" t="s">
        <v>184</v>
      </c>
      <c r="G198" s="254"/>
      <c r="H198" s="257">
        <v>11</v>
      </c>
      <c r="I198" s="258"/>
      <c r="J198" s="254"/>
      <c r="K198" s="254"/>
      <c r="L198" s="259"/>
      <c r="M198" s="260"/>
      <c r="N198" s="261"/>
      <c r="O198" s="261"/>
      <c r="P198" s="261"/>
      <c r="Q198" s="261"/>
      <c r="R198" s="261"/>
      <c r="S198" s="261"/>
      <c r="T198" s="262"/>
      <c r="U198" s="14"/>
      <c r="V198" s="14"/>
      <c r="W198" s="14"/>
      <c r="X198" s="14"/>
      <c r="Y198" s="14"/>
      <c r="Z198" s="14"/>
      <c r="AA198" s="14"/>
      <c r="AB198" s="14"/>
      <c r="AC198" s="14"/>
      <c r="AD198" s="14"/>
      <c r="AE198" s="14"/>
      <c r="AT198" s="263" t="s">
        <v>182</v>
      </c>
      <c r="AU198" s="263" t="s">
        <v>86</v>
      </c>
      <c r="AV198" s="14" t="s">
        <v>180</v>
      </c>
      <c r="AW198" s="14" t="s">
        <v>31</v>
      </c>
      <c r="AX198" s="14" t="s">
        <v>84</v>
      </c>
      <c r="AY198" s="263" t="s">
        <v>173</v>
      </c>
    </row>
    <row r="199" s="2" customFormat="1" ht="14.4" customHeight="1">
      <c r="A199" s="38"/>
      <c r="B199" s="39"/>
      <c r="C199" s="264" t="s">
        <v>7</v>
      </c>
      <c r="D199" s="264" t="s">
        <v>199</v>
      </c>
      <c r="E199" s="265" t="s">
        <v>304</v>
      </c>
      <c r="F199" s="266" t="s">
        <v>305</v>
      </c>
      <c r="G199" s="267" t="s">
        <v>187</v>
      </c>
      <c r="H199" s="268">
        <v>3.8100000000000001</v>
      </c>
      <c r="I199" s="269"/>
      <c r="J199" s="270">
        <f>ROUND(I199*H199,2)</f>
        <v>0</v>
      </c>
      <c r="K199" s="271"/>
      <c r="L199" s="272"/>
      <c r="M199" s="273" t="s">
        <v>1</v>
      </c>
      <c r="N199" s="274" t="s">
        <v>41</v>
      </c>
      <c r="O199" s="91"/>
      <c r="P199" s="237">
        <f>O199*H199</f>
        <v>0</v>
      </c>
      <c r="Q199" s="237">
        <v>2.234</v>
      </c>
      <c r="R199" s="237">
        <f>Q199*H199</f>
        <v>8.5115400000000001</v>
      </c>
      <c r="S199" s="237">
        <v>0</v>
      </c>
      <c r="T199" s="238">
        <f>S199*H199</f>
        <v>0</v>
      </c>
      <c r="U199" s="38"/>
      <c r="V199" s="38"/>
      <c r="W199" s="38"/>
      <c r="X199" s="38"/>
      <c r="Y199" s="38"/>
      <c r="Z199" s="38"/>
      <c r="AA199" s="38"/>
      <c r="AB199" s="38"/>
      <c r="AC199" s="38"/>
      <c r="AD199" s="38"/>
      <c r="AE199" s="38"/>
      <c r="AR199" s="239" t="s">
        <v>203</v>
      </c>
      <c r="AT199" s="239" t="s">
        <v>199</v>
      </c>
      <c r="AU199" s="239" t="s">
        <v>86</v>
      </c>
      <c r="AY199" s="17" t="s">
        <v>173</v>
      </c>
      <c r="BE199" s="240">
        <f>IF(N199="základní",J199,0)</f>
        <v>0</v>
      </c>
      <c r="BF199" s="240">
        <f>IF(N199="snížená",J199,0)</f>
        <v>0</v>
      </c>
      <c r="BG199" s="240">
        <f>IF(N199="zákl. přenesená",J199,0)</f>
        <v>0</v>
      </c>
      <c r="BH199" s="240">
        <f>IF(N199="sníž. přenesená",J199,0)</f>
        <v>0</v>
      </c>
      <c r="BI199" s="240">
        <f>IF(N199="nulová",J199,0)</f>
        <v>0</v>
      </c>
      <c r="BJ199" s="17" t="s">
        <v>84</v>
      </c>
      <c r="BK199" s="240">
        <f>ROUND(I199*H199,2)</f>
        <v>0</v>
      </c>
      <c r="BL199" s="17" t="s">
        <v>180</v>
      </c>
      <c r="BM199" s="239" t="s">
        <v>1070</v>
      </c>
    </row>
    <row r="200" s="13" customFormat="1">
      <c r="A200" s="13"/>
      <c r="B200" s="241"/>
      <c r="C200" s="242"/>
      <c r="D200" s="243" t="s">
        <v>182</v>
      </c>
      <c r="E200" s="244" t="s">
        <v>1</v>
      </c>
      <c r="F200" s="245" t="s">
        <v>1071</v>
      </c>
      <c r="G200" s="242"/>
      <c r="H200" s="246">
        <v>2.1600000000000001</v>
      </c>
      <c r="I200" s="247"/>
      <c r="J200" s="242"/>
      <c r="K200" s="242"/>
      <c r="L200" s="248"/>
      <c r="M200" s="249"/>
      <c r="N200" s="250"/>
      <c r="O200" s="250"/>
      <c r="P200" s="250"/>
      <c r="Q200" s="250"/>
      <c r="R200" s="250"/>
      <c r="S200" s="250"/>
      <c r="T200" s="251"/>
      <c r="U200" s="13"/>
      <c r="V200" s="13"/>
      <c r="W200" s="13"/>
      <c r="X200" s="13"/>
      <c r="Y200" s="13"/>
      <c r="Z200" s="13"/>
      <c r="AA200" s="13"/>
      <c r="AB200" s="13"/>
      <c r="AC200" s="13"/>
      <c r="AD200" s="13"/>
      <c r="AE200" s="13"/>
      <c r="AT200" s="252" t="s">
        <v>182</v>
      </c>
      <c r="AU200" s="252" t="s">
        <v>86</v>
      </c>
      <c r="AV200" s="13" t="s">
        <v>86</v>
      </c>
      <c r="AW200" s="13" t="s">
        <v>31</v>
      </c>
      <c r="AX200" s="13" t="s">
        <v>76</v>
      </c>
      <c r="AY200" s="252" t="s">
        <v>173</v>
      </c>
    </row>
    <row r="201" s="13" customFormat="1">
      <c r="A201" s="13"/>
      <c r="B201" s="241"/>
      <c r="C201" s="242"/>
      <c r="D201" s="243" t="s">
        <v>182</v>
      </c>
      <c r="E201" s="244" t="s">
        <v>1</v>
      </c>
      <c r="F201" s="245" t="s">
        <v>1072</v>
      </c>
      <c r="G201" s="242"/>
      <c r="H201" s="246">
        <v>1.6499999999999999</v>
      </c>
      <c r="I201" s="247"/>
      <c r="J201" s="242"/>
      <c r="K201" s="242"/>
      <c r="L201" s="248"/>
      <c r="M201" s="249"/>
      <c r="N201" s="250"/>
      <c r="O201" s="250"/>
      <c r="P201" s="250"/>
      <c r="Q201" s="250"/>
      <c r="R201" s="250"/>
      <c r="S201" s="250"/>
      <c r="T201" s="251"/>
      <c r="U201" s="13"/>
      <c r="V201" s="13"/>
      <c r="W201" s="13"/>
      <c r="X201" s="13"/>
      <c r="Y201" s="13"/>
      <c r="Z201" s="13"/>
      <c r="AA201" s="13"/>
      <c r="AB201" s="13"/>
      <c r="AC201" s="13"/>
      <c r="AD201" s="13"/>
      <c r="AE201" s="13"/>
      <c r="AT201" s="252" t="s">
        <v>182</v>
      </c>
      <c r="AU201" s="252" t="s">
        <v>86</v>
      </c>
      <c r="AV201" s="13" t="s">
        <v>86</v>
      </c>
      <c r="AW201" s="13" t="s">
        <v>31</v>
      </c>
      <c r="AX201" s="13" t="s">
        <v>76</v>
      </c>
      <c r="AY201" s="252" t="s">
        <v>173</v>
      </c>
    </row>
    <row r="202" s="14" customFormat="1">
      <c r="A202" s="14"/>
      <c r="B202" s="253"/>
      <c r="C202" s="254"/>
      <c r="D202" s="243" t="s">
        <v>182</v>
      </c>
      <c r="E202" s="255" t="s">
        <v>1</v>
      </c>
      <c r="F202" s="256" t="s">
        <v>184</v>
      </c>
      <c r="G202" s="254"/>
      <c r="H202" s="257">
        <v>3.8100000000000001</v>
      </c>
      <c r="I202" s="258"/>
      <c r="J202" s="254"/>
      <c r="K202" s="254"/>
      <c r="L202" s="259"/>
      <c r="M202" s="260"/>
      <c r="N202" s="261"/>
      <c r="O202" s="261"/>
      <c r="P202" s="261"/>
      <c r="Q202" s="261"/>
      <c r="R202" s="261"/>
      <c r="S202" s="261"/>
      <c r="T202" s="262"/>
      <c r="U202" s="14"/>
      <c r="V202" s="14"/>
      <c r="W202" s="14"/>
      <c r="X202" s="14"/>
      <c r="Y202" s="14"/>
      <c r="Z202" s="14"/>
      <c r="AA202" s="14"/>
      <c r="AB202" s="14"/>
      <c r="AC202" s="14"/>
      <c r="AD202" s="14"/>
      <c r="AE202" s="14"/>
      <c r="AT202" s="263" t="s">
        <v>182</v>
      </c>
      <c r="AU202" s="263" t="s">
        <v>86</v>
      </c>
      <c r="AV202" s="14" t="s">
        <v>180</v>
      </c>
      <c r="AW202" s="14" t="s">
        <v>31</v>
      </c>
      <c r="AX202" s="14" t="s">
        <v>84</v>
      </c>
      <c r="AY202" s="263" t="s">
        <v>173</v>
      </c>
    </row>
    <row r="203" s="2" customFormat="1" ht="49.05" customHeight="1">
      <c r="A203" s="38"/>
      <c r="B203" s="39"/>
      <c r="C203" s="227" t="s">
        <v>303</v>
      </c>
      <c r="D203" s="227" t="s">
        <v>176</v>
      </c>
      <c r="E203" s="228" t="s">
        <v>812</v>
      </c>
      <c r="F203" s="229" t="s">
        <v>813</v>
      </c>
      <c r="G203" s="230" t="s">
        <v>179</v>
      </c>
      <c r="H203" s="231">
        <v>87.5</v>
      </c>
      <c r="I203" s="232"/>
      <c r="J203" s="233">
        <f>ROUND(I203*H203,2)</f>
        <v>0</v>
      </c>
      <c r="K203" s="234"/>
      <c r="L203" s="44"/>
      <c r="M203" s="235" t="s">
        <v>1</v>
      </c>
      <c r="N203" s="236" t="s">
        <v>41</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180</v>
      </c>
      <c r="AT203" s="239" t="s">
        <v>176</v>
      </c>
      <c r="AU203" s="239" t="s">
        <v>86</v>
      </c>
      <c r="AY203" s="17" t="s">
        <v>173</v>
      </c>
      <c r="BE203" s="240">
        <f>IF(N203="základní",J203,0)</f>
        <v>0</v>
      </c>
      <c r="BF203" s="240">
        <f>IF(N203="snížená",J203,0)</f>
        <v>0</v>
      </c>
      <c r="BG203" s="240">
        <f>IF(N203="zákl. přenesená",J203,0)</f>
        <v>0</v>
      </c>
      <c r="BH203" s="240">
        <f>IF(N203="sníž. přenesená",J203,0)</f>
        <v>0</v>
      </c>
      <c r="BI203" s="240">
        <f>IF(N203="nulová",J203,0)</f>
        <v>0</v>
      </c>
      <c r="BJ203" s="17" t="s">
        <v>84</v>
      </c>
      <c r="BK203" s="240">
        <f>ROUND(I203*H203,2)</f>
        <v>0</v>
      </c>
      <c r="BL203" s="17" t="s">
        <v>180</v>
      </c>
      <c r="BM203" s="239" t="s">
        <v>1073</v>
      </c>
    </row>
    <row r="204" s="13" customFormat="1">
      <c r="A204" s="13"/>
      <c r="B204" s="241"/>
      <c r="C204" s="242"/>
      <c r="D204" s="243" t="s">
        <v>182</v>
      </c>
      <c r="E204" s="244" t="s">
        <v>1</v>
      </c>
      <c r="F204" s="245" t="s">
        <v>1074</v>
      </c>
      <c r="G204" s="242"/>
      <c r="H204" s="246">
        <v>87.5</v>
      </c>
      <c r="I204" s="247"/>
      <c r="J204" s="242"/>
      <c r="K204" s="242"/>
      <c r="L204" s="248"/>
      <c r="M204" s="249"/>
      <c r="N204" s="250"/>
      <c r="O204" s="250"/>
      <c r="P204" s="250"/>
      <c r="Q204" s="250"/>
      <c r="R204" s="250"/>
      <c r="S204" s="250"/>
      <c r="T204" s="251"/>
      <c r="U204" s="13"/>
      <c r="V204" s="13"/>
      <c r="W204" s="13"/>
      <c r="X204" s="13"/>
      <c r="Y204" s="13"/>
      <c r="Z204" s="13"/>
      <c r="AA204" s="13"/>
      <c r="AB204" s="13"/>
      <c r="AC204" s="13"/>
      <c r="AD204" s="13"/>
      <c r="AE204" s="13"/>
      <c r="AT204" s="252" t="s">
        <v>182</v>
      </c>
      <c r="AU204" s="252" t="s">
        <v>86</v>
      </c>
      <c r="AV204" s="13" t="s">
        <v>86</v>
      </c>
      <c r="AW204" s="13" t="s">
        <v>31</v>
      </c>
      <c r="AX204" s="13" t="s">
        <v>76</v>
      </c>
      <c r="AY204" s="252" t="s">
        <v>173</v>
      </c>
    </row>
    <row r="205" s="14" customFormat="1">
      <c r="A205" s="14"/>
      <c r="B205" s="253"/>
      <c r="C205" s="254"/>
      <c r="D205" s="243" t="s">
        <v>182</v>
      </c>
      <c r="E205" s="255" t="s">
        <v>1</v>
      </c>
      <c r="F205" s="256" t="s">
        <v>184</v>
      </c>
      <c r="G205" s="254"/>
      <c r="H205" s="257">
        <v>87.5</v>
      </c>
      <c r="I205" s="258"/>
      <c r="J205" s="254"/>
      <c r="K205" s="254"/>
      <c r="L205" s="259"/>
      <c r="M205" s="260"/>
      <c r="N205" s="261"/>
      <c r="O205" s="261"/>
      <c r="P205" s="261"/>
      <c r="Q205" s="261"/>
      <c r="R205" s="261"/>
      <c r="S205" s="261"/>
      <c r="T205" s="262"/>
      <c r="U205" s="14"/>
      <c r="V205" s="14"/>
      <c r="W205" s="14"/>
      <c r="X205" s="14"/>
      <c r="Y205" s="14"/>
      <c r="Z205" s="14"/>
      <c r="AA205" s="14"/>
      <c r="AB205" s="14"/>
      <c r="AC205" s="14"/>
      <c r="AD205" s="14"/>
      <c r="AE205" s="14"/>
      <c r="AT205" s="263" t="s">
        <v>182</v>
      </c>
      <c r="AU205" s="263" t="s">
        <v>86</v>
      </c>
      <c r="AV205" s="14" t="s">
        <v>180</v>
      </c>
      <c r="AW205" s="14" t="s">
        <v>31</v>
      </c>
      <c r="AX205" s="14" t="s">
        <v>84</v>
      </c>
      <c r="AY205" s="263" t="s">
        <v>173</v>
      </c>
    </row>
    <row r="206" s="12" customFormat="1" ht="25.92" customHeight="1">
      <c r="A206" s="12"/>
      <c r="B206" s="211"/>
      <c r="C206" s="212"/>
      <c r="D206" s="213" t="s">
        <v>75</v>
      </c>
      <c r="E206" s="214" t="s">
        <v>313</v>
      </c>
      <c r="F206" s="214" t="s">
        <v>314</v>
      </c>
      <c r="G206" s="212"/>
      <c r="H206" s="212"/>
      <c r="I206" s="215"/>
      <c r="J206" s="216">
        <f>BK206</f>
        <v>0</v>
      </c>
      <c r="K206" s="212"/>
      <c r="L206" s="217"/>
      <c r="M206" s="218"/>
      <c r="N206" s="219"/>
      <c r="O206" s="219"/>
      <c r="P206" s="220">
        <f>SUM(P207:P228)</f>
        <v>0</v>
      </c>
      <c r="Q206" s="219"/>
      <c r="R206" s="220">
        <f>SUM(R207:R228)</f>
        <v>0</v>
      </c>
      <c r="S206" s="219"/>
      <c r="T206" s="221">
        <f>SUM(T207:T228)</f>
        <v>0</v>
      </c>
      <c r="U206" s="12"/>
      <c r="V206" s="12"/>
      <c r="W206" s="12"/>
      <c r="X206" s="12"/>
      <c r="Y206" s="12"/>
      <c r="Z206" s="12"/>
      <c r="AA206" s="12"/>
      <c r="AB206" s="12"/>
      <c r="AC206" s="12"/>
      <c r="AD206" s="12"/>
      <c r="AE206" s="12"/>
      <c r="AR206" s="222" t="s">
        <v>180</v>
      </c>
      <c r="AT206" s="223" t="s">
        <v>75</v>
      </c>
      <c r="AU206" s="223" t="s">
        <v>76</v>
      </c>
      <c r="AY206" s="222" t="s">
        <v>173</v>
      </c>
      <c r="BK206" s="224">
        <f>SUM(BK207:BK228)</f>
        <v>0</v>
      </c>
    </row>
    <row r="207" s="2" customFormat="1" ht="194.4" customHeight="1">
      <c r="A207" s="38"/>
      <c r="B207" s="39"/>
      <c r="C207" s="227" t="s">
        <v>322</v>
      </c>
      <c r="D207" s="227" t="s">
        <v>176</v>
      </c>
      <c r="E207" s="228" t="s">
        <v>816</v>
      </c>
      <c r="F207" s="229" t="s">
        <v>817</v>
      </c>
      <c r="G207" s="230" t="s">
        <v>202</v>
      </c>
      <c r="H207" s="231">
        <v>157.16499999999999</v>
      </c>
      <c r="I207" s="232"/>
      <c r="J207" s="233">
        <f>ROUND(I207*H207,2)</f>
        <v>0</v>
      </c>
      <c r="K207" s="234"/>
      <c r="L207" s="44"/>
      <c r="M207" s="235" t="s">
        <v>1</v>
      </c>
      <c r="N207" s="236" t="s">
        <v>41</v>
      </c>
      <c r="O207" s="91"/>
      <c r="P207" s="237">
        <f>O207*H207</f>
        <v>0</v>
      </c>
      <c r="Q207" s="237">
        <v>0</v>
      </c>
      <c r="R207" s="237">
        <f>Q207*H207</f>
        <v>0</v>
      </c>
      <c r="S207" s="237">
        <v>0</v>
      </c>
      <c r="T207" s="238">
        <f>S207*H207</f>
        <v>0</v>
      </c>
      <c r="U207" s="38"/>
      <c r="V207" s="38"/>
      <c r="W207" s="38"/>
      <c r="X207" s="38"/>
      <c r="Y207" s="38"/>
      <c r="Z207" s="38"/>
      <c r="AA207" s="38"/>
      <c r="AB207" s="38"/>
      <c r="AC207" s="38"/>
      <c r="AD207" s="38"/>
      <c r="AE207" s="38"/>
      <c r="AR207" s="239" t="s">
        <v>318</v>
      </c>
      <c r="AT207" s="239" t="s">
        <v>176</v>
      </c>
      <c r="AU207" s="239" t="s">
        <v>84</v>
      </c>
      <c r="AY207" s="17" t="s">
        <v>173</v>
      </c>
      <c r="BE207" s="240">
        <f>IF(N207="základní",J207,0)</f>
        <v>0</v>
      </c>
      <c r="BF207" s="240">
        <f>IF(N207="snížená",J207,0)</f>
        <v>0</v>
      </c>
      <c r="BG207" s="240">
        <f>IF(N207="zákl. přenesená",J207,0)</f>
        <v>0</v>
      </c>
      <c r="BH207" s="240">
        <f>IF(N207="sníž. přenesená",J207,0)</f>
        <v>0</v>
      </c>
      <c r="BI207" s="240">
        <f>IF(N207="nulová",J207,0)</f>
        <v>0</v>
      </c>
      <c r="BJ207" s="17" t="s">
        <v>84</v>
      </c>
      <c r="BK207" s="240">
        <f>ROUND(I207*H207,2)</f>
        <v>0</v>
      </c>
      <c r="BL207" s="17" t="s">
        <v>318</v>
      </c>
      <c r="BM207" s="239" t="s">
        <v>1075</v>
      </c>
    </row>
    <row r="208" s="13" customFormat="1">
      <c r="A208" s="13"/>
      <c r="B208" s="241"/>
      <c r="C208" s="242"/>
      <c r="D208" s="243" t="s">
        <v>182</v>
      </c>
      <c r="E208" s="244" t="s">
        <v>1</v>
      </c>
      <c r="F208" s="245" t="s">
        <v>1076</v>
      </c>
      <c r="G208" s="242"/>
      <c r="H208" s="246">
        <v>47.840000000000003</v>
      </c>
      <c r="I208" s="247"/>
      <c r="J208" s="242"/>
      <c r="K208" s="242"/>
      <c r="L208" s="248"/>
      <c r="M208" s="249"/>
      <c r="N208" s="250"/>
      <c r="O208" s="250"/>
      <c r="P208" s="250"/>
      <c r="Q208" s="250"/>
      <c r="R208" s="250"/>
      <c r="S208" s="250"/>
      <c r="T208" s="251"/>
      <c r="U208" s="13"/>
      <c r="V208" s="13"/>
      <c r="W208" s="13"/>
      <c r="X208" s="13"/>
      <c r="Y208" s="13"/>
      <c r="Z208" s="13"/>
      <c r="AA208" s="13"/>
      <c r="AB208" s="13"/>
      <c r="AC208" s="13"/>
      <c r="AD208" s="13"/>
      <c r="AE208" s="13"/>
      <c r="AT208" s="252" t="s">
        <v>182</v>
      </c>
      <c r="AU208" s="252" t="s">
        <v>84</v>
      </c>
      <c r="AV208" s="13" t="s">
        <v>86</v>
      </c>
      <c r="AW208" s="13" t="s">
        <v>31</v>
      </c>
      <c r="AX208" s="13" t="s">
        <v>76</v>
      </c>
      <c r="AY208" s="252" t="s">
        <v>173</v>
      </c>
    </row>
    <row r="209" s="13" customFormat="1">
      <c r="A209" s="13"/>
      <c r="B209" s="241"/>
      <c r="C209" s="242"/>
      <c r="D209" s="243" t="s">
        <v>182</v>
      </c>
      <c r="E209" s="244" t="s">
        <v>1</v>
      </c>
      <c r="F209" s="245" t="s">
        <v>1077</v>
      </c>
      <c r="G209" s="242"/>
      <c r="H209" s="246">
        <v>36.799999999999997</v>
      </c>
      <c r="I209" s="247"/>
      <c r="J209" s="242"/>
      <c r="K209" s="242"/>
      <c r="L209" s="248"/>
      <c r="M209" s="249"/>
      <c r="N209" s="250"/>
      <c r="O209" s="250"/>
      <c r="P209" s="250"/>
      <c r="Q209" s="250"/>
      <c r="R209" s="250"/>
      <c r="S209" s="250"/>
      <c r="T209" s="251"/>
      <c r="U209" s="13"/>
      <c r="V209" s="13"/>
      <c r="W209" s="13"/>
      <c r="X209" s="13"/>
      <c r="Y209" s="13"/>
      <c r="Z209" s="13"/>
      <c r="AA209" s="13"/>
      <c r="AB209" s="13"/>
      <c r="AC209" s="13"/>
      <c r="AD209" s="13"/>
      <c r="AE209" s="13"/>
      <c r="AT209" s="252" t="s">
        <v>182</v>
      </c>
      <c r="AU209" s="252" t="s">
        <v>84</v>
      </c>
      <c r="AV209" s="13" t="s">
        <v>86</v>
      </c>
      <c r="AW209" s="13" t="s">
        <v>31</v>
      </c>
      <c r="AX209" s="13" t="s">
        <v>76</v>
      </c>
      <c r="AY209" s="252" t="s">
        <v>173</v>
      </c>
    </row>
    <row r="210" s="13" customFormat="1">
      <c r="A210" s="13"/>
      <c r="B210" s="241"/>
      <c r="C210" s="242"/>
      <c r="D210" s="243" t="s">
        <v>182</v>
      </c>
      <c r="E210" s="244" t="s">
        <v>1</v>
      </c>
      <c r="F210" s="245" t="s">
        <v>1078</v>
      </c>
      <c r="G210" s="242"/>
      <c r="H210" s="246">
        <v>9.5250000000000004</v>
      </c>
      <c r="I210" s="247"/>
      <c r="J210" s="242"/>
      <c r="K210" s="242"/>
      <c r="L210" s="248"/>
      <c r="M210" s="249"/>
      <c r="N210" s="250"/>
      <c r="O210" s="250"/>
      <c r="P210" s="250"/>
      <c r="Q210" s="250"/>
      <c r="R210" s="250"/>
      <c r="S210" s="250"/>
      <c r="T210" s="251"/>
      <c r="U210" s="13"/>
      <c r="V210" s="13"/>
      <c r="W210" s="13"/>
      <c r="X210" s="13"/>
      <c r="Y210" s="13"/>
      <c r="Z210" s="13"/>
      <c r="AA210" s="13"/>
      <c r="AB210" s="13"/>
      <c r="AC210" s="13"/>
      <c r="AD210" s="13"/>
      <c r="AE210" s="13"/>
      <c r="AT210" s="252" t="s">
        <v>182</v>
      </c>
      <c r="AU210" s="252" t="s">
        <v>84</v>
      </c>
      <c r="AV210" s="13" t="s">
        <v>86</v>
      </c>
      <c r="AW210" s="13" t="s">
        <v>31</v>
      </c>
      <c r="AX210" s="13" t="s">
        <v>76</v>
      </c>
      <c r="AY210" s="252" t="s">
        <v>173</v>
      </c>
    </row>
    <row r="211" s="13" customFormat="1">
      <c r="A211" s="13"/>
      <c r="B211" s="241"/>
      <c r="C211" s="242"/>
      <c r="D211" s="243" t="s">
        <v>182</v>
      </c>
      <c r="E211" s="244" t="s">
        <v>1</v>
      </c>
      <c r="F211" s="245" t="s">
        <v>1079</v>
      </c>
      <c r="G211" s="242"/>
      <c r="H211" s="246">
        <v>63</v>
      </c>
      <c r="I211" s="247"/>
      <c r="J211" s="242"/>
      <c r="K211" s="242"/>
      <c r="L211" s="248"/>
      <c r="M211" s="249"/>
      <c r="N211" s="250"/>
      <c r="O211" s="250"/>
      <c r="P211" s="250"/>
      <c r="Q211" s="250"/>
      <c r="R211" s="250"/>
      <c r="S211" s="250"/>
      <c r="T211" s="251"/>
      <c r="U211" s="13"/>
      <c r="V211" s="13"/>
      <c r="W211" s="13"/>
      <c r="X211" s="13"/>
      <c r="Y211" s="13"/>
      <c r="Z211" s="13"/>
      <c r="AA211" s="13"/>
      <c r="AB211" s="13"/>
      <c r="AC211" s="13"/>
      <c r="AD211" s="13"/>
      <c r="AE211" s="13"/>
      <c r="AT211" s="252" t="s">
        <v>182</v>
      </c>
      <c r="AU211" s="252" t="s">
        <v>84</v>
      </c>
      <c r="AV211" s="13" t="s">
        <v>86</v>
      </c>
      <c r="AW211" s="13" t="s">
        <v>31</v>
      </c>
      <c r="AX211" s="13" t="s">
        <v>76</v>
      </c>
      <c r="AY211" s="252" t="s">
        <v>173</v>
      </c>
    </row>
    <row r="212" s="14" customFormat="1">
      <c r="A212" s="14"/>
      <c r="B212" s="253"/>
      <c r="C212" s="254"/>
      <c r="D212" s="243" t="s">
        <v>182</v>
      </c>
      <c r="E212" s="255" t="s">
        <v>1</v>
      </c>
      <c r="F212" s="256" t="s">
        <v>184</v>
      </c>
      <c r="G212" s="254"/>
      <c r="H212" s="257">
        <v>157.16499999999999</v>
      </c>
      <c r="I212" s="258"/>
      <c r="J212" s="254"/>
      <c r="K212" s="254"/>
      <c r="L212" s="259"/>
      <c r="M212" s="260"/>
      <c r="N212" s="261"/>
      <c r="O212" s="261"/>
      <c r="P212" s="261"/>
      <c r="Q212" s="261"/>
      <c r="R212" s="261"/>
      <c r="S212" s="261"/>
      <c r="T212" s="262"/>
      <c r="U212" s="14"/>
      <c r="V212" s="14"/>
      <c r="W212" s="14"/>
      <c r="X212" s="14"/>
      <c r="Y212" s="14"/>
      <c r="Z212" s="14"/>
      <c r="AA212" s="14"/>
      <c r="AB212" s="14"/>
      <c r="AC212" s="14"/>
      <c r="AD212" s="14"/>
      <c r="AE212" s="14"/>
      <c r="AT212" s="263" t="s">
        <v>182</v>
      </c>
      <c r="AU212" s="263" t="s">
        <v>84</v>
      </c>
      <c r="AV212" s="14" t="s">
        <v>180</v>
      </c>
      <c r="AW212" s="14" t="s">
        <v>31</v>
      </c>
      <c r="AX212" s="14" t="s">
        <v>84</v>
      </c>
      <c r="AY212" s="263" t="s">
        <v>173</v>
      </c>
    </row>
    <row r="213" s="2" customFormat="1" ht="194.4" customHeight="1">
      <c r="A213" s="38"/>
      <c r="B213" s="39"/>
      <c r="C213" s="227" t="s">
        <v>327</v>
      </c>
      <c r="D213" s="227" t="s">
        <v>176</v>
      </c>
      <c r="E213" s="228" t="s">
        <v>820</v>
      </c>
      <c r="F213" s="229" t="s">
        <v>821</v>
      </c>
      <c r="G213" s="230" t="s">
        <v>202</v>
      </c>
      <c r="H213" s="231">
        <v>18</v>
      </c>
      <c r="I213" s="232"/>
      <c r="J213" s="233">
        <f>ROUND(I213*H213,2)</f>
        <v>0</v>
      </c>
      <c r="K213" s="234"/>
      <c r="L213" s="44"/>
      <c r="M213" s="235" t="s">
        <v>1</v>
      </c>
      <c r="N213" s="236" t="s">
        <v>41</v>
      </c>
      <c r="O213" s="91"/>
      <c r="P213" s="237">
        <f>O213*H213</f>
        <v>0</v>
      </c>
      <c r="Q213" s="237">
        <v>0</v>
      </c>
      <c r="R213" s="237">
        <f>Q213*H213</f>
        <v>0</v>
      </c>
      <c r="S213" s="237">
        <v>0</v>
      </c>
      <c r="T213" s="238">
        <f>S213*H213</f>
        <v>0</v>
      </c>
      <c r="U213" s="38"/>
      <c r="V213" s="38"/>
      <c r="W213" s="38"/>
      <c r="X213" s="38"/>
      <c r="Y213" s="38"/>
      <c r="Z213" s="38"/>
      <c r="AA213" s="38"/>
      <c r="AB213" s="38"/>
      <c r="AC213" s="38"/>
      <c r="AD213" s="38"/>
      <c r="AE213" s="38"/>
      <c r="AR213" s="239" t="s">
        <v>318</v>
      </c>
      <c r="AT213" s="239" t="s">
        <v>176</v>
      </c>
      <c r="AU213" s="239" t="s">
        <v>84</v>
      </c>
      <c r="AY213" s="17" t="s">
        <v>173</v>
      </c>
      <c r="BE213" s="240">
        <f>IF(N213="základní",J213,0)</f>
        <v>0</v>
      </c>
      <c r="BF213" s="240">
        <f>IF(N213="snížená",J213,0)</f>
        <v>0</v>
      </c>
      <c r="BG213" s="240">
        <f>IF(N213="zákl. přenesená",J213,0)</f>
        <v>0</v>
      </c>
      <c r="BH213" s="240">
        <f>IF(N213="sníž. přenesená",J213,0)</f>
        <v>0</v>
      </c>
      <c r="BI213" s="240">
        <f>IF(N213="nulová",J213,0)</f>
        <v>0</v>
      </c>
      <c r="BJ213" s="17" t="s">
        <v>84</v>
      </c>
      <c r="BK213" s="240">
        <f>ROUND(I213*H213,2)</f>
        <v>0</v>
      </c>
      <c r="BL213" s="17" t="s">
        <v>318</v>
      </c>
      <c r="BM213" s="239" t="s">
        <v>1080</v>
      </c>
    </row>
    <row r="214" s="13" customFormat="1">
      <c r="A214" s="13"/>
      <c r="B214" s="241"/>
      <c r="C214" s="242"/>
      <c r="D214" s="243" t="s">
        <v>182</v>
      </c>
      <c r="E214" s="244" t="s">
        <v>1</v>
      </c>
      <c r="F214" s="245" t="s">
        <v>1081</v>
      </c>
      <c r="G214" s="242"/>
      <c r="H214" s="246">
        <v>18</v>
      </c>
      <c r="I214" s="247"/>
      <c r="J214" s="242"/>
      <c r="K214" s="242"/>
      <c r="L214" s="248"/>
      <c r="M214" s="249"/>
      <c r="N214" s="250"/>
      <c r="O214" s="250"/>
      <c r="P214" s="250"/>
      <c r="Q214" s="250"/>
      <c r="R214" s="250"/>
      <c r="S214" s="250"/>
      <c r="T214" s="251"/>
      <c r="U214" s="13"/>
      <c r="V214" s="13"/>
      <c r="W214" s="13"/>
      <c r="X214" s="13"/>
      <c r="Y214" s="13"/>
      <c r="Z214" s="13"/>
      <c r="AA214" s="13"/>
      <c r="AB214" s="13"/>
      <c r="AC214" s="13"/>
      <c r="AD214" s="13"/>
      <c r="AE214" s="13"/>
      <c r="AT214" s="252" t="s">
        <v>182</v>
      </c>
      <c r="AU214" s="252" t="s">
        <v>84</v>
      </c>
      <c r="AV214" s="13" t="s">
        <v>86</v>
      </c>
      <c r="AW214" s="13" t="s">
        <v>31</v>
      </c>
      <c r="AX214" s="13" t="s">
        <v>76</v>
      </c>
      <c r="AY214" s="252" t="s">
        <v>173</v>
      </c>
    </row>
    <row r="215" s="14" customFormat="1">
      <c r="A215" s="14"/>
      <c r="B215" s="253"/>
      <c r="C215" s="254"/>
      <c r="D215" s="243" t="s">
        <v>182</v>
      </c>
      <c r="E215" s="255" t="s">
        <v>1</v>
      </c>
      <c r="F215" s="256" t="s">
        <v>184</v>
      </c>
      <c r="G215" s="254"/>
      <c r="H215" s="257">
        <v>18</v>
      </c>
      <c r="I215" s="258"/>
      <c r="J215" s="254"/>
      <c r="K215" s="254"/>
      <c r="L215" s="259"/>
      <c r="M215" s="260"/>
      <c r="N215" s="261"/>
      <c r="O215" s="261"/>
      <c r="P215" s="261"/>
      <c r="Q215" s="261"/>
      <c r="R215" s="261"/>
      <c r="S215" s="261"/>
      <c r="T215" s="262"/>
      <c r="U215" s="14"/>
      <c r="V215" s="14"/>
      <c r="W215" s="14"/>
      <c r="X215" s="14"/>
      <c r="Y215" s="14"/>
      <c r="Z215" s="14"/>
      <c r="AA215" s="14"/>
      <c r="AB215" s="14"/>
      <c r="AC215" s="14"/>
      <c r="AD215" s="14"/>
      <c r="AE215" s="14"/>
      <c r="AT215" s="263" t="s">
        <v>182</v>
      </c>
      <c r="AU215" s="263" t="s">
        <v>84</v>
      </c>
      <c r="AV215" s="14" t="s">
        <v>180</v>
      </c>
      <c r="AW215" s="14" t="s">
        <v>31</v>
      </c>
      <c r="AX215" s="14" t="s">
        <v>84</v>
      </c>
      <c r="AY215" s="263" t="s">
        <v>173</v>
      </c>
    </row>
    <row r="216" s="2" customFormat="1" ht="204.9" customHeight="1">
      <c r="A216" s="38"/>
      <c r="B216" s="39"/>
      <c r="C216" s="227" t="s">
        <v>332</v>
      </c>
      <c r="D216" s="227" t="s">
        <v>176</v>
      </c>
      <c r="E216" s="228" t="s">
        <v>323</v>
      </c>
      <c r="F216" s="229" t="s">
        <v>324</v>
      </c>
      <c r="G216" s="230" t="s">
        <v>202</v>
      </c>
      <c r="H216" s="231">
        <v>63</v>
      </c>
      <c r="I216" s="232"/>
      <c r="J216" s="233">
        <f>ROUND(I216*H216,2)</f>
        <v>0</v>
      </c>
      <c r="K216" s="234"/>
      <c r="L216" s="44"/>
      <c r="M216" s="235" t="s">
        <v>1</v>
      </c>
      <c r="N216" s="236" t="s">
        <v>41</v>
      </c>
      <c r="O216" s="91"/>
      <c r="P216" s="237">
        <f>O216*H216</f>
        <v>0</v>
      </c>
      <c r="Q216" s="237">
        <v>0</v>
      </c>
      <c r="R216" s="237">
        <f>Q216*H216</f>
        <v>0</v>
      </c>
      <c r="S216" s="237">
        <v>0</v>
      </c>
      <c r="T216" s="238">
        <f>S216*H216</f>
        <v>0</v>
      </c>
      <c r="U216" s="38"/>
      <c r="V216" s="38"/>
      <c r="W216" s="38"/>
      <c r="X216" s="38"/>
      <c r="Y216" s="38"/>
      <c r="Z216" s="38"/>
      <c r="AA216" s="38"/>
      <c r="AB216" s="38"/>
      <c r="AC216" s="38"/>
      <c r="AD216" s="38"/>
      <c r="AE216" s="38"/>
      <c r="AR216" s="239" t="s">
        <v>318</v>
      </c>
      <c r="AT216" s="239" t="s">
        <v>176</v>
      </c>
      <c r="AU216" s="239" t="s">
        <v>84</v>
      </c>
      <c r="AY216" s="17" t="s">
        <v>173</v>
      </c>
      <c r="BE216" s="240">
        <f>IF(N216="základní",J216,0)</f>
        <v>0</v>
      </c>
      <c r="BF216" s="240">
        <f>IF(N216="snížená",J216,0)</f>
        <v>0</v>
      </c>
      <c r="BG216" s="240">
        <f>IF(N216="zákl. přenesená",J216,0)</f>
        <v>0</v>
      </c>
      <c r="BH216" s="240">
        <f>IF(N216="sníž. přenesená",J216,0)</f>
        <v>0</v>
      </c>
      <c r="BI216" s="240">
        <f>IF(N216="nulová",J216,0)</f>
        <v>0</v>
      </c>
      <c r="BJ216" s="17" t="s">
        <v>84</v>
      </c>
      <c r="BK216" s="240">
        <f>ROUND(I216*H216,2)</f>
        <v>0</v>
      </c>
      <c r="BL216" s="17" t="s">
        <v>318</v>
      </c>
      <c r="BM216" s="239" t="s">
        <v>1082</v>
      </c>
    </row>
    <row r="217" s="13" customFormat="1">
      <c r="A217" s="13"/>
      <c r="B217" s="241"/>
      <c r="C217" s="242"/>
      <c r="D217" s="243" t="s">
        <v>182</v>
      </c>
      <c r="E217" s="244" t="s">
        <v>1</v>
      </c>
      <c r="F217" s="245" t="s">
        <v>1083</v>
      </c>
      <c r="G217" s="242"/>
      <c r="H217" s="246">
        <v>63</v>
      </c>
      <c r="I217" s="247"/>
      <c r="J217" s="242"/>
      <c r="K217" s="242"/>
      <c r="L217" s="248"/>
      <c r="M217" s="249"/>
      <c r="N217" s="250"/>
      <c r="O217" s="250"/>
      <c r="P217" s="250"/>
      <c r="Q217" s="250"/>
      <c r="R217" s="250"/>
      <c r="S217" s="250"/>
      <c r="T217" s="251"/>
      <c r="U217" s="13"/>
      <c r="V217" s="13"/>
      <c r="W217" s="13"/>
      <c r="X217" s="13"/>
      <c r="Y217" s="13"/>
      <c r="Z217" s="13"/>
      <c r="AA217" s="13"/>
      <c r="AB217" s="13"/>
      <c r="AC217" s="13"/>
      <c r="AD217" s="13"/>
      <c r="AE217" s="13"/>
      <c r="AT217" s="252" t="s">
        <v>182</v>
      </c>
      <c r="AU217" s="252" t="s">
        <v>84</v>
      </c>
      <c r="AV217" s="13" t="s">
        <v>86</v>
      </c>
      <c r="AW217" s="13" t="s">
        <v>31</v>
      </c>
      <c r="AX217" s="13" t="s">
        <v>76</v>
      </c>
      <c r="AY217" s="252" t="s">
        <v>173</v>
      </c>
    </row>
    <row r="218" s="14" customFormat="1">
      <c r="A218" s="14"/>
      <c r="B218" s="253"/>
      <c r="C218" s="254"/>
      <c r="D218" s="243" t="s">
        <v>182</v>
      </c>
      <c r="E218" s="255" t="s">
        <v>1</v>
      </c>
      <c r="F218" s="256" t="s">
        <v>184</v>
      </c>
      <c r="G218" s="254"/>
      <c r="H218" s="257">
        <v>63</v>
      </c>
      <c r="I218" s="258"/>
      <c r="J218" s="254"/>
      <c r="K218" s="254"/>
      <c r="L218" s="259"/>
      <c r="M218" s="260"/>
      <c r="N218" s="261"/>
      <c r="O218" s="261"/>
      <c r="P218" s="261"/>
      <c r="Q218" s="261"/>
      <c r="R218" s="261"/>
      <c r="S218" s="261"/>
      <c r="T218" s="262"/>
      <c r="U218" s="14"/>
      <c r="V218" s="14"/>
      <c r="W218" s="14"/>
      <c r="X218" s="14"/>
      <c r="Y218" s="14"/>
      <c r="Z218" s="14"/>
      <c r="AA218" s="14"/>
      <c r="AB218" s="14"/>
      <c r="AC218" s="14"/>
      <c r="AD218" s="14"/>
      <c r="AE218" s="14"/>
      <c r="AT218" s="263" t="s">
        <v>182</v>
      </c>
      <c r="AU218" s="263" t="s">
        <v>84</v>
      </c>
      <c r="AV218" s="14" t="s">
        <v>180</v>
      </c>
      <c r="AW218" s="14" t="s">
        <v>31</v>
      </c>
      <c r="AX218" s="14" t="s">
        <v>84</v>
      </c>
      <c r="AY218" s="263" t="s">
        <v>173</v>
      </c>
    </row>
    <row r="219" s="2" customFormat="1" ht="90" customHeight="1">
      <c r="A219" s="38"/>
      <c r="B219" s="39"/>
      <c r="C219" s="227" t="s">
        <v>235</v>
      </c>
      <c r="D219" s="227" t="s">
        <v>176</v>
      </c>
      <c r="E219" s="228" t="s">
        <v>328</v>
      </c>
      <c r="F219" s="229" t="s">
        <v>830</v>
      </c>
      <c r="G219" s="230" t="s">
        <v>209</v>
      </c>
      <c r="H219" s="231">
        <v>2</v>
      </c>
      <c r="I219" s="232"/>
      <c r="J219" s="233">
        <f>ROUND(I219*H219,2)</f>
        <v>0</v>
      </c>
      <c r="K219" s="234"/>
      <c r="L219" s="44"/>
      <c r="M219" s="235" t="s">
        <v>1</v>
      </c>
      <c r="N219" s="236" t="s">
        <v>41</v>
      </c>
      <c r="O219" s="91"/>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318</v>
      </c>
      <c r="AT219" s="239" t="s">
        <v>176</v>
      </c>
      <c r="AU219" s="239" t="s">
        <v>84</v>
      </c>
      <c r="AY219" s="17" t="s">
        <v>173</v>
      </c>
      <c r="BE219" s="240">
        <f>IF(N219="základní",J219,0)</f>
        <v>0</v>
      </c>
      <c r="BF219" s="240">
        <f>IF(N219="snížená",J219,0)</f>
        <v>0</v>
      </c>
      <c r="BG219" s="240">
        <f>IF(N219="zákl. přenesená",J219,0)</f>
        <v>0</v>
      </c>
      <c r="BH219" s="240">
        <f>IF(N219="sníž. přenesená",J219,0)</f>
        <v>0</v>
      </c>
      <c r="BI219" s="240">
        <f>IF(N219="nulová",J219,0)</f>
        <v>0</v>
      </c>
      <c r="BJ219" s="17" t="s">
        <v>84</v>
      </c>
      <c r="BK219" s="240">
        <f>ROUND(I219*H219,2)</f>
        <v>0</v>
      </c>
      <c r="BL219" s="17" t="s">
        <v>318</v>
      </c>
      <c r="BM219" s="239" t="s">
        <v>1084</v>
      </c>
    </row>
    <row r="220" s="13" customFormat="1">
      <c r="A220" s="13"/>
      <c r="B220" s="241"/>
      <c r="C220" s="242"/>
      <c r="D220" s="243" t="s">
        <v>182</v>
      </c>
      <c r="E220" s="244" t="s">
        <v>1</v>
      </c>
      <c r="F220" s="245" t="s">
        <v>86</v>
      </c>
      <c r="G220" s="242"/>
      <c r="H220" s="246">
        <v>2</v>
      </c>
      <c r="I220" s="247"/>
      <c r="J220" s="242"/>
      <c r="K220" s="242"/>
      <c r="L220" s="248"/>
      <c r="M220" s="249"/>
      <c r="N220" s="250"/>
      <c r="O220" s="250"/>
      <c r="P220" s="250"/>
      <c r="Q220" s="250"/>
      <c r="R220" s="250"/>
      <c r="S220" s="250"/>
      <c r="T220" s="251"/>
      <c r="U220" s="13"/>
      <c r="V220" s="13"/>
      <c r="W220" s="13"/>
      <c r="X220" s="13"/>
      <c r="Y220" s="13"/>
      <c r="Z220" s="13"/>
      <c r="AA220" s="13"/>
      <c r="AB220" s="13"/>
      <c r="AC220" s="13"/>
      <c r="AD220" s="13"/>
      <c r="AE220" s="13"/>
      <c r="AT220" s="252" t="s">
        <v>182</v>
      </c>
      <c r="AU220" s="252" t="s">
        <v>84</v>
      </c>
      <c r="AV220" s="13" t="s">
        <v>86</v>
      </c>
      <c r="AW220" s="13" t="s">
        <v>31</v>
      </c>
      <c r="AX220" s="13" t="s">
        <v>76</v>
      </c>
      <c r="AY220" s="252" t="s">
        <v>173</v>
      </c>
    </row>
    <row r="221" s="14" customFormat="1">
      <c r="A221" s="14"/>
      <c r="B221" s="253"/>
      <c r="C221" s="254"/>
      <c r="D221" s="243" t="s">
        <v>182</v>
      </c>
      <c r="E221" s="255" t="s">
        <v>1</v>
      </c>
      <c r="F221" s="256" t="s">
        <v>184</v>
      </c>
      <c r="G221" s="254"/>
      <c r="H221" s="257">
        <v>2</v>
      </c>
      <c r="I221" s="258"/>
      <c r="J221" s="254"/>
      <c r="K221" s="254"/>
      <c r="L221" s="259"/>
      <c r="M221" s="260"/>
      <c r="N221" s="261"/>
      <c r="O221" s="261"/>
      <c r="P221" s="261"/>
      <c r="Q221" s="261"/>
      <c r="R221" s="261"/>
      <c r="S221" s="261"/>
      <c r="T221" s="262"/>
      <c r="U221" s="14"/>
      <c r="V221" s="14"/>
      <c r="W221" s="14"/>
      <c r="X221" s="14"/>
      <c r="Y221" s="14"/>
      <c r="Z221" s="14"/>
      <c r="AA221" s="14"/>
      <c r="AB221" s="14"/>
      <c r="AC221" s="14"/>
      <c r="AD221" s="14"/>
      <c r="AE221" s="14"/>
      <c r="AT221" s="263" t="s">
        <v>182</v>
      </c>
      <c r="AU221" s="263" t="s">
        <v>84</v>
      </c>
      <c r="AV221" s="14" t="s">
        <v>180</v>
      </c>
      <c r="AW221" s="14" t="s">
        <v>31</v>
      </c>
      <c r="AX221" s="14" t="s">
        <v>84</v>
      </c>
      <c r="AY221" s="263" t="s">
        <v>173</v>
      </c>
    </row>
    <row r="222" s="2" customFormat="1" ht="90" customHeight="1">
      <c r="A222" s="38"/>
      <c r="B222" s="39"/>
      <c r="C222" s="227" t="s">
        <v>241</v>
      </c>
      <c r="D222" s="227" t="s">
        <v>176</v>
      </c>
      <c r="E222" s="228" t="s">
        <v>694</v>
      </c>
      <c r="F222" s="229" t="s">
        <v>695</v>
      </c>
      <c r="G222" s="230" t="s">
        <v>202</v>
      </c>
      <c r="H222" s="231">
        <v>69.959999999999994</v>
      </c>
      <c r="I222" s="232"/>
      <c r="J222" s="233">
        <f>ROUND(I222*H222,2)</f>
        <v>0</v>
      </c>
      <c r="K222" s="234"/>
      <c r="L222" s="44"/>
      <c r="M222" s="235" t="s">
        <v>1</v>
      </c>
      <c r="N222" s="236" t="s">
        <v>41</v>
      </c>
      <c r="O222" s="91"/>
      <c r="P222" s="237">
        <f>O222*H222</f>
        <v>0</v>
      </c>
      <c r="Q222" s="237">
        <v>0</v>
      </c>
      <c r="R222" s="237">
        <f>Q222*H222</f>
        <v>0</v>
      </c>
      <c r="S222" s="237">
        <v>0</v>
      </c>
      <c r="T222" s="238">
        <f>S222*H222</f>
        <v>0</v>
      </c>
      <c r="U222" s="38"/>
      <c r="V222" s="38"/>
      <c r="W222" s="38"/>
      <c r="X222" s="38"/>
      <c r="Y222" s="38"/>
      <c r="Z222" s="38"/>
      <c r="AA222" s="38"/>
      <c r="AB222" s="38"/>
      <c r="AC222" s="38"/>
      <c r="AD222" s="38"/>
      <c r="AE222" s="38"/>
      <c r="AR222" s="239" t="s">
        <v>318</v>
      </c>
      <c r="AT222" s="239" t="s">
        <v>176</v>
      </c>
      <c r="AU222" s="239" t="s">
        <v>84</v>
      </c>
      <c r="AY222" s="17" t="s">
        <v>173</v>
      </c>
      <c r="BE222" s="240">
        <f>IF(N222="základní",J222,0)</f>
        <v>0</v>
      </c>
      <c r="BF222" s="240">
        <f>IF(N222="snížená",J222,0)</f>
        <v>0</v>
      </c>
      <c r="BG222" s="240">
        <f>IF(N222="zákl. přenesená",J222,0)</f>
        <v>0</v>
      </c>
      <c r="BH222" s="240">
        <f>IF(N222="sníž. přenesená",J222,0)</f>
        <v>0</v>
      </c>
      <c r="BI222" s="240">
        <f>IF(N222="nulová",J222,0)</f>
        <v>0</v>
      </c>
      <c r="BJ222" s="17" t="s">
        <v>84</v>
      </c>
      <c r="BK222" s="240">
        <f>ROUND(I222*H222,2)</f>
        <v>0</v>
      </c>
      <c r="BL222" s="17" t="s">
        <v>318</v>
      </c>
      <c r="BM222" s="239" t="s">
        <v>1085</v>
      </c>
    </row>
    <row r="223" s="13" customFormat="1">
      <c r="A223" s="13"/>
      <c r="B223" s="241"/>
      <c r="C223" s="242"/>
      <c r="D223" s="243" t="s">
        <v>182</v>
      </c>
      <c r="E223" s="244" t="s">
        <v>1</v>
      </c>
      <c r="F223" s="245" t="s">
        <v>1086</v>
      </c>
      <c r="G223" s="242"/>
      <c r="H223" s="246">
        <v>6.96</v>
      </c>
      <c r="I223" s="247"/>
      <c r="J223" s="242"/>
      <c r="K223" s="242"/>
      <c r="L223" s="248"/>
      <c r="M223" s="249"/>
      <c r="N223" s="250"/>
      <c r="O223" s="250"/>
      <c r="P223" s="250"/>
      <c r="Q223" s="250"/>
      <c r="R223" s="250"/>
      <c r="S223" s="250"/>
      <c r="T223" s="251"/>
      <c r="U223" s="13"/>
      <c r="V223" s="13"/>
      <c r="W223" s="13"/>
      <c r="X223" s="13"/>
      <c r="Y223" s="13"/>
      <c r="Z223" s="13"/>
      <c r="AA223" s="13"/>
      <c r="AB223" s="13"/>
      <c r="AC223" s="13"/>
      <c r="AD223" s="13"/>
      <c r="AE223" s="13"/>
      <c r="AT223" s="252" t="s">
        <v>182</v>
      </c>
      <c r="AU223" s="252" t="s">
        <v>84</v>
      </c>
      <c r="AV223" s="13" t="s">
        <v>86</v>
      </c>
      <c r="AW223" s="13" t="s">
        <v>31</v>
      </c>
      <c r="AX223" s="13" t="s">
        <v>76</v>
      </c>
      <c r="AY223" s="252" t="s">
        <v>173</v>
      </c>
    </row>
    <row r="224" s="13" customFormat="1">
      <c r="A224" s="13"/>
      <c r="B224" s="241"/>
      <c r="C224" s="242"/>
      <c r="D224" s="243" t="s">
        <v>182</v>
      </c>
      <c r="E224" s="244" t="s">
        <v>1</v>
      </c>
      <c r="F224" s="245" t="s">
        <v>1079</v>
      </c>
      <c r="G224" s="242"/>
      <c r="H224" s="246">
        <v>63</v>
      </c>
      <c r="I224" s="247"/>
      <c r="J224" s="242"/>
      <c r="K224" s="242"/>
      <c r="L224" s="248"/>
      <c r="M224" s="249"/>
      <c r="N224" s="250"/>
      <c r="O224" s="250"/>
      <c r="P224" s="250"/>
      <c r="Q224" s="250"/>
      <c r="R224" s="250"/>
      <c r="S224" s="250"/>
      <c r="T224" s="251"/>
      <c r="U224" s="13"/>
      <c r="V224" s="13"/>
      <c r="W224" s="13"/>
      <c r="X224" s="13"/>
      <c r="Y224" s="13"/>
      <c r="Z224" s="13"/>
      <c r="AA224" s="13"/>
      <c r="AB224" s="13"/>
      <c r="AC224" s="13"/>
      <c r="AD224" s="13"/>
      <c r="AE224" s="13"/>
      <c r="AT224" s="252" t="s">
        <v>182</v>
      </c>
      <c r="AU224" s="252" t="s">
        <v>84</v>
      </c>
      <c r="AV224" s="13" t="s">
        <v>86</v>
      </c>
      <c r="AW224" s="13" t="s">
        <v>31</v>
      </c>
      <c r="AX224" s="13" t="s">
        <v>76</v>
      </c>
      <c r="AY224" s="252" t="s">
        <v>173</v>
      </c>
    </row>
    <row r="225" s="14" customFormat="1">
      <c r="A225" s="14"/>
      <c r="B225" s="253"/>
      <c r="C225" s="254"/>
      <c r="D225" s="243" t="s">
        <v>182</v>
      </c>
      <c r="E225" s="255" t="s">
        <v>1</v>
      </c>
      <c r="F225" s="256" t="s">
        <v>184</v>
      </c>
      <c r="G225" s="254"/>
      <c r="H225" s="257">
        <v>69.959999999999994</v>
      </c>
      <c r="I225" s="258"/>
      <c r="J225" s="254"/>
      <c r="K225" s="254"/>
      <c r="L225" s="259"/>
      <c r="M225" s="260"/>
      <c r="N225" s="261"/>
      <c r="O225" s="261"/>
      <c r="P225" s="261"/>
      <c r="Q225" s="261"/>
      <c r="R225" s="261"/>
      <c r="S225" s="261"/>
      <c r="T225" s="262"/>
      <c r="U225" s="14"/>
      <c r="V225" s="14"/>
      <c r="W225" s="14"/>
      <c r="X225" s="14"/>
      <c r="Y225" s="14"/>
      <c r="Z225" s="14"/>
      <c r="AA225" s="14"/>
      <c r="AB225" s="14"/>
      <c r="AC225" s="14"/>
      <c r="AD225" s="14"/>
      <c r="AE225" s="14"/>
      <c r="AT225" s="263" t="s">
        <v>182</v>
      </c>
      <c r="AU225" s="263" t="s">
        <v>84</v>
      </c>
      <c r="AV225" s="14" t="s">
        <v>180</v>
      </c>
      <c r="AW225" s="14" t="s">
        <v>31</v>
      </c>
      <c r="AX225" s="14" t="s">
        <v>84</v>
      </c>
      <c r="AY225" s="263" t="s">
        <v>173</v>
      </c>
    </row>
    <row r="226" s="2" customFormat="1" ht="90" customHeight="1">
      <c r="A226" s="38"/>
      <c r="B226" s="39"/>
      <c r="C226" s="227" t="s">
        <v>593</v>
      </c>
      <c r="D226" s="227" t="s">
        <v>176</v>
      </c>
      <c r="E226" s="228" t="s">
        <v>834</v>
      </c>
      <c r="F226" s="229" t="s">
        <v>835</v>
      </c>
      <c r="G226" s="230" t="s">
        <v>202</v>
      </c>
      <c r="H226" s="231">
        <v>33.119999999999997</v>
      </c>
      <c r="I226" s="232"/>
      <c r="J226" s="233">
        <f>ROUND(I226*H226,2)</f>
        <v>0</v>
      </c>
      <c r="K226" s="234"/>
      <c r="L226" s="44"/>
      <c r="M226" s="235" t="s">
        <v>1</v>
      </c>
      <c r="N226" s="236" t="s">
        <v>41</v>
      </c>
      <c r="O226" s="91"/>
      <c r="P226" s="237">
        <f>O226*H226</f>
        <v>0</v>
      </c>
      <c r="Q226" s="237">
        <v>0</v>
      </c>
      <c r="R226" s="237">
        <f>Q226*H226</f>
        <v>0</v>
      </c>
      <c r="S226" s="237">
        <v>0</v>
      </c>
      <c r="T226" s="238">
        <f>S226*H226</f>
        <v>0</v>
      </c>
      <c r="U226" s="38"/>
      <c r="V226" s="38"/>
      <c r="W226" s="38"/>
      <c r="X226" s="38"/>
      <c r="Y226" s="38"/>
      <c r="Z226" s="38"/>
      <c r="AA226" s="38"/>
      <c r="AB226" s="38"/>
      <c r="AC226" s="38"/>
      <c r="AD226" s="38"/>
      <c r="AE226" s="38"/>
      <c r="AR226" s="239" t="s">
        <v>318</v>
      </c>
      <c r="AT226" s="239" t="s">
        <v>176</v>
      </c>
      <c r="AU226" s="239" t="s">
        <v>84</v>
      </c>
      <c r="AY226" s="17" t="s">
        <v>173</v>
      </c>
      <c r="BE226" s="240">
        <f>IF(N226="základní",J226,0)</f>
        <v>0</v>
      </c>
      <c r="BF226" s="240">
        <f>IF(N226="snížená",J226,0)</f>
        <v>0</v>
      </c>
      <c r="BG226" s="240">
        <f>IF(N226="zákl. přenesená",J226,0)</f>
        <v>0</v>
      </c>
      <c r="BH226" s="240">
        <f>IF(N226="sníž. přenesená",J226,0)</f>
        <v>0</v>
      </c>
      <c r="BI226" s="240">
        <f>IF(N226="nulová",J226,0)</f>
        <v>0</v>
      </c>
      <c r="BJ226" s="17" t="s">
        <v>84</v>
      </c>
      <c r="BK226" s="240">
        <f>ROUND(I226*H226,2)</f>
        <v>0</v>
      </c>
      <c r="BL226" s="17" t="s">
        <v>318</v>
      </c>
      <c r="BM226" s="239" t="s">
        <v>1087</v>
      </c>
    </row>
    <row r="227" s="13" customFormat="1">
      <c r="A227" s="13"/>
      <c r="B227" s="241"/>
      <c r="C227" s="242"/>
      <c r="D227" s="243" t="s">
        <v>182</v>
      </c>
      <c r="E227" s="244" t="s">
        <v>1</v>
      </c>
      <c r="F227" s="245" t="s">
        <v>1088</v>
      </c>
      <c r="G227" s="242"/>
      <c r="H227" s="246">
        <v>33.119999999999997</v>
      </c>
      <c r="I227" s="247"/>
      <c r="J227" s="242"/>
      <c r="K227" s="242"/>
      <c r="L227" s="248"/>
      <c r="M227" s="249"/>
      <c r="N227" s="250"/>
      <c r="O227" s="250"/>
      <c r="P227" s="250"/>
      <c r="Q227" s="250"/>
      <c r="R227" s="250"/>
      <c r="S227" s="250"/>
      <c r="T227" s="251"/>
      <c r="U227" s="13"/>
      <c r="V227" s="13"/>
      <c r="W227" s="13"/>
      <c r="X227" s="13"/>
      <c r="Y227" s="13"/>
      <c r="Z227" s="13"/>
      <c r="AA227" s="13"/>
      <c r="AB227" s="13"/>
      <c r="AC227" s="13"/>
      <c r="AD227" s="13"/>
      <c r="AE227" s="13"/>
      <c r="AT227" s="252" t="s">
        <v>182</v>
      </c>
      <c r="AU227" s="252" t="s">
        <v>84</v>
      </c>
      <c r="AV227" s="13" t="s">
        <v>86</v>
      </c>
      <c r="AW227" s="13" t="s">
        <v>31</v>
      </c>
      <c r="AX227" s="13" t="s">
        <v>76</v>
      </c>
      <c r="AY227" s="252" t="s">
        <v>173</v>
      </c>
    </row>
    <row r="228" s="14" customFormat="1">
      <c r="A228" s="14"/>
      <c r="B228" s="253"/>
      <c r="C228" s="254"/>
      <c r="D228" s="243" t="s">
        <v>182</v>
      </c>
      <c r="E228" s="255" t="s">
        <v>1</v>
      </c>
      <c r="F228" s="256" t="s">
        <v>184</v>
      </c>
      <c r="G228" s="254"/>
      <c r="H228" s="257">
        <v>33.119999999999997</v>
      </c>
      <c r="I228" s="258"/>
      <c r="J228" s="254"/>
      <c r="K228" s="254"/>
      <c r="L228" s="259"/>
      <c r="M228" s="260"/>
      <c r="N228" s="261"/>
      <c r="O228" s="261"/>
      <c r="P228" s="261"/>
      <c r="Q228" s="261"/>
      <c r="R228" s="261"/>
      <c r="S228" s="261"/>
      <c r="T228" s="262"/>
      <c r="U228" s="14"/>
      <c r="V228" s="14"/>
      <c r="W228" s="14"/>
      <c r="X228" s="14"/>
      <c r="Y228" s="14"/>
      <c r="Z228" s="14"/>
      <c r="AA228" s="14"/>
      <c r="AB228" s="14"/>
      <c r="AC228" s="14"/>
      <c r="AD228" s="14"/>
      <c r="AE228" s="14"/>
      <c r="AT228" s="263" t="s">
        <v>182</v>
      </c>
      <c r="AU228" s="263" t="s">
        <v>84</v>
      </c>
      <c r="AV228" s="14" t="s">
        <v>180</v>
      </c>
      <c r="AW228" s="14" t="s">
        <v>31</v>
      </c>
      <c r="AX228" s="14" t="s">
        <v>84</v>
      </c>
      <c r="AY228" s="263" t="s">
        <v>173</v>
      </c>
    </row>
    <row r="229" s="12" customFormat="1" ht="25.92" customHeight="1">
      <c r="A229" s="12"/>
      <c r="B229" s="211"/>
      <c r="C229" s="212"/>
      <c r="D229" s="213" t="s">
        <v>75</v>
      </c>
      <c r="E229" s="214" t="s">
        <v>144</v>
      </c>
      <c r="F229" s="214" t="s">
        <v>331</v>
      </c>
      <c r="G229" s="212"/>
      <c r="H229" s="212"/>
      <c r="I229" s="215"/>
      <c r="J229" s="216">
        <f>BK229</f>
        <v>0</v>
      </c>
      <c r="K229" s="212"/>
      <c r="L229" s="217"/>
      <c r="M229" s="218"/>
      <c r="N229" s="219"/>
      <c r="O229" s="219"/>
      <c r="P229" s="220">
        <f>SUM(P230:P235)</f>
        <v>0</v>
      </c>
      <c r="Q229" s="219"/>
      <c r="R229" s="220">
        <f>SUM(R230:R235)</f>
        <v>0</v>
      </c>
      <c r="S229" s="219"/>
      <c r="T229" s="221">
        <f>SUM(T230:T235)</f>
        <v>0</v>
      </c>
      <c r="U229" s="12"/>
      <c r="V229" s="12"/>
      <c r="W229" s="12"/>
      <c r="X229" s="12"/>
      <c r="Y229" s="12"/>
      <c r="Z229" s="12"/>
      <c r="AA229" s="12"/>
      <c r="AB229" s="12"/>
      <c r="AC229" s="12"/>
      <c r="AD229" s="12"/>
      <c r="AE229" s="12"/>
      <c r="AR229" s="222" t="s">
        <v>174</v>
      </c>
      <c r="AT229" s="223" t="s">
        <v>75</v>
      </c>
      <c r="AU229" s="223" t="s">
        <v>76</v>
      </c>
      <c r="AY229" s="222" t="s">
        <v>173</v>
      </c>
      <c r="BK229" s="224">
        <f>SUM(BK230:BK235)</f>
        <v>0</v>
      </c>
    </row>
    <row r="230" s="2" customFormat="1" ht="76.35" customHeight="1">
      <c r="A230" s="38"/>
      <c r="B230" s="39"/>
      <c r="C230" s="227" t="s">
        <v>698</v>
      </c>
      <c r="D230" s="227" t="s">
        <v>176</v>
      </c>
      <c r="E230" s="228" t="s">
        <v>333</v>
      </c>
      <c r="F230" s="229" t="s">
        <v>334</v>
      </c>
      <c r="G230" s="230" t="s">
        <v>209</v>
      </c>
      <c r="H230" s="231">
        <v>1</v>
      </c>
      <c r="I230" s="232"/>
      <c r="J230" s="233">
        <f>ROUND(I230*H230,2)</f>
        <v>0</v>
      </c>
      <c r="K230" s="234"/>
      <c r="L230" s="44"/>
      <c r="M230" s="235" t="s">
        <v>1</v>
      </c>
      <c r="N230" s="236" t="s">
        <v>41</v>
      </c>
      <c r="O230" s="91"/>
      <c r="P230" s="237">
        <f>O230*H230</f>
        <v>0</v>
      </c>
      <c r="Q230" s="237">
        <v>0</v>
      </c>
      <c r="R230" s="237">
        <f>Q230*H230</f>
        <v>0</v>
      </c>
      <c r="S230" s="237">
        <v>0</v>
      </c>
      <c r="T230" s="238">
        <f>S230*H230</f>
        <v>0</v>
      </c>
      <c r="U230" s="38"/>
      <c r="V230" s="38"/>
      <c r="W230" s="38"/>
      <c r="X230" s="38"/>
      <c r="Y230" s="38"/>
      <c r="Z230" s="38"/>
      <c r="AA230" s="38"/>
      <c r="AB230" s="38"/>
      <c r="AC230" s="38"/>
      <c r="AD230" s="38"/>
      <c r="AE230" s="38"/>
      <c r="AR230" s="239" t="s">
        <v>180</v>
      </c>
      <c r="AT230" s="239" t="s">
        <v>176</v>
      </c>
      <c r="AU230" s="239" t="s">
        <v>84</v>
      </c>
      <c r="AY230" s="17" t="s">
        <v>173</v>
      </c>
      <c r="BE230" s="240">
        <f>IF(N230="základní",J230,0)</f>
        <v>0</v>
      </c>
      <c r="BF230" s="240">
        <f>IF(N230="snížená",J230,0)</f>
        <v>0</v>
      </c>
      <c r="BG230" s="240">
        <f>IF(N230="zákl. přenesená",J230,0)</f>
        <v>0</v>
      </c>
      <c r="BH230" s="240">
        <f>IF(N230="sníž. přenesená",J230,0)</f>
        <v>0</v>
      </c>
      <c r="BI230" s="240">
        <f>IF(N230="nulová",J230,0)</f>
        <v>0</v>
      </c>
      <c r="BJ230" s="17" t="s">
        <v>84</v>
      </c>
      <c r="BK230" s="240">
        <f>ROUND(I230*H230,2)</f>
        <v>0</v>
      </c>
      <c r="BL230" s="17" t="s">
        <v>180</v>
      </c>
      <c r="BM230" s="239" t="s">
        <v>1089</v>
      </c>
    </row>
    <row r="231" s="13" customFormat="1">
      <c r="A231" s="13"/>
      <c r="B231" s="241"/>
      <c r="C231" s="242"/>
      <c r="D231" s="243" t="s">
        <v>182</v>
      </c>
      <c r="E231" s="244" t="s">
        <v>1</v>
      </c>
      <c r="F231" s="245" t="s">
        <v>84</v>
      </c>
      <c r="G231" s="242"/>
      <c r="H231" s="246">
        <v>1</v>
      </c>
      <c r="I231" s="247"/>
      <c r="J231" s="242"/>
      <c r="K231" s="242"/>
      <c r="L231" s="248"/>
      <c r="M231" s="249"/>
      <c r="N231" s="250"/>
      <c r="O231" s="250"/>
      <c r="P231" s="250"/>
      <c r="Q231" s="250"/>
      <c r="R231" s="250"/>
      <c r="S231" s="250"/>
      <c r="T231" s="251"/>
      <c r="U231" s="13"/>
      <c r="V231" s="13"/>
      <c r="W231" s="13"/>
      <c r="X231" s="13"/>
      <c r="Y231" s="13"/>
      <c r="Z231" s="13"/>
      <c r="AA231" s="13"/>
      <c r="AB231" s="13"/>
      <c r="AC231" s="13"/>
      <c r="AD231" s="13"/>
      <c r="AE231" s="13"/>
      <c r="AT231" s="252" t="s">
        <v>182</v>
      </c>
      <c r="AU231" s="252" t="s">
        <v>84</v>
      </c>
      <c r="AV231" s="13" t="s">
        <v>86</v>
      </c>
      <c r="AW231" s="13" t="s">
        <v>31</v>
      </c>
      <c r="AX231" s="13" t="s">
        <v>76</v>
      </c>
      <c r="AY231" s="252" t="s">
        <v>173</v>
      </c>
    </row>
    <row r="232" s="14" customFormat="1">
      <c r="A232" s="14"/>
      <c r="B232" s="253"/>
      <c r="C232" s="254"/>
      <c r="D232" s="243" t="s">
        <v>182</v>
      </c>
      <c r="E232" s="255" t="s">
        <v>1</v>
      </c>
      <c r="F232" s="256" t="s">
        <v>184</v>
      </c>
      <c r="G232" s="254"/>
      <c r="H232" s="257">
        <v>1</v>
      </c>
      <c r="I232" s="258"/>
      <c r="J232" s="254"/>
      <c r="K232" s="254"/>
      <c r="L232" s="259"/>
      <c r="M232" s="260"/>
      <c r="N232" s="261"/>
      <c r="O232" s="261"/>
      <c r="P232" s="261"/>
      <c r="Q232" s="261"/>
      <c r="R232" s="261"/>
      <c r="S232" s="261"/>
      <c r="T232" s="262"/>
      <c r="U232" s="14"/>
      <c r="V232" s="14"/>
      <c r="W232" s="14"/>
      <c r="X232" s="14"/>
      <c r="Y232" s="14"/>
      <c r="Z232" s="14"/>
      <c r="AA232" s="14"/>
      <c r="AB232" s="14"/>
      <c r="AC232" s="14"/>
      <c r="AD232" s="14"/>
      <c r="AE232" s="14"/>
      <c r="AT232" s="263" t="s">
        <v>182</v>
      </c>
      <c r="AU232" s="263" t="s">
        <v>84</v>
      </c>
      <c r="AV232" s="14" t="s">
        <v>180</v>
      </c>
      <c r="AW232" s="14" t="s">
        <v>31</v>
      </c>
      <c r="AX232" s="14" t="s">
        <v>84</v>
      </c>
      <c r="AY232" s="263" t="s">
        <v>173</v>
      </c>
    </row>
    <row r="233" s="2" customFormat="1" ht="24.15" customHeight="1">
      <c r="A233" s="38"/>
      <c r="B233" s="39"/>
      <c r="C233" s="227" t="s">
        <v>764</v>
      </c>
      <c r="D233" s="227" t="s">
        <v>176</v>
      </c>
      <c r="E233" s="228" t="s">
        <v>839</v>
      </c>
      <c r="F233" s="229" t="s">
        <v>840</v>
      </c>
      <c r="G233" s="230" t="s">
        <v>841</v>
      </c>
      <c r="H233" s="231">
        <v>1</v>
      </c>
      <c r="I233" s="232"/>
      <c r="J233" s="233">
        <f>ROUND(I233*H233,2)</f>
        <v>0</v>
      </c>
      <c r="K233" s="234"/>
      <c r="L233" s="44"/>
      <c r="M233" s="235" t="s">
        <v>1</v>
      </c>
      <c r="N233" s="236" t="s">
        <v>41</v>
      </c>
      <c r="O233" s="91"/>
      <c r="P233" s="237">
        <f>O233*H233</f>
        <v>0</v>
      </c>
      <c r="Q233" s="237">
        <v>0</v>
      </c>
      <c r="R233" s="237">
        <f>Q233*H233</f>
        <v>0</v>
      </c>
      <c r="S233" s="237">
        <v>0</v>
      </c>
      <c r="T233" s="238">
        <f>S233*H233</f>
        <v>0</v>
      </c>
      <c r="U233" s="38"/>
      <c r="V233" s="38"/>
      <c r="W233" s="38"/>
      <c r="X233" s="38"/>
      <c r="Y233" s="38"/>
      <c r="Z233" s="38"/>
      <c r="AA233" s="38"/>
      <c r="AB233" s="38"/>
      <c r="AC233" s="38"/>
      <c r="AD233" s="38"/>
      <c r="AE233" s="38"/>
      <c r="AR233" s="239" t="s">
        <v>180</v>
      </c>
      <c r="AT233" s="239" t="s">
        <v>176</v>
      </c>
      <c r="AU233" s="239" t="s">
        <v>84</v>
      </c>
      <c r="AY233" s="17" t="s">
        <v>173</v>
      </c>
      <c r="BE233" s="240">
        <f>IF(N233="základní",J233,0)</f>
        <v>0</v>
      </c>
      <c r="BF233" s="240">
        <f>IF(N233="snížená",J233,0)</f>
        <v>0</v>
      </c>
      <c r="BG233" s="240">
        <f>IF(N233="zákl. přenesená",J233,0)</f>
        <v>0</v>
      </c>
      <c r="BH233" s="240">
        <f>IF(N233="sníž. přenesená",J233,0)</f>
        <v>0</v>
      </c>
      <c r="BI233" s="240">
        <f>IF(N233="nulová",J233,0)</f>
        <v>0</v>
      </c>
      <c r="BJ233" s="17" t="s">
        <v>84</v>
      </c>
      <c r="BK233" s="240">
        <f>ROUND(I233*H233,2)</f>
        <v>0</v>
      </c>
      <c r="BL233" s="17" t="s">
        <v>180</v>
      </c>
      <c r="BM233" s="239" t="s">
        <v>1090</v>
      </c>
    </row>
    <row r="234" s="13" customFormat="1">
      <c r="A234" s="13"/>
      <c r="B234" s="241"/>
      <c r="C234" s="242"/>
      <c r="D234" s="243" t="s">
        <v>182</v>
      </c>
      <c r="E234" s="244" t="s">
        <v>1</v>
      </c>
      <c r="F234" s="245" t="s">
        <v>84</v>
      </c>
      <c r="G234" s="242"/>
      <c r="H234" s="246">
        <v>1</v>
      </c>
      <c r="I234" s="247"/>
      <c r="J234" s="242"/>
      <c r="K234" s="242"/>
      <c r="L234" s="248"/>
      <c r="M234" s="249"/>
      <c r="N234" s="250"/>
      <c r="O234" s="250"/>
      <c r="P234" s="250"/>
      <c r="Q234" s="250"/>
      <c r="R234" s="250"/>
      <c r="S234" s="250"/>
      <c r="T234" s="251"/>
      <c r="U234" s="13"/>
      <c r="V234" s="13"/>
      <c r="W234" s="13"/>
      <c r="X234" s="13"/>
      <c r="Y234" s="13"/>
      <c r="Z234" s="13"/>
      <c r="AA234" s="13"/>
      <c r="AB234" s="13"/>
      <c r="AC234" s="13"/>
      <c r="AD234" s="13"/>
      <c r="AE234" s="13"/>
      <c r="AT234" s="252" t="s">
        <v>182</v>
      </c>
      <c r="AU234" s="252" t="s">
        <v>84</v>
      </c>
      <c r="AV234" s="13" t="s">
        <v>86</v>
      </c>
      <c r="AW234" s="13" t="s">
        <v>31</v>
      </c>
      <c r="AX234" s="13" t="s">
        <v>76</v>
      </c>
      <c r="AY234" s="252" t="s">
        <v>173</v>
      </c>
    </row>
    <row r="235" s="14" customFormat="1">
      <c r="A235" s="14"/>
      <c r="B235" s="253"/>
      <c r="C235" s="254"/>
      <c r="D235" s="243" t="s">
        <v>182</v>
      </c>
      <c r="E235" s="255" t="s">
        <v>1</v>
      </c>
      <c r="F235" s="256" t="s">
        <v>184</v>
      </c>
      <c r="G235" s="254"/>
      <c r="H235" s="257">
        <v>1</v>
      </c>
      <c r="I235" s="258"/>
      <c r="J235" s="254"/>
      <c r="K235" s="254"/>
      <c r="L235" s="259"/>
      <c r="M235" s="289"/>
      <c r="N235" s="290"/>
      <c r="O235" s="290"/>
      <c r="P235" s="290"/>
      <c r="Q235" s="290"/>
      <c r="R235" s="290"/>
      <c r="S235" s="290"/>
      <c r="T235" s="291"/>
      <c r="U235" s="14"/>
      <c r="V235" s="14"/>
      <c r="W235" s="14"/>
      <c r="X235" s="14"/>
      <c r="Y235" s="14"/>
      <c r="Z235" s="14"/>
      <c r="AA235" s="14"/>
      <c r="AB235" s="14"/>
      <c r="AC235" s="14"/>
      <c r="AD235" s="14"/>
      <c r="AE235" s="14"/>
      <c r="AT235" s="263" t="s">
        <v>182</v>
      </c>
      <c r="AU235" s="263" t="s">
        <v>84</v>
      </c>
      <c r="AV235" s="14" t="s">
        <v>180</v>
      </c>
      <c r="AW235" s="14" t="s">
        <v>31</v>
      </c>
      <c r="AX235" s="14" t="s">
        <v>84</v>
      </c>
      <c r="AY235" s="263" t="s">
        <v>173</v>
      </c>
    </row>
    <row r="236" s="2" customFormat="1" ht="6.96" customHeight="1">
      <c r="A236" s="38"/>
      <c r="B236" s="66"/>
      <c r="C236" s="67"/>
      <c r="D236" s="67"/>
      <c r="E236" s="67"/>
      <c r="F236" s="67"/>
      <c r="G236" s="67"/>
      <c r="H236" s="67"/>
      <c r="I236" s="67"/>
      <c r="J236" s="67"/>
      <c r="K236" s="67"/>
      <c r="L236" s="44"/>
      <c r="M236" s="38"/>
      <c r="O236" s="38"/>
      <c r="P236" s="38"/>
      <c r="Q236" s="38"/>
      <c r="R236" s="38"/>
      <c r="S236" s="38"/>
      <c r="T236" s="38"/>
      <c r="U236" s="38"/>
      <c r="V236" s="38"/>
      <c r="W236" s="38"/>
      <c r="X236" s="38"/>
      <c r="Y236" s="38"/>
      <c r="Z236" s="38"/>
      <c r="AA236" s="38"/>
      <c r="AB236" s="38"/>
      <c r="AC236" s="38"/>
      <c r="AD236" s="38"/>
      <c r="AE236" s="38"/>
    </row>
  </sheetData>
  <sheetProtection sheet="1" autoFilter="0" formatColumns="0" formatRows="0" objects="1" scenarios="1" spinCount="100000" saltValue="a607+WKNw4hqAhiYlV751bKTDQcG+V/t4zz5wnjUDeGhhAqmL37o//AEENi3NNIgv6lMA2rH4LyNh1dOggO7FA==" hashValue="I8AjF/zJOuAebd6KhT/1aU+DTYIONTsmcP2SM3ilabdx9yOQbjRH45H5VbJrJ4PMuF8zGct6Rfmt+Fy+rx85hw==" algorithmName="SHA-512" password="CC35"/>
  <autoFilter ref="C123:K235"/>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131</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753</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1091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ROUND((SUM(BE124:BE219)),  2)</f>
        <v>0</v>
      </c>
      <c r="G35" s="38"/>
      <c r="H35" s="38"/>
      <c r="I35" s="164">
        <v>0.20999999999999999</v>
      </c>
      <c r="J35" s="163">
        <f>ROUND(((SUM(BE124:BE219))*I35),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ROUND((SUM(BF124:BF219)),  2)</f>
        <v>0</v>
      </c>
      <c r="G36" s="38"/>
      <c r="H36" s="38"/>
      <c r="I36" s="164">
        <v>0.14999999999999999</v>
      </c>
      <c r="J36" s="163">
        <f>ROUND(((SUM(BF124:BF219))*I36),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ROUND((SUM(BG124:BG219)),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ROUND((SUM(BH124:BH219)),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ROUND((SUM(BI124:BI219)),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753</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07 - P 571 Zadní Třebáň</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J197</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157</v>
      </c>
      <c r="E102" s="191"/>
      <c r="F102" s="191"/>
      <c r="G102" s="191"/>
      <c r="H102" s="191"/>
      <c r="I102" s="191"/>
      <c r="J102" s="192">
        <f>J214</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158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88 - Oprava trati v úseku Zadní Třebaň - Liteň - Lochovice</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147</v>
      </c>
      <c r="D113" s="22"/>
      <c r="E113" s="22"/>
      <c r="F113" s="22"/>
      <c r="G113" s="22"/>
      <c r="H113" s="22"/>
      <c r="I113" s="22"/>
      <c r="J113" s="22"/>
      <c r="K113" s="22"/>
      <c r="L113" s="20"/>
    </row>
    <row r="114" s="2" customFormat="1" ht="16.5" customHeight="1">
      <c r="A114" s="38"/>
      <c r="B114" s="39"/>
      <c r="C114" s="40"/>
      <c r="D114" s="40"/>
      <c r="E114" s="183" t="s">
        <v>753</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520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07 - P 571 Zadní Třebáň</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32" t="s">
        <v>22</v>
      </c>
      <c r="J118" s="79" t="str">
        <f>IF(J14="","",J14)</f>
        <v>25. 6. 2020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Aleš Bednář</v>
      </c>
      <c r="G120" s="40"/>
      <c r="H120" s="40"/>
      <c r="I120" s="32"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32" t="s">
        <v>32</v>
      </c>
      <c r="J121" s="36" t="str">
        <f>E26</f>
        <v>Jan Marušák</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159</v>
      </c>
      <c r="D123" s="202" t="s">
        <v>61</v>
      </c>
      <c r="E123" s="202" t="s">
        <v>57</v>
      </c>
      <c r="F123" s="202" t="s">
        <v>58</v>
      </c>
      <c r="G123" s="202" t="s">
        <v>160</v>
      </c>
      <c r="H123" s="202" t="s">
        <v>161</v>
      </c>
      <c r="I123" s="202" t="s">
        <v>162</v>
      </c>
      <c r="J123" s="203" t="s">
        <v>151</v>
      </c>
      <c r="K123" s="204" t="s">
        <v>163</v>
      </c>
      <c r="L123" s="205"/>
      <c r="M123" s="100" t="s">
        <v>1</v>
      </c>
      <c r="N123" s="101" t="s">
        <v>40</v>
      </c>
      <c r="O123" s="101" t="s">
        <v>164</v>
      </c>
      <c r="P123" s="101" t="s">
        <v>165</v>
      </c>
      <c r="Q123" s="101" t="s">
        <v>166</v>
      </c>
      <c r="R123" s="101" t="s">
        <v>167</v>
      </c>
      <c r="S123" s="101" t="s">
        <v>168</v>
      </c>
      <c r="T123" s="102" t="s">
        <v>169</v>
      </c>
      <c r="U123" s="199"/>
      <c r="V123" s="199"/>
      <c r="W123" s="199"/>
      <c r="X123" s="199"/>
      <c r="Y123" s="199"/>
      <c r="Z123" s="199"/>
      <c r="AA123" s="199"/>
      <c r="AB123" s="199"/>
      <c r="AC123" s="199"/>
      <c r="AD123" s="199"/>
      <c r="AE123" s="199"/>
    </row>
    <row r="124" s="2" customFormat="1" ht="22.8" customHeight="1">
      <c r="A124" s="38"/>
      <c r="B124" s="39"/>
      <c r="C124" s="107" t="s">
        <v>170</v>
      </c>
      <c r="D124" s="40"/>
      <c r="E124" s="40"/>
      <c r="F124" s="40"/>
      <c r="G124" s="40"/>
      <c r="H124" s="40"/>
      <c r="I124" s="40"/>
      <c r="J124" s="206">
        <f>BK124</f>
        <v>0</v>
      </c>
      <c r="K124" s="40"/>
      <c r="L124" s="44"/>
      <c r="M124" s="103"/>
      <c r="N124" s="207"/>
      <c r="O124" s="104"/>
      <c r="P124" s="208">
        <f>P125+P197+P214</f>
        <v>0</v>
      </c>
      <c r="Q124" s="104"/>
      <c r="R124" s="208">
        <f>R125+R197+R214</f>
        <v>37.938239999999993</v>
      </c>
      <c r="S124" s="104"/>
      <c r="T124" s="209">
        <f>T125+T197+T214</f>
        <v>0</v>
      </c>
      <c r="U124" s="38"/>
      <c r="V124" s="38"/>
      <c r="W124" s="38"/>
      <c r="X124" s="38"/>
      <c r="Y124" s="38"/>
      <c r="Z124" s="38"/>
      <c r="AA124" s="38"/>
      <c r="AB124" s="38"/>
      <c r="AC124" s="38"/>
      <c r="AD124" s="38"/>
      <c r="AE124" s="38"/>
      <c r="AT124" s="17" t="s">
        <v>75</v>
      </c>
      <c r="AU124" s="17" t="s">
        <v>153</v>
      </c>
      <c r="BK124" s="210">
        <f>BK125+BK197+BK214</f>
        <v>0</v>
      </c>
    </row>
    <row r="125" s="12" customFormat="1" ht="25.92" customHeight="1">
      <c r="A125" s="12"/>
      <c r="B125" s="211"/>
      <c r="C125" s="212"/>
      <c r="D125" s="213" t="s">
        <v>75</v>
      </c>
      <c r="E125" s="214" t="s">
        <v>171</v>
      </c>
      <c r="F125" s="214" t="s">
        <v>172</v>
      </c>
      <c r="G125" s="212"/>
      <c r="H125" s="212"/>
      <c r="I125" s="215"/>
      <c r="J125" s="216">
        <f>BK125</f>
        <v>0</v>
      </c>
      <c r="K125" s="212"/>
      <c r="L125" s="217"/>
      <c r="M125" s="218"/>
      <c r="N125" s="219"/>
      <c r="O125" s="219"/>
      <c r="P125" s="220">
        <f>P126</f>
        <v>0</v>
      </c>
      <c r="Q125" s="219"/>
      <c r="R125" s="220">
        <f>R126</f>
        <v>37.938239999999993</v>
      </c>
      <c r="S125" s="219"/>
      <c r="T125" s="221">
        <f>T126</f>
        <v>0</v>
      </c>
      <c r="U125" s="12"/>
      <c r="V125" s="12"/>
      <c r="W125" s="12"/>
      <c r="X125" s="12"/>
      <c r="Y125" s="12"/>
      <c r="Z125" s="12"/>
      <c r="AA125" s="12"/>
      <c r="AB125" s="12"/>
      <c r="AC125" s="12"/>
      <c r="AD125" s="12"/>
      <c r="AE125" s="12"/>
      <c r="AR125" s="222" t="s">
        <v>84</v>
      </c>
      <c r="AT125" s="223" t="s">
        <v>75</v>
      </c>
      <c r="AU125" s="223" t="s">
        <v>76</v>
      </c>
      <c r="AY125" s="222" t="s">
        <v>173</v>
      </c>
      <c r="BK125" s="224">
        <f>BK126</f>
        <v>0</v>
      </c>
    </row>
    <row r="126" s="12" customFormat="1" ht="22.8" customHeight="1">
      <c r="A126" s="12"/>
      <c r="B126" s="211"/>
      <c r="C126" s="212"/>
      <c r="D126" s="213" t="s">
        <v>75</v>
      </c>
      <c r="E126" s="225" t="s">
        <v>174</v>
      </c>
      <c r="F126" s="225" t="s">
        <v>175</v>
      </c>
      <c r="G126" s="212"/>
      <c r="H126" s="212"/>
      <c r="I126" s="215"/>
      <c r="J126" s="226">
        <f>BK126</f>
        <v>0</v>
      </c>
      <c r="K126" s="212"/>
      <c r="L126" s="217"/>
      <c r="M126" s="218"/>
      <c r="N126" s="219"/>
      <c r="O126" s="219"/>
      <c r="P126" s="220">
        <f>SUM(P127:P196)</f>
        <v>0</v>
      </c>
      <c r="Q126" s="219"/>
      <c r="R126" s="220">
        <f>SUM(R127:R196)</f>
        <v>37.938239999999993</v>
      </c>
      <c r="S126" s="219"/>
      <c r="T126" s="221">
        <f>SUM(T127:T196)</f>
        <v>0</v>
      </c>
      <c r="U126" s="12"/>
      <c r="V126" s="12"/>
      <c r="W126" s="12"/>
      <c r="X126" s="12"/>
      <c r="Y126" s="12"/>
      <c r="Z126" s="12"/>
      <c r="AA126" s="12"/>
      <c r="AB126" s="12"/>
      <c r="AC126" s="12"/>
      <c r="AD126" s="12"/>
      <c r="AE126" s="12"/>
      <c r="AR126" s="222" t="s">
        <v>84</v>
      </c>
      <c r="AT126" s="223" t="s">
        <v>75</v>
      </c>
      <c r="AU126" s="223" t="s">
        <v>84</v>
      </c>
      <c r="AY126" s="222" t="s">
        <v>173</v>
      </c>
      <c r="BK126" s="224">
        <f>SUM(BK127:BK196)</f>
        <v>0</v>
      </c>
    </row>
    <row r="127" s="2" customFormat="1" ht="194.4" customHeight="1">
      <c r="A127" s="38"/>
      <c r="B127" s="39"/>
      <c r="C127" s="227" t="s">
        <v>84</v>
      </c>
      <c r="D127" s="227" t="s">
        <v>176</v>
      </c>
      <c r="E127" s="228" t="s">
        <v>339</v>
      </c>
      <c r="F127" s="229" t="s">
        <v>340</v>
      </c>
      <c r="G127" s="230" t="s">
        <v>221</v>
      </c>
      <c r="H127" s="231">
        <v>0.01</v>
      </c>
      <c r="I127" s="232"/>
      <c r="J127" s="233">
        <f>ROUND(I127*H127,2)</f>
        <v>0</v>
      </c>
      <c r="K127" s="234"/>
      <c r="L127" s="44"/>
      <c r="M127" s="235" t="s">
        <v>1</v>
      </c>
      <c r="N127" s="236" t="s">
        <v>41</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180</v>
      </c>
      <c r="AT127" s="239" t="s">
        <v>176</v>
      </c>
      <c r="AU127" s="239" t="s">
        <v>86</v>
      </c>
      <c r="AY127" s="17" t="s">
        <v>173</v>
      </c>
      <c r="BE127" s="240">
        <f>IF(N127="základní",J127,0)</f>
        <v>0</v>
      </c>
      <c r="BF127" s="240">
        <f>IF(N127="snížená",J127,0)</f>
        <v>0</v>
      </c>
      <c r="BG127" s="240">
        <f>IF(N127="zákl. přenesená",J127,0)</f>
        <v>0</v>
      </c>
      <c r="BH127" s="240">
        <f>IF(N127="sníž. přenesená",J127,0)</f>
        <v>0</v>
      </c>
      <c r="BI127" s="240">
        <f>IF(N127="nulová",J127,0)</f>
        <v>0</v>
      </c>
      <c r="BJ127" s="17" t="s">
        <v>84</v>
      </c>
      <c r="BK127" s="240">
        <f>ROUND(I127*H127,2)</f>
        <v>0</v>
      </c>
      <c r="BL127" s="17" t="s">
        <v>180</v>
      </c>
      <c r="BM127" s="239" t="s">
        <v>1092</v>
      </c>
    </row>
    <row r="128" s="13" customFormat="1">
      <c r="A128" s="13"/>
      <c r="B128" s="241"/>
      <c r="C128" s="242"/>
      <c r="D128" s="243" t="s">
        <v>182</v>
      </c>
      <c r="E128" s="244" t="s">
        <v>1</v>
      </c>
      <c r="F128" s="245" t="s">
        <v>6</v>
      </c>
      <c r="G128" s="242"/>
      <c r="H128" s="246">
        <v>0.01</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0.01</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14.4" customHeight="1">
      <c r="A130" s="38"/>
      <c r="B130" s="39"/>
      <c r="C130" s="264" t="s">
        <v>86</v>
      </c>
      <c r="D130" s="264" t="s">
        <v>199</v>
      </c>
      <c r="E130" s="265" t="s">
        <v>200</v>
      </c>
      <c r="F130" s="266" t="s">
        <v>201</v>
      </c>
      <c r="G130" s="267" t="s">
        <v>202</v>
      </c>
      <c r="H130" s="268">
        <v>25.199999999999999</v>
      </c>
      <c r="I130" s="269"/>
      <c r="J130" s="270">
        <f>ROUND(I130*H130,2)</f>
        <v>0</v>
      </c>
      <c r="K130" s="271"/>
      <c r="L130" s="272"/>
      <c r="M130" s="273" t="s">
        <v>1</v>
      </c>
      <c r="N130" s="274" t="s">
        <v>41</v>
      </c>
      <c r="O130" s="91"/>
      <c r="P130" s="237">
        <f>O130*H130</f>
        <v>0</v>
      </c>
      <c r="Q130" s="237">
        <v>1</v>
      </c>
      <c r="R130" s="237">
        <f>Q130*H130</f>
        <v>25.199999999999999</v>
      </c>
      <c r="S130" s="237">
        <v>0</v>
      </c>
      <c r="T130" s="238">
        <f>S130*H130</f>
        <v>0</v>
      </c>
      <c r="U130" s="38"/>
      <c r="V130" s="38"/>
      <c r="W130" s="38"/>
      <c r="X130" s="38"/>
      <c r="Y130" s="38"/>
      <c r="Z130" s="38"/>
      <c r="AA130" s="38"/>
      <c r="AB130" s="38"/>
      <c r="AC130" s="38"/>
      <c r="AD130" s="38"/>
      <c r="AE130" s="38"/>
      <c r="AR130" s="239" t="s">
        <v>203</v>
      </c>
      <c r="AT130" s="239" t="s">
        <v>199</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1093</v>
      </c>
    </row>
    <row r="131" s="13" customFormat="1">
      <c r="A131" s="13"/>
      <c r="B131" s="241"/>
      <c r="C131" s="242"/>
      <c r="D131" s="243" t="s">
        <v>182</v>
      </c>
      <c r="E131" s="244" t="s">
        <v>1</v>
      </c>
      <c r="F131" s="245" t="s">
        <v>1094</v>
      </c>
      <c r="G131" s="242"/>
      <c r="H131" s="246">
        <v>25.199999999999999</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25.199999999999999</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76.35" customHeight="1">
      <c r="A133" s="38"/>
      <c r="B133" s="39"/>
      <c r="C133" s="227" t="s">
        <v>190</v>
      </c>
      <c r="D133" s="227" t="s">
        <v>176</v>
      </c>
      <c r="E133" s="228" t="s">
        <v>219</v>
      </c>
      <c r="F133" s="229" t="s">
        <v>220</v>
      </c>
      <c r="G133" s="230" t="s">
        <v>221</v>
      </c>
      <c r="H133" s="231">
        <v>0.01</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1095</v>
      </c>
    </row>
    <row r="134" s="13" customFormat="1">
      <c r="A134" s="13"/>
      <c r="B134" s="241"/>
      <c r="C134" s="242"/>
      <c r="D134" s="243" t="s">
        <v>182</v>
      </c>
      <c r="E134" s="244" t="s">
        <v>1</v>
      </c>
      <c r="F134" s="245" t="s">
        <v>6</v>
      </c>
      <c r="G134" s="242"/>
      <c r="H134" s="246">
        <v>0.01</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0.01</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90" customHeight="1">
      <c r="A136" s="38"/>
      <c r="B136" s="39"/>
      <c r="C136" s="227" t="s">
        <v>180</v>
      </c>
      <c r="D136" s="227" t="s">
        <v>176</v>
      </c>
      <c r="E136" s="228" t="s">
        <v>225</v>
      </c>
      <c r="F136" s="229" t="s">
        <v>226</v>
      </c>
      <c r="G136" s="230" t="s">
        <v>221</v>
      </c>
      <c r="H136" s="231">
        <v>0.01</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1096</v>
      </c>
    </row>
    <row r="137" s="13" customFormat="1">
      <c r="A137" s="13"/>
      <c r="B137" s="241"/>
      <c r="C137" s="242"/>
      <c r="D137" s="243" t="s">
        <v>182</v>
      </c>
      <c r="E137" s="244" t="s">
        <v>1</v>
      </c>
      <c r="F137" s="245" t="s">
        <v>6</v>
      </c>
      <c r="G137" s="242"/>
      <c r="H137" s="246">
        <v>0.01</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0.01</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174</v>
      </c>
      <c r="D139" s="264" t="s">
        <v>199</v>
      </c>
      <c r="E139" s="265" t="s">
        <v>761</v>
      </c>
      <c r="F139" s="266" t="s">
        <v>762</v>
      </c>
      <c r="G139" s="267" t="s">
        <v>209</v>
      </c>
      <c r="H139" s="268">
        <v>17</v>
      </c>
      <c r="I139" s="269"/>
      <c r="J139" s="270">
        <f>ROUND(I139*H139,2)</f>
        <v>0</v>
      </c>
      <c r="K139" s="271"/>
      <c r="L139" s="272"/>
      <c r="M139" s="273" t="s">
        <v>1</v>
      </c>
      <c r="N139" s="274" t="s">
        <v>41</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1097</v>
      </c>
    </row>
    <row r="140" s="15" customFormat="1">
      <c r="A140" s="15"/>
      <c r="B140" s="275"/>
      <c r="C140" s="276"/>
      <c r="D140" s="243" t="s">
        <v>182</v>
      </c>
      <c r="E140" s="277" t="s">
        <v>1</v>
      </c>
      <c r="F140" s="278" t="s">
        <v>211</v>
      </c>
      <c r="G140" s="276"/>
      <c r="H140" s="277" t="s">
        <v>1</v>
      </c>
      <c r="I140" s="279"/>
      <c r="J140" s="276"/>
      <c r="K140" s="276"/>
      <c r="L140" s="280"/>
      <c r="M140" s="281"/>
      <c r="N140" s="282"/>
      <c r="O140" s="282"/>
      <c r="P140" s="282"/>
      <c r="Q140" s="282"/>
      <c r="R140" s="282"/>
      <c r="S140" s="282"/>
      <c r="T140" s="283"/>
      <c r="U140" s="15"/>
      <c r="V140" s="15"/>
      <c r="W140" s="15"/>
      <c r="X140" s="15"/>
      <c r="Y140" s="15"/>
      <c r="Z140" s="15"/>
      <c r="AA140" s="15"/>
      <c r="AB140" s="15"/>
      <c r="AC140" s="15"/>
      <c r="AD140" s="15"/>
      <c r="AE140" s="15"/>
      <c r="AT140" s="284" t="s">
        <v>182</v>
      </c>
      <c r="AU140" s="284" t="s">
        <v>86</v>
      </c>
      <c r="AV140" s="15" t="s">
        <v>84</v>
      </c>
      <c r="AW140" s="15" t="s">
        <v>31</v>
      </c>
      <c r="AX140" s="15" t="s">
        <v>76</v>
      </c>
      <c r="AY140" s="284" t="s">
        <v>173</v>
      </c>
    </row>
    <row r="141" s="13" customFormat="1">
      <c r="A141" s="13"/>
      <c r="B141" s="241"/>
      <c r="C141" s="242"/>
      <c r="D141" s="243" t="s">
        <v>182</v>
      </c>
      <c r="E141" s="244" t="s">
        <v>1</v>
      </c>
      <c r="F141" s="245" t="s">
        <v>279</v>
      </c>
      <c r="G141" s="242"/>
      <c r="H141" s="246">
        <v>17</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17</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4.4" customHeight="1">
      <c r="A143" s="38"/>
      <c r="B143" s="39"/>
      <c r="C143" s="264" t="s">
        <v>206</v>
      </c>
      <c r="D143" s="264" t="s">
        <v>199</v>
      </c>
      <c r="E143" s="265" t="s">
        <v>539</v>
      </c>
      <c r="F143" s="266" t="s">
        <v>540</v>
      </c>
      <c r="G143" s="267" t="s">
        <v>231</v>
      </c>
      <c r="H143" s="268">
        <v>20</v>
      </c>
      <c r="I143" s="269"/>
      <c r="J143" s="270">
        <f>ROUND(I143*H143,2)</f>
        <v>0</v>
      </c>
      <c r="K143" s="271"/>
      <c r="L143" s="272"/>
      <c r="M143" s="273" t="s">
        <v>1</v>
      </c>
      <c r="N143" s="274"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203</v>
      </c>
      <c r="AT143" s="239" t="s">
        <v>199</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1098</v>
      </c>
    </row>
    <row r="144" s="15" customFormat="1">
      <c r="A144" s="15"/>
      <c r="B144" s="275"/>
      <c r="C144" s="276"/>
      <c r="D144" s="243" t="s">
        <v>182</v>
      </c>
      <c r="E144" s="277" t="s">
        <v>1</v>
      </c>
      <c r="F144" s="278" t="s">
        <v>211</v>
      </c>
      <c r="G144" s="276"/>
      <c r="H144" s="277" t="s">
        <v>1</v>
      </c>
      <c r="I144" s="279"/>
      <c r="J144" s="276"/>
      <c r="K144" s="276"/>
      <c r="L144" s="280"/>
      <c r="M144" s="281"/>
      <c r="N144" s="282"/>
      <c r="O144" s="282"/>
      <c r="P144" s="282"/>
      <c r="Q144" s="282"/>
      <c r="R144" s="282"/>
      <c r="S144" s="282"/>
      <c r="T144" s="283"/>
      <c r="U144" s="15"/>
      <c r="V144" s="15"/>
      <c r="W144" s="15"/>
      <c r="X144" s="15"/>
      <c r="Y144" s="15"/>
      <c r="Z144" s="15"/>
      <c r="AA144" s="15"/>
      <c r="AB144" s="15"/>
      <c r="AC144" s="15"/>
      <c r="AD144" s="15"/>
      <c r="AE144" s="15"/>
      <c r="AT144" s="284" t="s">
        <v>182</v>
      </c>
      <c r="AU144" s="284" t="s">
        <v>86</v>
      </c>
      <c r="AV144" s="15" t="s">
        <v>84</v>
      </c>
      <c r="AW144" s="15" t="s">
        <v>31</v>
      </c>
      <c r="AX144" s="15" t="s">
        <v>76</v>
      </c>
      <c r="AY144" s="284" t="s">
        <v>173</v>
      </c>
    </row>
    <row r="145" s="13" customFormat="1">
      <c r="A145" s="13"/>
      <c r="B145" s="241"/>
      <c r="C145" s="242"/>
      <c r="D145" s="243" t="s">
        <v>182</v>
      </c>
      <c r="E145" s="244" t="s">
        <v>1</v>
      </c>
      <c r="F145" s="245" t="s">
        <v>788</v>
      </c>
      <c r="G145" s="242"/>
      <c r="H145" s="246">
        <v>20</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20</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24.15" customHeight="1">
      <c r="A147" s="38"/>
      <c r="B147" s="39"/>
      <c r="C147" s="264" t="s">
        <v>213</v>
      </c>
      <c r="D147" s="264" t="s">
        <v>199</v>
      </c>
      <c r="E147" s="265" t="s">
        <v>767</v>
      </c>
      <c r="F147" s="266" t="s">
        <v>768</v>
      </c>
      <c r="G147" s="267" t="s">
        <v>209</v>
      </c>
      <c r="H147" s="268">
        <v>68</v>
      </c>
      <c r="I147" s="269"/>
      <c r="J147" s="270">
        <f>ROUND(I147*H147,2)</f>
        <v>0</v>
      </c>
      <c r="K147" s="271"/>
      <c r="L147" s="272"/>
      <c r="M147" s="273" t="s">
        <v>1</v>
      </c>
      <c r="N147" s="274" t="s">
        <v>41</v>
      </c>
      <c r="O147" s="91"/>
      <c r="P147" s="237">
        <f>O147*H147</f>
        <v>0</v>
      </c>
      <c r="Q147" s="237">
        <v>0.00123</v>
      </c>
      <c r="R147" s="237">
        <f>Q147*H147</f>
        <v>0.083639999999999992</v>
      </c>
      <c r="S147" s="237">
        <v>0</v>
      </c>
      <c r="T147" s="238">
        <f>S147*H147</f>
        <v>0</v>
      </c>
      <c r="U147" s="38"/>
      <c r="V147" s="38"/>
      <c r="W147" s="38"/>
      <c r="X147" s="38"/>
      <c r="Y147" s="38"/>
      <c r="Z147" s="38"/>
      <c r="AA147" s="38"/>
      <c r="AB147" s="38"/>
      <c r="AC147" s="38"/>
      <c r="AD147" s="38"/>
      <c r="AE147" s="38"/>
      <c r="AR147" s="239" t="s">
        <v>203</v>
      </c>
      <c r="AT147" s="239" t="s">
        <v>199</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1099</v>
      </c>
    </row>
    <row r="148" s="13" customFormat="1">
      <c r="A148" s="13"/>
      <c r="B148" s="241"/>
      <c r="C148" s="242"/>
      <c r="D148" s="243" t="s">
        <v>182</v>
      </c>
      <c r="E148" s="244" t="s">
        <v>1</v>
      </c>
      <c r="F148" s="245" t="s">
        <v>853</v>
      </c>
      <c r="G148" s="242"/>
      <c r="H148" s="246">
        <v>68</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68</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14.4" customHeight="1">
      <c r="A150" s="38"/>
      <c r="B150" s="39"/>
      <c r="C150" s="264" t="s">
        <v>203</v>
      </c>
      <c r="D150" s="264" t="s">
        <v>199</v>
      </c>
      <c r="E150" s="265" t="s">
        <v>630</v>
      </c>
      <c r="F150" s="266" t="s">
        <v>631</v>
      </c>
      <c r="G150" s="267" t="s">
        <v>209</v>
      </c>
      <c r="H150" s="268">
        <v>34</v>
      </c>
      <c r="I150" s="269"/>
      <c r="J150" s="270">
        <f>ROUND(I150*H150,2)</f>
        <v>0</v>
      </c>
      <c r="K150" s="271"/>
      <c r="L150" s="272"/>
      <c r="M150" s="273" t="s">
        <v>1</v>
      </c>
      <c r="N150" s="274" t="s">
        <v>41</v>
      </c>
      <c r="O150" s="91"/>
      <c r="P150" s="237">
        <f>O150*H150</f>
        <v>0</v>
      </c>
      <c r="Q150" s="237">
        <v>0.00018000000000000001</v>
      </c>
      <c r="R150" s="237">
        <f>Q150*H150</f>
        <v>0.0061200000000000004</v>
      </c>
      <c r="S150" s="237">
        <v>0</v>
      </c>
      <c r="T150" s="238">
        <f>S150*H150</f>
        <v>0</v>
      </c>
      <c r="U150" s="38"/>
      <c r="V150" s="38"/>
      <c r="W150" s="38"/>
      <c r="X150" s="38"/>
      <c r="Y150" s="38"/>
      <c r="Z150" s="38"/>
      <c r="AA150" s="38"/>
      <c r="AB150" s="38"/>
      <c r="AC150" s="38"/>
      <c r="AD150" s="38"/>
      <c r="AE150" s="38"/>
      <c r="AR150" s="239" t="s">
        <v>203</v>
      </c>
      <c r="AT150" s="239" t="s">
        <v>199</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1100</v>
      </c>
    </row>
    <row r="151" s="15" customFormat="1">
      <c r="A151" s="15"/>
      <c r="B151" s="275"/>
      <c r="C151" s="276"/>
      <c r="D151" s="243" t="s">
        <v>182</v>
      </c>
      <c r="E151" s="277" t="s">
        <v>1</v>
      </c>
      <c r="F151" s="278" t="s">
        <v>211</v>
      </c>
      <c r="G151" s="276"/>
      <c r="H151" s="277" t="s">
        <v>1</v>
      </c>
      <c r="I151" s="279"/>
      <c r="J151" s="276"/>
      <c r="K151" s="276"/>
      <c r="L151" s="280"/>
      <c r="M151" s="281"/>
      <c r="N151" s="282"/>
      <c r="O151" s="282"/>
      <c r="P151" s="282"/>
      <c r="Q151" s="282"/>
      <c r="R151" s="282"/>
      <c r="S151" s="282"/>
      <c r="T151" s="283"/>
      <c r="U151" s="15"/>
      <c r="V151" s="15"/>
      <c r="W151" s="15"/>
      <c r="X151" s="15"/>
      <c r="Y151" s="15"/>
      <c r="Z151" s="15"/>
      <c r="AA151" s="15"/>
      <c r="AB151" s="15"/>
      <c r="AC151" s="15"/>
      <c r="AD151" s="15"/>
      <c r="AE151" s="15"/>
      <c r="AT151" s="284" t="s">
        <v>182</v>
      </c>
      <c r="AU151" s="284" t="s">
        <v>86</v>
      </c>
      <c r="AV151" s="15" t="s">
        <v>84</v>
      </c>
      <c r="AW151" s="15" t="s">
        <v>31</v>
      </c>
      <c r="AX151" s="15" t="s">
        <v>76</v>
      </c>
      <c r="AY151" s="284" t="s">
        <v>173</v>
      </c>
    </row>
    <row r="152" s="13" customFormat="1">
      <c r="A152" s="13"/>
      <c r="B152" s="241"/>
      <c r="C152" s="242"/>
      <c r="D152" s="243" t="s">
        <v>182</v>
      </c>
      <c r="E152" s="244" t="s">
        <v>1</v>
      </c>
      <c r="F152" s="245" t="s">
        <v>1101</v>
      </c>
      <c r="G152" s="242"/>
      <c r="H152" s="246">
        <v>34</v>
      </c>
      <c r="I152" s="247"/>
      <c r="J152" s="242"/>
      <c r="K152" s="242"/>
      <c r="L152" s="248"/>
      <c r="M152" s="249"/>
      <c r="N152" s="250"/>
      <c r="O152" s="250"/>
      <c r="P152" s="250"/>
      <c r="Q152" s="250"/>
      <c r="R152" s="250"/>
      <c r="S152" s="250"/>
      <c r="T152" s="251"/>
      <c r="U152" s="13"/>
      <c r="V152" s="13"/>
      <c r="W152" s="13"/>
      <c r="X152" s="13"/>
      <c r="Y152" s="13"/>
      <c r="Z152" s="13"/>
      <c r="AA152" s="13"/>
      <c r="AB152" s="13"/>
      <c r="AC152" s="13"/>
      <c r="AD152" s="13"/>
      <c r="AE152" s="13"/>
      <c r="AT152" s="252" t="s">
        <v>182</v>
      </c>
      <c r="AU152" s="252" t="s">
        <v>86</v>
      </c>
      <c r="AV152" s="13" t="s">
        <v>86</v>
      </c>
      <c r="AW152" s="13" t="s">
        <v>31</v>
      </c>
      <c r="AX152" s="13" t="s">
        <v>76</v>
      </c>
      <c r="AY152" s="252" t="s">
        <v>173</v>
      </c>
    </row>
    <row r="153" s="14" customFormat="1">
      <c r="A153" s="14"/>
      <c r="B153" s="253"/>
      <c r="C153" s="254"/>
      <c r="D153" s="243" t="s">
        <v>182</v>
      </c>
      <c r="E153" s="255" t="s">
        <v>1</v>
      </c>
      <c r="F153" s="256" t="s">
        <v>184</v>
      </c>
      <c r="G153" s="254"/>
      <c r="H153" s="257">
        <v>34</v>
      </c>
      <c r="I153" s="258"/>
      <c r="J153" s="254"/>
      <c r="K153" s="254"/>
      <c r="L153" s="259"/>
      <c r="M153" s="260"/>
      <c r="N153" s="261"/>
      <c r="O153" s="261"/>
      <c r="P153" s="261"/>
      <c r="Q153" s="261"/>
      <c r="R153" s="261"/>
      <c r="S153" s="261"/>
      <c r="T153" s="262"/>
      <c r="U153" s="14"/>
      <c r="V153" s="14"/>
      <c r="W153" s="14"/>
      <c r="X153" s="14"/>
      <c r="Y153" s="14"/>
      <c r="Z153" s="14"/>
      <c r="AA153" s="14"/>
      <c r="AB153" s="14"/>
      <c r="AC153" s="14"/>
      <c r="AD153" s="14"/>
      <c r="AE153" s="14"/>
      <c r="AT153" s="263" t="s">
        <v>182</v>
      </c>
      <c r="AU153" s="263" t="s">
        <v>86</v>
      </c>
      <c r="AV153" s="14" t="s">
        <v>180</v>
      </c>
      <c r="AW153" s="14" t="s">
        <v>31</v>
      </c>
      <c r="AX153" s="14" t="s">
        <v>84</v>
      </c>
      <c r="AY153" s="263" t="s">
        <v>173</v>
      </c>
    </row>
    <row r="154" s="2" customFormat="1" ht="128.55" customHeight="1">
      <c r="A154" s="38"/>
      <c r="B154" s="39"/>
      <c r="C154" s="227" t="s">
        <v>224</v>
      </c>
      <c r="D154" s="227" t="s">
        <v>176</v>
      </c>
      <c r="E154" s="228" t="s">
        <v>247</v>
      </c>
      <c r="F154" s="229" t="s">
        <v>248</v>
      </c>
      <c r="G154" s="230" t="s">
        <v>221</v>
      </c>
      <c r="H154" s="231">
        <v>0.29999999999999999</v>
      </c>
      <c r="I154" s="232"/>
      <c r="J154" s="233">
        <f>ROUND(I154*H154,2)</f>
        <v>0</v>
      </c>
      <c r="K154" s="234"/>
      <c r="L154" s="44"/>
      <c r="M154" s="235" t="s">
        <v>1</v>
      </c>
      <c r="N154" s="236" t="s">
        <v>41</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180</v>
      </c>
      <c r="AT154" s="239" t="s">
        <v>176</v>
      </c>
      <c r="AU154" s="239" t="s">
        <v>86</v>
      </c>
      <c r="AY154" s="17" t="s">
        <v>173</v>
      </c>
      <c r="BE154" s="240">
        <f>IF(N154="základní",J154,0)</f>
        <v>0</v>
      </c>
      <c r="BF154" s="240">
        <f>IF(N154="snížená",J154,0)</f>
        <v>0</v>
      </c>
      <c r="BG154" s="240">
        <f>IF(N154="zákl. přenesená",J154,0)</f>
        <v>0</v>
      </c>
      <c r="BH154" s="240">
        <f>IF(N154="sníž. přenesená",J154,0)</f>
        <v>0</v>
      </c>
      <c r="BI154" s="240">
        <f>IF(N154="nulová",J154,0)</f>
        <v>0</v>
      </c>
      <c r="BJ154" s="17" t="s">
        <v>84</v>
      </c>
      <c r="BK154" s="240">
        <f>ROUND(I154*H154,2)</f>
        <v>0</v>
      </c>
      <c r="BL154" s="17" t="s">
        <v>180</v>
      </c>
      <c r="BM154" s="239" t="s">
        <v>1102</v>
      </c>
    </row>
    <row r="155" s="13" customFormat="1">
      <c r="A155" s="13"/>
      <c r="B155" s="241"/>
      <c r="C155" s="242"/>
      <c r="D155" s="243" t="s">
        <v>182</v>
      </c>
      <c r="E155" s="244" t="s">
        <v>1</v>
      </c>
      <c r="F155" s="245" t="s">
        <v>776</v>
      </c>
      <c r="G155" s="242"/>
      <c r="H155" s="246">
        <v>0.29999999999999999</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4" customFormat="1">
      <c r="A156" s="14"/>
      <c r="B156" s="253"/>
      <c r="C156" s="254"/>
      <c r="D156" s="243" t="s">
        <v>182</v>
      </c>
      <c r="E156" s="255" t="s">
        <v>1</v>
      </c>
      <c r="F156" s="256" t="s">
        <v>184</v>
      </c>
      <c r="G156" s="254"/>
      <c r="H156" s="257">
        <v>0.29999999999999999</v>
      </c>
      <c r="I156" s="258"/>
      <c r="J156" s="254"/>
      <c r="K156" s="254"/>
      <c r="L156" s="259"/>
      <c r="M156" s="260"/>
      <c r="N156" s="261"/>
      <c r="O156" s="261"/>
      <c r="P156" s="261"/>
      <c r="Q156" s="261"/>
      <c r="R156" s="261"/>
      <c r="S156" s="261"/>
      <c r="T156" s="262"/>
      <c r="U156" s="14"/>
      <c r="V156" s="14"/>
      <c r="W156" s="14"/>
      <c r="X156" s="14"/>
      <c r="Y156" s="14"/>
      <c r="Z156" s="14"/>
      <c r="AA156" s="14"/>
      <c r="AB156" s="14"/>
      <c r="AC156" s="14"/>
      <c r="AD156" s="14"/>
      <c r="AE156" s="14"/>
      <c r="AT156" s="263" t="s">
        <v>182</v>
      </c>
      <c r="AU156" s="263" t="s">
        <v>86</v>
      </c>
      <c r="AV156" s="14" t="s">
        <v>180</v>
      </c>
      <c r="AW156" s="14" t="s">
        <v>31</v>
      </c>
      <c r="AX156" s="14" t="s">
        <v>84</v>
      </c>
      <c r="AY156" s="263" t="s">
        <v>173</v>
      </c>
    </row>
    <row r="157" s="2" customFormat="1" ht="114.9" customHeight="1">
      <c r="A157" s="38"/>
      <c r="B157" s="39"/>
      <c r="C157" s="227" t="s">
        <v>228</v>
      </c>
      <c r="D157" s="227" t="s">
        <v>176</v>
      </c>
      <c r="E157" s="228" t="s">
        <v>661</v>
      </c>
      <c r="F157" s="229" t="s">
        <v>662</v>
      </c>
      <c r="G157" s="230" t="s">
        <v>256</v>
      </c>
      <c r="H157" s="231">
        <v>4</v>
      </c>
      <c r="I157" s="232"/>
      <c r="J157" s="233">
        <f>ROUND(I157*H157,2)</f>
        <v>0</v>
      </c>
      <c r="K157" s="234"/>
      <c r="L157" s="44"/>
      <c r="M157" s="235" t="s">
        <v>1</v>
      </c>
      <c r="N157" s="236" t="s">
        <v>41</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180</v>
      </c>
      <c r="AT157" s="239" t="s">
        <v>176</v>
      </c>
      <c r="AU157" s="239" t="s">
        <v>86</v>
      </c>
      <c r="AY157" s="17" t="s">
        <v>173</v>
      </c>
      <c r="BE157" s="240">
        <f>IF(N157="základní",J157,0)</f>
        <v>0</v>
      </c>
      <c r="BF157" s="240">
        <f>IF(N157="snížená",J157,0)</f>
        <v>0</v>
      </c>
      <c r="BG157" s="240">
        <f>IF(N157="zákl. přenesená",J157,0)</f>
        <v>0</v>
      </c>
      <c r="BH157" s="240">
        <f>IF(N157="sníž. přenesená",J157,0)</f>
        <v>0</v>
      </c>
      <c r="BI157" s="240">
        <f>IF(N157="nulová",J157,0)</f>
        <v>0</v>
      </c>
      <c r="BJ157" s="17" t="s">
        <v>84</v>
      </c>
      <c r="BK157" s="240">
        <f>ROUND(I157*H157,2)</f>
        <v>0</v>
      </c>
      <c r="BL157" s="17" t="s">
        <v>180</v>
      </c>
      <c r="BM157" s="239" t="s">
        <v>1103</v>
      </c>
    </row>
    <row r="158" s="13" customFormat="1">
      <c r="A158" s="13"/>
      <c r="B158" s="241"/>
      <c r="C158" s="242"/>
      <c r="D158" s="243" t="s">
        <v>182</v>
      </c>
      <c r="E158" s="244" t="s">
        <v>1</v>
      </c>
      <c r="F158" s="245" t="s">
        <v>180</v>
      </c>
      <c r="G158" s="242"/>
      <c r="H158" s="246">
        <v>4</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86</v>
      </c>
      <c r="AV158" s="13" t="s">
        <v>86</v>
      </c>
      <c r="AW158" s="13" t="s">
        <v>31</v>
      </c>
      <c r="AX158" s="13" t="s">
        <v>76</v>
      </c>
      <c r="AY158" s="252" t="s">
        <v>173</v>
      </c>
    </row>
    <row r="159" s="14" customFormat="1">
      <c r="A159" s="14"/>
      <c r="B159" s="253"/>
      <c r="C159" s="254"/>
      <c r="D159" s="243" t="s">
        <v>182</v>
      </c>
      <c r="E159" s="255" t="s">
        <v>1</v>
      </c>
      <c r="F159" s="256" t="s">
        <v>184</v>
      </c>
      <c r="G159" s="254"/>
      <c r="H159" s="257">
        <v>4</v>
      </c>
      <c r="I159" s="258"/>
      <c r="J159" s="254"/>
      <c r="K159" s="254"/>
      <c r="L159" s="259"/>
      <c r="M159" s="260"/>
      <c r="N159" s="261"/>
      <c r="O159" s="261"/>
      <c r="P159" s="261"/>
      <c r="Q159" s="261"/>
      <c r="R159" s="261"/>
      <c r="S159" s="261"/>
      <c r="T159" s="262"/>
      <c r="U159" s="14"/>
      <c r="V159" s="14"/>
      <c r="W159" s="14"/>
      <c r="X159" s="14"/>
      <c r="Y159" s="14"/>
      <c r="Z159" s="14"/>
      <c r="AA159" s="14"/>
      <c r="AB159" s="14"/>
      <c r="AC159" s="14"/>
      <c r="AD159" s="14"/>
      <c r="AE159" s="14"/>
      <c r="AT159" s="263" t="s">
        <v>182</v>
      </c>
      <c r="AU159" s="263" t="s">
        <v>86</v>
      </c>
      <c r="AV159" s="14" t="s">
        <v>180</v>
      </c>
      <c r="AW159" s="14" t="s">
        <v>31</v>
      </c>
      <c r="AX159" s="14" t="s">
        <v>84</v>
      </c>
      <c r="AY159" s="263" t="s">
        <v>173</v>
      </c>
    </row>
    <row r="160" s="2" customFormat="1" ht="62.7" customHeight="1">
      <c r="A160" s="38"/>
      <c r="B160" s="39"/>
      <c r="C160" s="227" t="s">
        <v>246</v>
      </c>
      <c r="D160" s="227" t="s">
        <v>176</v>
      </c>
      <c r="E160" s="228" t="s">
        <v>778</v>
      </c>
      <c r="F160" s="229" t="s">
        <v>779</v>
      </c>
      <c r="G160" s="230" t="s">
        <v>231</v>
      </c>
      <c r="H160" s="231">
        <v>8.4000000000000004</v>
      </c>
      <c r="I160" s="232"/>
      <c r="J160" s="233">
        <f>ROUND(I160*H160,2)</f>
        <v>0</v>
      </c>
      <c r="K160" s="234"/>
      <c r="L160" s="44"/>
      <c r="M160" s="235" t="s">
        <v>1</v>
      </c>
      <c r="N160" s="236" t="s">
        <v>41</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180</v>
      </c>
      <c r="AT160" s="239" t="s">
        <v>176</v>
      </c>
      <c r="AU160" s="239" t="s">
        <v>86</v>
      </c>
      <c r="AY160" s="17" t="s">
        <v>173</v>
      </c>
      <c r="BE160" s="240">
        <f>IF(N160="základní",J160,0)</f>
        <v>0</v>
      </c>
      <c r="BF160" s="240">
        <f>IF(N160="snížená",J160,0)</f>
        <v>0</v>
      </c>
      <c r="BG160" s="240">
        <f>IF(N160="zákl. přenesená",J160,0)</f>
        <v>0</v>
      </c>
      <c r="BH160" s="240">
        <f>IF(N160="sníž. přenesená",J160,0)</f>
        <v>0</v>
      </c>
      <c r="BI160" s="240">
        <f>IF(N160="nulová",J160,0)</f>
        <v>0</v>
      </c>
      <c r="BJ160" s="17" t="s">
        <v>84</v>
      </c>
      <c r="BK160" s="240">
        <f>ROUND(I160*H160,2)</f>
        <v>0</v>
      </c>
      <c r="BL160" s="17" t="s">
        <v>180</v>
      </c>
      <c r="BM160" s="239" t="s">
        <v>1104</v>
      </c>
    </row>
    <row r="161" s="13" customFormat="1">
      <c r="A161" s="13"/>
      <c r="B161" s="241"/>
      <c r="C161" s="242"/>
      <c r="D161" s="243" t="s">
        <v>182</v>
      </c>
      <c r="E161" s="244" t="s">
        <v>1</v>
      </c>
      <c r="F161" s="245" t="s">
        <v>1105</v>
      </c>
      <c r="G161" s="242"/>
      <c r="H161" s="246">
        <v>8.4000000000000004</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4" customFormat="1">
      <c r="A162" s="14"/>
      <c r="B162" s="253"/>
      <c r="C162" s="254"/>
      <c r="D162" s="243" t="s">
        <v>182</v>
      </c>
      <c r="E162" s="255" t="s">
        <v>1</v>
      </c>
      <c r="F162" s="256" t="s">
        <v>184</v>
      </c>
      <c r="G162" s="254"/>
      <c r="H162" s="257">
        <v>8.4000000000000004</v>
      </c>
      <c r="I162" s="258"/>
      <c r="J162" s="254"/>
      <c r="K162" s="254"/>
      <c r="L162" s="259"/>
      <c r="M162" s="260"/>
      <c r="N162" s="261"/>
      <c r="O162" s="261"/>
      <c r="P162" s="261"/>
      <c r="Q162" s="261"/>
      <c r="R162" s="261"/>
      <c r="S162" s="261"/>
      <c r="T162" s="262"/>
      <c r="U162" s="14"/>
      <c r="V162" s="14"/>
      <c r="W162" s="14"/>
      <c r="X162" s="14"/>
      <c r="Y162" s="14"/>
      <c r="Z162" s="14"/>
      <c r="AA162" s="14"/>
      <c r="AB162" s="14"/>
      <c r="AC162" s="14"/>
      <c r="AD162" s="14"/>
      <c r="AE162" s="14"/>
      <c r="AT162" s="263" t="s">
        <v>182</v>
      </c>
      <c r="AU162" s="263" t="s">
        <v>86</v>
      </c>
      <c r="AV162" s="14" t="s">
        <v>180</v>
      </c>
      <c r="AW162" s="14" t="s">
        <v>31</v>
      </c>
      <c r="AX162" s="14" t="s">
        <v>84</v>
      </c>
      <c r="AY162" s="263" t="s">
        <v>173</v>
      </c>
    </row>
    <row r="163" s="2" customFormat="1" ht="14.4" customHeight="1">
      <c r="A163" s="38"/>
      <c r="B163" s="39"/>
      <c r="C163" s="264" t="s">
        <v>253</v>
      </c>
      <c r="D163" s="264" t="s">
        <v>199</v>
      </c>
      <c r="E163" s="265" t="s">
        <v>782</v>
      </c>
      <c r="F163" s="266" t="s">
        <v>783</v>
      </c>
      <c r="G163" s="267" t="s">
        <v>231</v>
      </c>
      <c r="H163" s="268">
        <v>8.4000000000000004</v>
      </c>
      <c r="I163" s="269"/>
      <c r="J163" s="270">
        <f>ROUND(I163*H163,2)</f>
        <v>0</v>
      </c>
      <c r="K163" s="271"/>
      <c r="L163" s="272"/>
      <c r="M163" s="273" t="s">
        <v>1</v>
      </c>
      <c r="N163" s="274" t="s">
        <v>41</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203</v>
      </c>
      <c r="AT163" s="239" t="s">
        <v>199</v>
      </c>
      <c r="AU163" s="239" t="s">
        <v>86</v>
      </c>
      <c r="AY163" s="17" t="s">
        <v>173</v>
      </c>
      <c r="BE163" s="240">
        <f>IF(N163="základní",J163,0)</f>
        <v>0</v>
      </c>
      <c r="BF163" s="240">
        <f>IF(N163="snížená",J163,0)</f>
        <v>0</v>
      </c>
      <c r="BG163" s="240">
        <f>IF(N163="zákl. přenesená",J163,0)</f>
        <v>0</v>
      </c>
      <c r="BH163" s="240">
        <f>IF(N163="sníž. přenesená",J163,0)</f>
        <v>0</v>
      </c>
      <c r="BI163" s="240">
        <f>IF(N163="nulová",J163,0)</f>
        <v>0</v>
      </c>
      <c r="BJ163" s="17" t="s">
        <v>84</v>
      </c>
      <c r="BK163" s="240">
        <f>ROUND(I163*H163,2)</f>
        <v>0</v>
      </c>
      <c r="BL163" s="17" t="s">
        <v>180</v>
      </c>
      <c r="BM163" s="239" t="s">
        <v>1106</v>
      </c>
    </row>
    <row r="164" s="13" customFormat="1">
      <c r="A164" s="13"/>
      <c r="B164" s="241"/>
      <c r="C164" s="242"/>
      <c r="D164" s="243" t="s">
        <v>182</v>
      </c>
      <c r="E164" s="244" t="s">
        <v>1</v>
      </c>
      <c r="F164" s="245" t="s">
        <v>1105</v>
      </c>
      <c r="G164" s="242"/>
      <c r="H164" s="246">
        <v>8.4000000000000004</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8.4000000000000004</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49.05" customHeight="1">
      <c r="A166" s="38"/>
      <c r="B166" s="39"/>
      <c r="C166" s="227" t="s">
        <v>260</v>
      </c>
      <c r="D166" s="227" t="s">
        <v>176</v>
      </c>
      <c r="E166" s="228" t="s">
        <v>785</v>
      </c>
      <c r="F166" s="229" t="s">
        <v>786</v>
      </c>
      <c r="G166" s="230" t="s">
        <v>231</v>
      </c>
      <c r="H166" s="231">
        <v>12</v>
      </c>
      <c r="I166" s="232"/>
      <c r="J166" s="233">
        <f>ROUND(I166*H166,2)</f>
        <v>0</v>
      </c>
      <c r="K166" s="234"/>
      <c r="L166" s="44"/>
      <c r="M166" s="235" t="s">
        <v>1</v>
      </c>
      <c r="N166" s="236" t="s">
        <v>41</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180</v>
      </c>
      <c r="AT166" s="239" t="s">
        <v>176</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1107</v>
      </c>
    </row>
    <row r="167" s="2" customFormat="1">
      <c r="A167" s="38"/>
      <c r="B167" s="39"/>
      <c r="C167" s="40"/>
      <c r="D167" s="243" t="s">
        <v>250</v>
      </c>
      <c r="E167" s="40"/>
      <c r="F167" s="285" t="s">
        <v>862</v>
      </c>
      <c r="G167" s="40"/>
      <c r="H167" s="40"/>
      <c r="I167" s="286"/>
      <c r="J167" s="40"/>
      <c r="K167" s="40"/>
      <c r="L167" s="44"/>
      <c r="M167" s="287"/>
      <c r="N167" s="288"/>
      <c r="O167" s="91"/>
      <c r="P167" s="91"/>
      <c r="Q167" s="91"/>
      <c r="R167" s="91"/>
      <c r="S167" s="91"/>
      <c r="T167" s="92"/>
      <c r="U167" s="38"/>
      <c r="V167" s="38"/>
      <c r="W167" s="38"/>
      <c r="X167" s="38"/>
      <c r="Y167" s="38"/>
      <c r="Z167" s="38"/>
      <c r="AA167" s="38"/>
      <c r="AB167" s="38"/>
      <c r="AC167" s="38"/>
      <c r="AD167" s="38"/>
      <c r="AE167" s="38"/>
      <c r="AT167" s="17" t="s">
        <v>250</v>
      </c>
      <c r="AU167" s="17" t="s">
        <v>86</v>
      </c>
    </row>
    <row r="168" s="13" customFormat="1">
      <c r="A168" s="13"/>
      <c r="B168" s="241"/>
      <c r="C168" s="242"/>
      <c r="D168" s="243" t="s">
        <v>182</v>
      </c>
      <c r="E168" s="244" t="s">
        <v>1</v>
      </c>
      <c r="F168" s="245" t="s">
        <v>1003</v>
      </c>
      <c r="G168" s="242"/>
      <c r="H168" s="246">
        <v>12</v>
      </c>
      <c r="I168" s="247"/>
      <c r="J168" s="242"/>
      <c r="K168" s="242"/>
      <c r="L168" s="248"/>
      <c r="M168" s="249"/>
      <c r="N168" s="250"/>
      <c r="O168" s="250"/>
      <c r="P168" s="250"/>
      <c r="Q168" s="250"/>
      <c r="R168" s="250"/>
      <c r="S168" s="250"/>
      <c r="T168" s="251"/>
      <c r="U168" s="13"/>
      <c r="V168" s="13"/>
      <c r="W168" s="13"/>
      <c r="X168" s="13"/>
      <c r="Y168" s="13"/>
      <c r="Z168" s="13"/>
      <c r="AA168" s="13"/>
      <c r="AB168" s="13"/>
      <c r="AC168" s="13"/>
      <c r="AD168" s="13"/>
      <c r="AE168" s="13"/>
      <c r="AT168" s="252" t="s">
        <v>182</v>
      </c>
      <c r="AU168" s="252" t="s">
        <v>86</v>
      </c>
      <c r="AV168" s="13" t="s">
        <v>86</v>
      </c>
      <c r="AW168" s="13" t="s">
        <v>31</v>
      </c>
      <c r="AX168" s="13" t="s">
        <v>76</v>
      </c>
      <c r="AY168" s="252" t="s">
        <v>173</v>
      </c>
    </row>
    <row r="169" s="14" customFormat="1">
      <c r="A169" s="14"/>
      <c r="B169" s="253"/>
      <c r="C169" s="254"/>
      <c r="D169" s="243" t="s">
        <v>182</v>
      </c>
      <c r="E169" s="255" t="s">
        <v>1</v>
      </c>
      <c r="F169" s="256" t="s">
        <v>184</v>
      </c>
      <c r="G169" s="254"/>
      <c r="H169" s="257">
        <v>12</v>
      </c>
      <c r="I169" s="258"/>
      <c r="J169" s="254"/>
      <c r="K169" s="254"/>
      <c r="L169" s="259"/>
      <c r="M169" s="260"/>
      <c r="N169" s="261"/>
      <c r="O169" s="261"/>
      <c r="P169" s="261"/>
      <c r="Q169" s="261"/>
      <c r="R169" s="261"/>
      <c r="S169" s="261"/>
      <c r="T169" s="262"/>
      <c r="U169" s="14"/>
      <c r="V169" s="14"/>
      <c r="W169" s="14"/>
      <c r="X169" s="14"/>
      <c r="Y169" s="14"/>
      <c r="Z169" s="14"/>
      <c r="AA169" s="14"/>
      <c r="AB169" s="14"/>
      <c r="AC169" s="14"/>
      <c r="AD169" s="14"/>
      <c r="AE169" s="14"/>
      <c r="AT169" s="263" t="s">
        <v>182</v>
      </c>
      <c r="AU169" s="263" t="s">
        <v>86</v>
      </c>
      <c r="AV169" s="14" t="s">
        <v>180</v>
      </c>
      <c r="AW169" s="14" t="s">
        <v>31</v>
      </c>
      <c r="AX169" s="14" t="s">
        <v>84</v>
      </c>
      <c r="AY169" s="263" t="s">
        <v>173</v>
      </c>
    </row>
    <row r="170" s="2" customFormat="1" ht="37.8" customHeight="1">
      <c r="A170" s="38"/>
      <c r="B170" s="39"/>
      <c r="C170" s="227" t="s">
        <v>264</v>
      </c>
      <c r="D170" s="227" t="s">
        <v>176</v>
      </c>
      <c r="E170" s="228" t="s">
        <v>789</v>
      </c>
      <c r="F170" s="229" t="s">
        <v>790</v>
      </c>
      <c r="G170" s="230" t="s">
        <v>231</v>
      </c>
      <c r="H170" s="231">
        <v>24</v>
      </c>
      <c r="I170" s="232"/>
      <c r="J170" s="233">
        <f>ROUND(I170*H170,2)</f>
        <v>0</v>
      </c>
      <c r="K170" s="234"/>
      <c r="L170" s="44"/>
      <c r="M170" s="235" t="s">
        <v>1</v>
      </c>
      <c r="N170" s="236" t="s">
        <v>41</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180</v>
      </c>
      <c r="AT170" s="239" t="s">
        <v>176</v>
      </c>
      <c r="AU170" s="239" t="s">
        <v>86</v>
      </c>
      <c r="AY170" s="17" t="s">
        <v>173</v>
      </c>
      <c r="BE170" s="240">
        <f>IF(N170="základní",J170,0)</f>
        <v>0</v>
      </c>
      <c r="BF170" s="240">
        <f>IF(N170="snížená",J170,0)</f>
        <v>0</v>
      </c>
      <c r="BG170" s="240">
        <f>IF(N170="zákl. přenesená",J170,0)</f>
        <v>0</v>
      </c>
      <c r="BH170" s="240">
        <f>IF(N170="sníž. přenesená",J170,0)</f>
        <v>0</v>
      </c>
      <c r="BI170" s="240">
        <f>IF(N170="nulová",J170,0)</f>
        <v>0</v>
      </c>
      <c r="BJ170" s="17" t="s">
        <v>84</v>
      </c>
      <c r="BK170" s="240">
        <f>ROUND(I170*H170,2)</f>
        <v>0</v>
      </c>
      <c r="BL170" s="17" t="s">
        <v>180</v>
      </c>
      <c r="BM170" s="239" t="s">
        <v>1108</v>
      </c>
    </row>
    <row r="171" s="13" customFormat="1">
      <c r="A171" s="13"/>
      <c r="B171" s="241"/>
      <c r="C171" s="242"/>
      <c r="D171" s="243" t="s">
        <v>182</v>
      </c>
      <c r="E171" s="244" t="s">
        <v>1</v>
      </c>
      <c r="F171" s="245" t="s">
        <v>1109</v>
      </c>
      <c r="G171" s="242"/>
      <c r="H171" s="246">
        <v>24</v>
      </c>
      <c r="I171" s="247"/>
      <c r="J171" s="242"/>
      <c r="K171" s="242"/>
      <c r="L171" s="248"/>
      <c r="M171" s="249"/>
      <c r="N171" s="250"/>
      <c r="O171" s="250"/>
      <c r="P171" s="250"/>
      <c r="Q171" s="250"/>
      <c r="R171" s="250"/>
      <c r="S171" s="250"/>
      <c r="T171" s="251"/>
      <c r="U171" s="13"/>
      <c r="V171" s="13"/>
      <c r="W171" s="13"/>
      <c r="X171" s="13"/>
      <c r="Y171" s="13"/>
      <c r="Z171" s="13"/>
      <c r="AA171" s="13"/>
      <c r="AB171" s="13"/>
      <c r="AC171" s="13"/>
      <c r="AD171" s="13"/>
      <c r="AE171" s="13"/>
      <c r="AT171" s="252" t="s">
        <v>182</v>
      </c>
      <c r="AU171" s="252" t="s">
        <v>86</v>
      </c>
      <c r="AV171" s="13" t="s">
        <v>86</v>
      </c>
      <c r="AW171" s="13" t="s">
        <v>31</v>
      </c>
      <c r="AX171" s="13" t="s">
        <v>76</v>
      </c>
      <c r="AY171" s="252" t="s">
        <v>173</v>
      </c>
    </row>
    <row r="172" s="14" customFormat="1">
      <c r="A172" s="14"/>
      <c r="B172" s="253"/>
      <c r="C172" s="254"/>
      <c r="D172" s="243" t="s">
        <v>182</v>
      </c>
      <c r="E172" s="255" t="s">
        <v>1</v>
      </c>
      <c r="F172" s="256" t="s">
        <v>184</v>
      </c>
      <c r="G172" s="254"/>
      <c r="H172" s="257">
        <v>24</v>
      </c>
      <c r="I172" s="258"/>
      <c r="J172" s="254"/>
      <c r="K172" s="254"/>
      <c r="L172" s="259"/>
      <c r="M172" s="260"/>
      <c r="N172" s="261"/>
      <c r="O172" s="261"/>
      <c r="P172" s="261"/>
      <c r="Q172" s="261"/>
      <c r="R172" s="261"/>
      <c r="S172" s="261"/>
      <c r="T172" s="262"/>
      <c r="U172" s="14"/>
      <c r="V172" s="14"/>
      <c r="W172" s="14"/>
      <c r="X172" s="14"/>
      <c r="Y172" s="14"/>
      <c r="Z172" s="14"/>
      <c r="AA172" s="14"/>
      <c r="AB172" s="14"/>
      <c r="AC172" s="14"/>
      <c r="AD172" s="14"/>
      <c r="AE172" s="14"/>
      <c r="AT172" s="263" t="s">
        <v>182</v>
      </c>
      <c r="AU172" s="263" t="s">
        <v>86</v>
      </c>
      <c r="AV172" s="14" t="s">
        <v>180</v>
      </c>
      <c r="AW172" s="14" t="s">
        <v>31</v>
      </c>
      <c r="AX172" s="14" t="s">
        <v>84</v>
      </c>
      <c r="AY172" s="263" t="s">
        <v>173</v>
      </c>
    </row>
    <row r="173" s="2" customFormat="1" ht="49.05" customHeight="1">
      <c r="A173" s="38"/>
      <c r="B173" s="39"/>
      <c r="C173" s="227" t="s">
        <v>8</v>
      </c>
      <c r="D173" s="227" t="s">
        <v>176</v>
      </c>
      <c r="E173" s="228" t="s">
        <v>792</v>
      </c>
      <c r="F173" s="229" t="s">
        <v>793</v>
      </c>
      <c r="G173" s="230" t="s">
        <v>179</v>
      </c>
      <c r="H173" s="231">
        <v>42</v>
      </c>
      <c r="I173" s="232"/>
      <c r="J173" s="233">
        <f>ROUND(I173*H173,2)</f>
        <v>0</v>
      </c>
      <c r="K173" s="234"/>
      <c r="L173" s="44"/>
      <c r="M173" s="235" t="s">
        <v>1</v>
      </c>
      <c r="N173" s="236" t="s">
        <v>41</v>
      </c>
      <c r="O173" s="91"/>
      <c r="P173" s="237">
        <f>O173*H173</f>
        <v>0</v>
      </c>
      <c r="Q173" s="237">
        <v>0</v>
      </c>
      <c r="R173" s="237">
        <f>Q173*H173</f>
        <v>0</v>
      </c>
      <c r="S173" s="237">
        <v>0</v>
      </c>
      <c r="T173" s="238">
        <f>S173*H173</f>
        <v>0</v>
      </c>
      <c r="U173" s="38"/>
      <c r="V173" s="38"/>
      <c r="W173" s="38"/>
      <c r="X173" s="38"/>
      <c r="Y173" s="38"/>
      <c r="Z173" s="38"/>
      <c r="AA173" s="38"/>
      <c r="AB173" s="38"/>
      <c r="AC173" s="38"/>
      <c r="AD173" s="38"/>
      <c r="AE173" s="38"/>
      <c r="AR173" s="239" t="s">
        <v>180</v>
      </c>
      <c r="AT173" s="239" t="s">
        <v>176</v>
      </c>
      <c r="AU173" s="239" t="s">
        <v>86</v>
      </c>
      <c r="AY173" s="17" t="s">
        <v>173</v>
      </c>
      <c r="BE173" s="240">
        <f>IF(N173="základní",J173,0)</f>
        <v>0</v>
      </c>
      <c r="BF173" s="240">
        <f>IF(N173="snížená",J173,0)</f>
        <v>0</v>
      </c>
      <c r="BG173" s="240">
        <f>IF(N173="zákl. přenesená",J173,0)</f>
        <v>0</v>
      </c>
      <c r="BH173" s="240">
        <f>IF(N173="sníž. přenesená",J173,0)</f>
        <v>0</v>
      </c>
      <c r="BI173" s="240">
        <f>IF(N173="nulová",J173,0)</f>
        <v>0</v>
      </c>
      <c r="BJ173" s="17" t="s">
        <v>84</v>
      </c>
      <c r="BK173" s="240">
        <f>ROUND(I173*H173,2)</f>
        <v>0</v>
      </c>
      <c r="BL173" s="17" t="s">
        <v>180</v>
      </c>
      <c r="BM173" s="239" t="s">
        <v>1110</v>
      </c>
    </row>
    <row r="174" s="13" customFormat="1">
      <c r="A174" s="13"/>
      <c r="B174" s="241"/>
      <c r="C174" s="242"/>
      <c r="D174" s="243" t="s">
        <v>182</v>
      </c>
      <c r="E174" s="244" t="s">
        <v>1</v>
      </c>
      <c r="F174" s="245" t="s">
        <v>1111</v>
      </c>
      <c r="G174" s="242"/>
      <c r="H174" s="246">
        <v>42</v>
      </c>
      <c r="I174" s="247"/>
      <c r="J174" s="242"/>
      <c r="K174" s="242"/>
      <c r="L174" s="248"/>
      <c r="M174" s="249"/>
      <c r="N174" s="250"/>
      <c r="O174" s="250"/>
      <c r="P174" s="250"/>
      <c r="Q174" s="250"/>
      <c r="R174" s="250"/>
      <c r="S174" s="250"/>
      <c r="T174" s="251"/>
      <c r="U174" s="13"/>
      <c r="V174" s="13"/>
      <c r="W174" s="13"/>
      <c r="X174" s="13"/>
      <c r="Y174" s="13"/>
      <c r="Z174" s="13"/>
      <c r="AA174" s="13"/>
      <c r="AB174" s="13"/>
      <c r="AC174" s="13"/>
      <c r="AD174" s="13"/>
      <c r="AE174" s="13"/>
      <c r="AT174" s="252" t="s">
        <v>182</v>
      </c>
      <c r="AU174" s="252" t="s">
        <v>86</v>
      </c>
      <c r="AV174" s="13" t="s">
        <v>86</v>
      </c>
      <c r="AW174" s="13" t="s">
        <v>31</v>
      </c>
      <c r="AX174" s="13" t="s">
        <v>76</v>
      </c>
      <c r="AY174" s="252" t="s">
        <v>173</v>
      </c>
    </row>
    <row r="175" s="14" customFormat="1">
      <c r="A175" s="14"/>
      <c r="B175" s="253"/>
      <c r="C175" s="254"/>
      <c r="D175" s="243" t="s">
        <v>182</v>
      </c>
      <c r="E175" s="255" t="s">
        <v>1</v>
      </c>
      <c r="F175" s="256" t="s">
        <v>184</v>
      </c>
      <c r="G175" s="254"/>
      <c r="H175" s="257">
        <v>42</v>
      </c>
      <c r="I175" s="258"/>
      <c r="J175" s="254"/>
      <c r="K175" s="254"/>
      <c r="L175" s="259"/>
      <c r="M175" s="260"/>
      <c r="N175" s="261"/>
      <c r="O175" s="261"/>
      <c r="P175" s="261"/>
      <c r="Q175" s="261"/>
      <c r="R175" s="261"/>
      <c r="S175" s="261"/>
      <c r="T175" s="262"/>
      <c r="U175" s="14"/>
      <c r="V175" s="14"/>
      <c r="W175" s="14"/>
      <c r="X175" s="14"/>
      <c r="Y175" s="14"/>
      <c r="Z175" s="14"/>
      <c r="AA175" s="14"/>
      <c r="AB175" s="14"/>
      <c r="AC175" s="14"/>
      <c r="AD175" s="14"/>
      <c r="AE175" s="14"/>
      <c r="AT175" s="263" t="s">
        <v>182</v>
      </c>
      <c r="AU175" s="263" t="s">
        <v>86</v>
      </c>
      <c r="AV175" s="14" t="s">
        <v>180</v>
      </c>
      <c r="AW175" s="14" t="s">
        <v>31</v>
      </c>
      <c r="AX175" s="14" t="s">
        <v>84</v>
      </c>
      <c r="AY175" s="263" t="s">
        <v>173</v>
      </c>
    </row>
    <row r="176" s="2" customFormat="1" ht="90" customHeight="1">
      <c r="A176" s="38"/>
      <c r="B176" s="39"/>
      <c r="C176" s="227" t="s">
        <v>274</v>
      </c>
      <c r="D176" s="227" t="s">
        <v>176</v>
      </c>
      <c r="E176" s="228" t="s">
        <v>796</v>
      </c>
      <c r="F176" s="229" t="s">
        <v>797</v>
      </c>
      <c r="G176" s="230" t="s">
        <v>179</v>
      </c>
      <c r="H176" s="231">
        <v>24</v>
      </c>
      <c r="I176" s="232"/>
      <c r="J176" s="233">
        <f>ROUND(I176*H176,2)</f>
        <v>0</v>
      </c>
      <c r="K176" s="234"/>
      <c r="L176" s="44"/>
      <c r="M176" s="235" t="s">
        <v>1</v>
      </c>
      <c r="N176" s="236" t="s">
        <v>41</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180</v>
      </c>
      <c r="AT176" s="239" t="s">
        <v>176</v>
      </c>
      <c r="AU176" s="239" t="s">
        <v>86</v>
      </c>
      <c r="AY176" s="17" t="s">
        <v>173</v>
      </c>
      <c r="BE176" s="240">
        <f>IF(N176="základní",J176,0)</f>
        <v>0</v>
      </c>
      <c r="BF176" s="240">
        <f>IF(N176="snížená",J176,0)</f>
        <v>0</v>
      </c>
      <c r="BG176" s="240">
        <f>IF(N176="zákl. přenesená",J176,0)</f>
        <v>0</v>
      </c>
      <c r="BH176" s="240">
        <f>IF(N176="sníž. přenesená",J176,0)</f>
        <v>0</v>
      </c>
      <c r="BI176" s="240">
        <f>IF(N176="nulová",J176,0)</f>
        <v>0</v>
      </c>
      <c r="BJ176" s="17" t="s">
        <v>84</v>
      </c>
      <c r="BK176" s="240">
        <f>ROUND(I176*H176,2)</f>
        <v>0</v>
      </c>
      <c r="BL176" s="17" t="s">
        <v>180</v>
      </c>
      <c r="BM176" s="239" t="s">
        <v>1112</v>
      </c>
    </row>
    <row r="177" s="13" customFormat="1">
      <c r="A177" s="13"/>
      <c r="B177" s="241"/>
      <c r="C177" s="242"/>
      <c r="D177" s="243" t="s">
        <v>182</v>
      </c>
      <c r="E177" s="244" t="s">
        <v>1</v>
      </c>
      <c r="F177" s="245" t="s">
        <v>1113</v>
      </c>
      <c r="G177" s="242"/>
      <c r="H177" s="246">
        <v>24</v>
      </c>
      <c r="I177" s="247"/>
      <c r="J177" s="242"/>
      <c r="K177" s="242"/>
      <c r="L177" s="248"/>
      <c r="M177" s="249"/>
      <c r="N177" s="250"/>
      <c r="O177" s="250"/>
      <c r="P177" s="250"/>
      <c r="Q177" s="250"/>
      <c r="R177" s="250"/>
      <c r="S177" s="250"/>
      <c r="T177" s="251"/>
      <c r="U177" s="13"/>
      <c r="V177" s="13"/>
      <c r="W177" s="13"/>
      <c r="X177" s="13"/>
      <c r="Y177" s="13"/>
      <c r="Z177" s="13"/>
      <c r="AA177" s="13"/>
      <c r="AB177" s="13"/>
      <c r="AC177" s="13"/>
      <c r="AD177" s="13"/>
      <c r="AE177" s="13"/>
      <c r="AT177" s="252" t="s">
        <v>182</v>
      </c>
      <c r="AU177" s="252" t="s">
        <v>86</v>
      </c>
      <c r="AV177" s="13" t="s">
        <v>86</v>
      </c>
      <c r="AW177" s="13" t="s">
        <v>31</v>
      </c>
      <c r="AX177" s="13" t="s">
        <v>76</v>
      </c>
      <c r="AY177" s="252" t="s">
        <v>173</v>
      </c>
    </row>
    <row r="178" s="14" customFormat="1">
      <c r="A178" s="14"/>
      <c r="B178" s="253"/>
      <c r="C178" s="254"/>
      <c r="D178" s="243" t="s">
        <v>182</v>
      </c>
      <c r="E178" s="255" t="s">
        <v>1</v>
      </c>
      <c r="F178" s="256" t="s">
        <v>184</v>
      </c>
      <c r="G178" s="254"/>
      <c r="H178" s="257">
        <v>24</v>
      </c>
      <c r="I178" s="258"/>
      <c r="J178" s="254"/>
      <c r="K178" s="254"/>
      <c r="L178" s="259"/>
      <c r="M178" s="260"/>
      <c r="N178" s="261"/>
      <c r="O178" s="261"/>
      <c r="P178" s="261"/>
      <c r="Q178" s="261"/>
      <c r="R178" s="261"/>
      <c r="S178" s="261"/>
      <c r="T178" s="262"/>
      <c r="U178" s="14"/>
      <c r="V178" s="14"/>
      <c r="W178" s="14"/>
      <c r="X178" s="14"/>
      <c r="Y178" s="14"/>
      <c r="Z178" s="14"/>
      <c r="AA178" s="14"/>
      <c r="AB178" s="14"/>
      <c r="AC178" s="14"/>
      <c r="AD178" s="14"/>
      <c r="AE178" s="14"/>
      <c r="AT178" s="263" t="s">
        <v>182</v>
      </c>
      <c r="AU178" s="263" t="s">
        <v>86</v>
      </c>
      <c r="AV178" s="14" t="s">
        <v>180</v>
      </c>
      <c r="AW178" s="14" t="s">
        <v>31</v>
      </c>
      <c r="AX178" s="14" t="s">
        <v>84</v>
      </c>
      <c r="AY178" s="263" t="s">
        <v>173</v>
      </c>
    </row>
    <row r="179" s="2" customFormat="1" ht="14.4" customHeight="1">
      <c r="A179" s="38"/>
      <c r="B179" s="39"/>
      <c r="C179" s="264" t="s">
        <v>279</v>
      </c>
      <c r="D179" s="264" t="s">
        <v>199</v>
      </c>
      <c r="E179" s="265" t="s">
        <v>800</v>
      </c>
      <c r="F179" s="266" t="s">
        <v>801</v>
      </c>
      <c r="G179" s="267" t="s">
        <v>202</v>
      </c>
      <c r="H179" s="268">
        <v>8.2799999999999994</v>
      </c>
      <c r="I179" s="269"/>
      <c r="J179" s="270">
        <f>ROUND(I179*H179,2)</f>
        <v>0</v>
      </c>
      <c r="K179" s="271"/>
      <c r="L179" s="272"/>
      <c r="M179" s="273" t="s">
        <v>1</v>
      </c>
      <c r="N179" s="274" t="s">
        <v>41</v>
      </c>
      <c r="O179" s="91"/>
      <c r="P179" s="237">
        <f>O179*H179</f>
        <v>0</v>
      </c>
      <c r="Q179" s="237">
        <v>1</v>
      </c>
      <c r="R179" s="237">
        <f>Q179*H179</f>
        <v>8.2799999999999994</v>
      </c>
      <c r="S179" s="237">
        <v>0</v>
      </c>
      <c r="T179" s="238">
        <f>S179*H179</f>
        <v>0</v>
      </c>
      <c r="U179" s="38"/>
      <c r="V179" s="38"/>
      <c r="W179" s="38"/>
      <c r="X179" s="38"/>
      <c r="Y179" s="38"/>
      <c r="Z179" s="38"/>
      <c r="AA179" s="38"/>
      <c r="AB179" s="38"/>
      <c r="AC179" s="38"/>
      <c r="AD179" s="38"/>
      <c r="AE179" s="38"/>
      <c r="AR179" s="239" t="s">
        <v>203</v>
      </c>
      <c r="AT179" s="239" t="s">
        <v>199</v>
      </c>
      <c r="AU179" s="239" t="s">
        <v>86</v>
      </c>
      <c r="AY179" s="17" t="s">
        <v>173</v>
      </c>
      <c r="BE179" s="240">
        <f>IF(N179="základní",J179,0)</f>
        <v>0</v>
      </c>
      <c r="BF179" s="240">
        <f>IF(N179="snížená",J179,0)</f>
        <v>0</v>
      </c>
      <c r="BG179" s="240">
        <f>IF(N179="zákl. přenesená",J179,0)</f>
        <v>0</v>
      </c>
      <c r="BH179" s="240">
        <f>IF(N179="sníž. přenesená",J179,0)</f>
        <v>0</v>
      </c>
      <c r="BI179" s="240">
        <f>IF(N179="nulová",J179,0)</f>
        <v>0</v>
      </c>
      <c r="BJ179" s="17" t="s">
        <v>84</v>
      </c>
      <c r="BK179" s="240">
        <f>ROUND(I179*H179,2)</f>
        <v>0</v>
      </c>
      <c r="BL179" s="17" t="s">
        <v>180</v>
      </c>
      <c r="BM179" s="239" t="s">
        <v>1114</v>
      </c>
    </row>
    <row r="180" s="13" customFormat="1">
      <c r="A180" s="13"/>
      <c r="B180" s="241"/>
      <c r="C180" s="242"/>
      <c r="D180" s="243" t="s">
        <v>182</v>
      </c>
      <c r="E180" s="244" t="s">
        <v>1</v>
      </c>
      <c r="F180" s="245" t="s">
        <v>1115</v>
      </c>
      <c r="G180" s="242"/>
      <c r="H180" s="246">
        <v>8.2799999999999994</v>
      </c>
      <c r="I180" s="247"/>
      <c r="J180" s="242"/>
      <c r="K180" s="242"/>
      <c r="L180" s="248"/>
      <c r="M180" s="249"/>
      <c r="N180" s="250"/>
      <c r="O180" s="250"/>
      <c r="P180" s="250"/>
      <c r="Q180" s="250"/>
      <c r="R180" s="250"/>
      <c r="S180" s="250"/>
      <c r="T180" s="251"/>
      <c r="U180" s="13"/>
      <c r="V180" s="13"/>
      <c r="W180" s="13"/>
      <c r="X180" s="13"/>
      <c r="Y180" s="13"/>
      <c r="Z180" s="13"/>
      <c r="AA180" s="13"/>
      <c r="AB180" s="13"/>
      <c r="AC180" s="13"/>
      <c r="AD180" s="13"/>
      <c r="AE180" s="13"/>
      <c r="AT180" s="252" t="s">
        <v>182</v>
      </c>
      <c r="AU180" s="252" t="s">
        <v>86</v>
      </c>
      <c r="AV180" s="13" t="s">
        <v>86</v>
      </c>
      <c r="AW180" s="13" t="s">
        <v>31</v>
      </c>
      <c r="AX180" s="13" t="s">
        <v>76</v>
      </c>
      <c r="AY180" s="252" t="s">
        <v>173</v>
      </c>
    </row>
    <row r="181" s="14" customFormat="1">
      <c r="A181" s="14"/>
      <c r="B181" s="253"/>
      <c r="C181" s="254"/>
      <c r="D181" s="243" t="s">
        <v>182</v>
      </c>
      <c r="E181" s="255" t="s">
        <v>1</v>
      </c>
      <c r="F181" s="256" t="s">
        <v>184</v>
      </c>
      <c r="G181" s="254"/>
      <c r="H181" s="257">
        <v>8.2799999999999994</v>
      </c>
      <c r="I181" s="258"/>
      <c r="J181" s="254"/>
      <c r="K181" s="254"/>
      <c r="L181" s="259"/>
      <c r="M181" s="260"/>
      <c r="N181" s="261"/>
      <c r="O181" s="261"/>
      <c r="P181" s="261"/>
      <c r="Q181" s="261"/>
      <c r="R181" s="261"/>
      <c r="S181" s="261"/>
      <c r="T181" s="262"/>
      <c r="U181" s="14"/>
      <c r="V181" s="14"/>
      <c r="W181" s="14"/>
      <c r="X181" s="14"/>
      <c r="Y181" s="14"/>
      <c r="Z181" s="14"/>
      <c r="AA181" s="14"/>
      <c r="AB181" s="14"/>
      <c r="AC181" s="14"/>
      <c r="AD181" s="14"/>
      <c r="AE181" s="14"/>
      <c r="AT181" s="263" t="s">
        <v>182</v>
      </c>
      <c r="AU181" s="263" t="s">
        <v>86</v>
      </c>
      <c r="AV181" s="14" t="s">
        <v>180</v>
      </c>
      <c r="AW181" s="14" t="s">
        <v>31</v>
      </c>
      <c r="AX181" s="14" t="s">
        <v>84</v>
      </c>
      <c r="AY181" s="263" t="s">
        <v>173</v>
      </c>
    </row>
    <row r="182" s="2" customFormat="1" ht="24.15" customHeight="1">
      <c r="A182" s="38"/>
      <c r="B182" s="39"/>
      <c r="C182" s="264" t="s">
        <v>284</v>
      </c>
      <c r="D182" s="264" t="s">
        <v>199</v>
      </c>
      <c r="E182" s="265" t="s">
        <v>804</v>
      </c>
      <c r="F182" s="266" t="s">
        <v>805</v>
      </c>
      <c r="G182" s="267" t="s">
        <v>202</v>
      </c>
      <c r="H182" s="268">
        <v>2.7599999999999998</v>
      </c>
      <c r="I182" s="269"/>
      <c r="J182" s="270">
        <f>ROUND(I182*H182,2)</f>
        <v>0</v>
      </c>
      <c r="K182" s="271"/>
      <c r="L182" s="272"/>
      <c r="M182" s="273" t="s">
        <v>1</v>
      </c>
      <c r="N182" s="274" t="s">
        <v>41</v>
      </c>
      <c r="O182" s="91"/>
      <c r="P182" s="237">
        <f>O182*H182</f>
        <v>0</v>
      </c>
      <c r="Q182" s="237">
        <v>1</v>
      </c>
      <c r="R182" s="237">
        <f>Q182*H182</f>
        <v>2.7599999999999998</v>
      </c>
      <c r="S182" s="237">
        <v>0</v>
      </c>
      <c r="T182" s="238">
        <f>S182*H182</f>
        <v>0</v>
      </c>
      <c r="U182" s="38"/>
      <c r="V182" s="38"/>
      <c r="W182" s="38"/>
      <c r="X182" s="38"/>
      <c r="Y182" s="38"/>
      <c r="Z182" s="38"/>
      <c r="AA182" s="38"/>
      <c r="AB182" s="38"/>
      <c r="AC182" s="38"/>
      <c r="AD182" s="38"/>
      <c r="AE182" s="38"/>
      <c r="AR182" s="239" t="s">
        <v>203</v>
      </c>
      <c r="AT182" s="239" t="s">
        <v>199</v>
      </c>
      <c r="AU182" s="239" t="s">
        <v>86</v>
      </c>
      <c r="AY182" s="17" t="s">
        <v>173</v>
      </c>
      <c r="BE182" s="240">
        <f>IF(N182="základní",J182,0)</f>
        <v>0</v>
      </c>
      <c r="BF182" s="240">
        <f>IF(N182="snížená",J182,0)</f>
        <v>0</v>
      </c>
      <c r="BG182" s="240">
        <f>IF(N182="zákl. přenesená",J182,0)</f>
        <v>0</v>
      </c>
      <c r="BH182" s="240">
        <f>IF(N182="sníž. přenesená",J182,0)</f>
        <v>0</v>
      </c>
      <c r="BI182" s="240">
        <f>IF(N182="nulová",J182,0)</f>
        <v>0</v>
      </c>
      <c r="BJ182" s="17" t="s">
        <v>84</v>
      </c>
      <c r="BK182" s="240">
        <f>ROUND(I182*H182,2)</f>
        <v>0</v>
      </c>
      <c r="BL182" s="17" t="s">
        <v>180</v>
      </c>
      <c r="BM182" s="239" t="s">
        <v>1116</v>
      </c>
    </row>
    <row r="183" s="13" customFormat="1">
      <c r="A183" s="13"/>
      <c r="B183" s="241"/>
      <c r="C183" s="242"/>
      <c r="D183" s="243" t="s">
        <v>182</v>
      </c>
      <c r="E183" s="244" t="s">
        <v>1</v>
      </c>
      <c r="F183" s="245" t="s">
        <v>1117</v>
      </c>
      <c r="G183" s="242"/>
      <c r="H183" s="246">
        <v>2.7599999999999998</v>
      </c>
      <c r="I183" s="247"/>
      <c r="J183" s="242"/>
      <c r="K183" s="242"/>
      <c r="L183" s="248"/>
      <c r="M183" s="249"/>
      <c r="N183" s="250"/>
      <c r="O183" s="250"/>
      <c r="P183" s="250"/>
      <c r="Q183" s="250"/>
      <c r="R183" s="250"/>
      <c r="S183" s="250"/>
      <c r="T183" s="251"/>
      <c r="U183" s="13"/>
      <c r="V183" s="13"/>
      <c r="W183" s="13"/>
      <c r="X183" s="13"/>
      <c r="Y183" s="13"/>
      <c r="Z183" s="13"/>
      <c r="AA183" s="13"/>
      <c r="AB183" s="13"/>
      <c r="AC183" s="13"/>
      <c r="AD183" s="13"/>
      <c r="AE183" s="13"/>
      <c r="AT183" s="252" t="s">
        <v>182</v>
      </c>
      <c r="AU183" s="252" t="s">
        <v>86</v>
      </c>
      <c r="AV183" s="13" t="s">
        <v>86</v>
      </c>
      <c r="AW183" s="13" t="s">
        <v>31</v>
      </c>
      <c r="AX183" s="13" t="s">
        <v>76</v>
      </c>
      <c r="AY183" s="252" t="s">
        <v>173</v>
      </c>
    </row>
    <row r="184" s="14" customFormat="1">
      <c r="A184" s="14"/>
      <c r="B184" s="253"/>
      <c r="C184" s="254"/>
      <c r="D184" s="243" t="s">
        <v>182</v>
      </c>
      <c r="E184" s="255" t="s">
        <v>1</v>
      </c>
      <c r="F184" s="256" t="s">
        <v>184</v>
      </c>
      <c r="G184" s="254"/>
      <c r="H184" s="257">
        <v>2.7599999999999998</v>
      </c>
      <c r="I184" s="258"/>
      <c r="J184" s="254"/>
      <c r="K184" s="254"/>
      <c r="L184" s="259"/>
      <c r="M184" s="260"/>
      <c r="N184" s="261"/>
      <c r="O184" s="261"/>
      <c r="P184" s="261"/>
      <c r="Q184" s="261"/>
      <c r="R184" s="261"/>
      <c r="S184" s="261"/>
      <c r="T184" s="262"/>
      <c r="U184" s="14"/>
      <c r="V184" s="14"/>
      <c r="W184" s="14"/>
      <c r="X184" s="14"/>
      <c r="Y184" s="14"/>
      <c r="Z184" s="14"/>
      <c r="AA184" s="14"/>
      <c r="AB184" s="14"/>
      <c r="AC184" s="14"/>
      <c r="AD184" s="14"/>
      <c r="AE184" s="14"/>
      <c r="AT184" s="263" t="s">
        <v>182</v>
      </c>
      <c r="AU184" s="263" t="s">
        <v>86</v>
      </c>
      <c r="AV184" s="14" t="s">
        <v>180</v>
      </c>
      <c r="AW184" s="14" t="s">
        <v>31</v>
      </c>
      <c r="AX184" s="14" t="s">
        <v>84</v>
      </c>
      <c r="AY184" s="263" t="s">
        <v>173</v>
      </c>
    </row>
    <row r="185" s="2" customFormat="1" ht="49.05" customHeight="1">
      <c r="A185" s="38"/>
      <c r="B185" s="39"/>
      <c r="C185" s="227" t="s">
        <v>289</v>
      </c>
      <c r="D185" s="227" t="s">
        <v>176</v>
      </c>
      <c r="E185" s="228" t="s">
        <v>727</v>
      </c>
      <c r="F185" s="229" t="s">
        <v>728</v>
      </c>
      <c r="G185" s="230" t="s">
        <v>187</v>
      </c>
      <c r="H185" s="231">
        <v>1.0800000000000001</v>
      </c>
      <c r="I185" s="232"/>
      <c r="J185" s="233">
        <f>ROUND(I185*H185,2)</f>
        <v>0</v>
      </c>
      <c r="K185" s="234"/>
      <c r="L185" s="44"/>
      <c r="M185" s="235" t="s">
        <v>1</v>
      </c>
      <c r="N185" s="236" t="s">
        <v>41</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180</v>
      </c>
      <c r="AT185" s="239" t="s">
        <v>176</v>
      </c>
      <c r="AU185" s="239" t="s">
        <v>86</v>
      </c>
      <c r="AY185" s="17" t="s">
        <v>173</v>
      </c>
      <c r="BE185" s="240">
        <f>IF(N185="základní",J185,0)</f>
        <v>0</v>
      </c>
      <c r="BF185" s="240">
        <f>IF(N185="snížená",J185,0)</f>
        <v>0</v>
      </c>
      <c r="BG185" s="240">
        <f>IF(N185="zákl. přenesená",J185,0)</f>
        <v>0</v>
      </c>
      <c r="BH185" s="240">
        <f>IF(N185="sníž. přenesená",J185,0)</f>
        <v>0</v>
      </c>
      <c r="BI185" s="240">
        <f>IF(N185="nulová",J185,0)</f>
        <v>0</v>
      </c>
      <c r="BJ185" s="17" t="s">
        <v>84</v>
      </c>
      <c r="BK185" s="240">
        <f>ROUND(I185*H185,2)</f>
        <v>0</v>
      </c>
      <c r="BL185" s="17" t="s">
        <v>180</v>
      </c>
      <c r="BM185" s="239" t="s">
        <v>1118</v>
      </c>
    </row>
    <row r="186" s="13" customFormat="1">
      <c r="A186" s="13"/>
      <c r="B186" s="241"/>
      <c r="C186" s="242"/>
      <c r="D186" s="243" t="s">
        <v>182</v>
      </c>
      <c r="E186" s="244" t="s">
        <v>1</v>
      </c>
      <c r="F186" s="245" t="s">
        <v>1119</v>
      </c>
      <c r="G186" s="242"/>
      <c r="H186" s="246">
        <v>1.0800000000000001</v>
      </c>
      <c r="I186" s="247"/>
      <c r="J186" s="242"/>
      <c r="K186" s="242"/>
      <c r="L186" s="248"/>
      <c r="M186" s="249"/>
      <c r="N186" s="250"/>
      <c r="O186" s="250"/>
      <c r="P186" s="250"/>
      <c r="Q186" s="250"/>
      <c r="R186" s="250"/>
      <c r="S186" s="250"/>
      <c r="T186" s="251"/>
      <c r="U186" s="13"/>
      <c r="V186" s="13"/>
      <c r="W186" s="13"/>
      <c r="X186" s="13"/>
      <c r="Y186" s="13"/>
      <c r="Z186" s="13"/>
      <c r="AA186" s="13"/>
      <c r="AB186" s="13"/>
      <c r="AC186" s="13"/>
      <c r="AD186" s="13"/>
      <c r="AE186" s="13"/>
      <c r="AT186" s="252" t="s">
        <v>182</v>
      </c>
      <c r="AU186" s="252" t="s">
        <v>86</v>
      </c>
      <c r="AV186" s="13" t="s">
        <v>86</v>
      </c>
      <c r="AW186" s="13" t="s">
        <v>31</v>
      </c>
      <c r="AX186" s="13" t="s">
        <v>76</v>
      </c>
      <c r="AY186" s="252" t="s">
        <v>173</v>
      </c>
    </row>
    <row r="187" s="14" customFormat="1">
      <c r="A187" s="14"/>
      <c r="B187" s="253"/>
      <c r="C187" s="254"/>
      <c r="D187" s="243" t="s">
        <v>182</v>
      </c>
      <c r="E187" s="255" t="s">
        <v>1</v>
      </c>
      <c r="F187" s="256" t="s">
        <v>184</v>
      </c>
      <c r="G187" s="254"/>
      <c r="H187" s="257">
        <v>1.0800000000000001</v>
      </c>
      <c r="I187" s="258"/>
      <c r="J187" s="254"/>
      <c r="K187" s="254"/>
      <c r="L187" s="259"/>
      <c r="M187" s="260"/>
      <c r="N187" s="261"/>
      <c r="O187" s="261"/>
      <c r="P187" s="261"/>
      <c r="Q187" s="261"/>
      <c r="R187" s="261"/>
      <c r="S187" s="261"/>
      <c r="T187" s="262"/>
      <c r="U187" s="14"/>
      <c r="V187" s="14"/>
      <c r="W187" s="14"/>
      <c r="X187" s="14"/>
      <c r="Y187" s="14"/>
      <c r="Z187" s="14"/>
      <c r="AA187" s="14"/>
      <c r="AB187" s="14"/>
      <c r="AC187" s="14"/>
      <c r="AD187" s="14"/>
      <c r="AE187" s="14"/>
      <c r="AT187" s="263" t="s">
        <v>182</v>
      </c>
      <c r="AU187" s="263" t="s">
        <v>86</v>
      </c>
      <c r="AV187" s="14" t="s">
        <v>180</v>
      </c>
      <c r="AW187" s="14" t="s">
        <v>31</v>
      </c>
      <c r="AX187" s="14" t="s">
        <v>84</v>
      </c>
      <c r="AY187" s="263" t="s">
        <v>173</v>
      </c>
    </row>
    <row r="188" s="2" customFormat="1" ht="14.4" customHeight="1">
      <c r="A188" s="38"/>
      <c r="B188" s="39"/>
      <c r="C188" s="264" t="s">
        <v>294</v>
      </c>
      <c r="D188" s="264" t="s">
        <v>199</v>
      </c>
      <c r="E188" s="265" t="s">
        <v>304</v>
      </c>
      <c r="F188" s="266" t="s">
        <v>305</v>
      </c>
      <c r="G188" s="267" t="s">
        <v>187</v>
      </c>
      <c r="H188" s="268">
        <v>0.71999999999999997</v>
      </c>
      <c r="I188" s="269"/>
      <c r="J188" s="270">
        <f>ROUND(I188*H188,2)</f>
        <v>0</v>
      </c>
      <c r="K188" s="271"/>
      <c r="L188" s="272"/>
      <c r="M188" s="273" t="s">
        <v>1</v>
      </c>
      <c r="N188" s="274" t="s">
        <v>41</v>
      </c>
      <c r="O188" s="91"/>
      <c r="P188" s="237">
        <f>O188*H188</f>
        <v>0</v>
      </c>
      <c r="Q188" s="237">
        <v>2.234</v>
      </c>
      <c r="R188" s="237">
        <f>Q188*H188</f>
        <v>1.6084799999999999</v>
      </c>
      <c r="S188" s="237">
        <v>0</v>
      </c>
      <c r="T188" s="238">
        <f>S188*H188</f>
        <v>0</v>
      </c>
      <c r="U188" s="38"/>
      <c r="V188" s="38"/>
      <c r="W188" s="38"/>
      <c r="X188" s="38"/>
      <c r="Y188" s="38"/>
      <c r="Z188" s="38"/>
      <c r="AA188" s="38"/>
      <c r="AB188" s="38"/>
      <c r="AC188" s="38"/>
      <c r="AD188" s="38"/>
      <c r="AE188" s="38"/>
      <c r="AR188" s="239" t="s">
        <v>203</v>
      </c>
      <c r="AT188" s="239" t="s">
        <v>199</v>
      </c>
      <c r="AU188" s="239" t="s">
        <v>86</v>
      </c>
      <c r="AY188" s="17" t="s">
        <v>173</v>
      </c>
      <c r="BE188" s="240">
        <f>IF(N188="základní",J188,0)</f>
        <v>0</v>
      </c>
      <c r="BF188" s="240">
        <f>IF(N188="snížená",J188,0)</f>
        <v>0</v>
      </c>
      <c r="BG188" s="240">
        <f>IF(N188="zákl. přenesená",J188,0)</f>
        <v>0</v>
      </c>
      <c r="BH188" s="240">
        <f>IF(N188="sníž. přenesená",J188,0)</f>
        <v>0</v>
      </c>
      <c r="BI188" s="240">
        <f>IF(N188="nulová",J188,0)</f>
        <v>0</v>
      </c>
      <c r="BJ188" s="17" t="s">
        <v>84</v>
      </c>
      <c r="BK188" s="240">
        <f>ROUND(I188*H188,2)</f>
        <v>0</v>
      </c>
      <c r="BL188" s="17" t="s">
        <v>180</v>
      </c>
      <c r="BM188" s="239" t="s">
        <v>1120</v>
      </c>
    </row>
    <row r="189" s="13" customFormat="1">
      <c r="A189" s="13"/>
      <c r="B189" s="241"/>
      <c r="C189" s="242"/>
      <c r="D189" s="243" t="s">
        <v>182</v>
      </c>
      <c r="E189" s="244" t="s">
        <v>1</v>
      </c>
      <c r="F189" s="245" t="s">
        <v>1121</v>
      </c>
      <c r="G189" s="242"/>
      <c r="H189" s="246">
        <v>0.71999999999999997</v>
      </c>
      <c r="I189" s="247"/>
      <c r="J189" s="242"/>
      <c r="K189" s="242"/>
      <c r="L189" s="248"/>
      <c r="M189" s="249"/>
      <c r="N189" s="250"/>
      <c r="O189" s="250"/>
      <c r="P189" s="250"/>
      <c r="Q189" s="250"/>
      <c r="R189" s="250"/>
      <c r="S189" s="250"/>
      <c r="T189" s="251"/>
      <c r="U189" s="13"/>
      <c r="V189" s="13"/>
      <c r="W189" s="13"/>
      <c r="X189" s="13"/>
      <c r="Y189" s="13"/>
      <c r="Z189" s="13"/>
      <c r="AA189" s="13"/>
      <c r="AB189" s="13"/>
      <c r="AC189" s="13"/>
      <c r="AD189" s="13"/>
      <c r="AE189" s="13"/>
      <c r="AT189" s="252" t="s">
        <v>182</v>
      </c>
      <c r="AU189" s="252" t="s">
        <v>86</v>
      </c>
      <c r="AV189" s="13" t="s">
        <v>86</v>
      </c>
      <c r="AW189" s="13" t="s">
        <v>31</v>
      </c>
      <c r="AX189" s="13" t="s">
        <v>76</v>
      </c>
      <c r="AY189" s="252" t="s">
        <v>173</v>
      </c>
    </row>
    <row r="190" s="14" customFormat="1">
      <c r="A190" s="14"/>
      <c r="B190" s="253"/>
      <c r="C190" s="254"/>
      <c r="D190" s="243" t="s">
        <v>182</v>
      </c>
      <c r="E190" s="255" t="s">
        <v>1</v>
      </c>
      <c r="F190" s="256" t="s">
        <v>184</v>
      </c>
      <c r="G190" s="254"/>
      <c r="H190" s="257">
        <v>0.71999999999999997</v>
      </c>
      <c r="I190" s="258"/>
      <c r="J190" s="254"/>
      <c r="K190" s="254"/>
      <c r="L190" s="259"/>
      <c r="M190" s="260"/>
      <c r="N190" s="261"/>
      <c r="O190" s="261"/>
      <c r="P190" s="261"/>
      <c r="Q190" s="261"/>
      <c r="R190" s="261"/>
      <c r="S190" s="261"/>
      <c r="T190" s="262"/>
      <c r="U190" s="14"/>
      <c r="V190" s="14"/>
      <c r="W190" s="14"/>
      <c r="X190" s="14"/>
      <c r="Y190" s="14"/>
      <c r="Z190" s="14"/>
      <c r="AA190" s="14"/>
      <c r="AB190" s="14"/>
      <c r="AC190" s="14"/>
      <c r="AD190" s="14"/>
      <c r="AE190" s="14"/>
      <c r="AT190" s="263" t="s">
        <v>182</v>
      </c>
      <c r="AU190" s="263" t="s">
        <v>86</v>
      </c>
      <c r="AV190" s="14" t="s">
        <v>180</v>
      </c>
      <c r="AW190" s="14" t="s">
        <v>31</v>
      </c>
      <c r="AX190" s="14" t="s">
        <v>84</v>
      </c>
      <c r="AY190" s="263" t="s">
        <v>173</v>
      </c>
    </row>
    <row r="191" s="2" customFormat="1" ht="49.05" customHeight="1">
      <c r="A191" s="38"/>
      <c r="B191" s="39"/>
      <c r="C191" s="227" t="s">
        <v>764</v>
      </c>
      <c r="D191" s="227" t="s">
        <v>176</v>
      </c>
      <c r="E191" s="228" t="s">
        <v>299</v>
      </c>
      <c r="F191" s="229" t="s">
        <v>300</v>
      </c>
      <c r="G191" s="230" t="s">
        <v>179</v>
      </c>
      <c r="H191" s="231">
        <v>50</v>
      </c>
      <c r="I191" s="232"/>
      <c r="J191" s="233">
        <f>ROUND(I191*H191,2)</f>
        <v>0</v>
      </c>
      <c r="K191" s="234"/>
      <c r="L191" s="44"/>
      <c r="M191" s="235" t="s">
        <v>1</v>
      </c>
      <c r="N191" s="236" t="s">
        <v>41</v>
      </c>
      <c r="O191" s="91"/>
      <c r="P191" s="237">
        <f>O191*H191</f>
        <v>0</v>
      </c>
      <c r="Q191" s="237">
        <v>0</v>
      </c>
      <c r="R191" s="237">
        <f>Q191*H191</f>
        <v>0</v>
      </c>
      <c r="S191" s="237">
        <v>0</v>
      </c>
      <c r="T191" s="238">
        <f>S191*H191</f>
        <v>0</v>
      </c>
      <c r="U191" s="38"/>
      <c r="V191" s="38"/>
      <c r="W191" s="38"/>
      <c r="X191" s="38"/>
      <c r="Y191" s="38"/>
      <c r="Z191" s="38"/>
      <c r="AA191" s="38"/>
      <c r="AB191" s="38"/>
      <c r="AC191" s="38"/>
      <c r="AD191" s="38"/>
      <c r="AE191" s="38"/>
      <c r="AR191" s="239" t="s">
        <v>180</v>
      </c>
      <c r="AT191" s="239" t="s">
        <v>176</v>
      </c>
      <c r="AU191" s="239" t="s">
        <v>86</v>
      </c>
      <c r="AY191" s="17" t="s">
        <v>173</v>
      </c>
      <c r="BE191" s="240">
        <f>IF(N191="základní",J191,0)</f>
        <v>0</v>
      </c>
      <c r="BF191" s="240">
        <f>IF(N191="snížená",J191,0)</f>
        <v>0</v>
      </c>
      <c r="BG191" s="240">
        <f>IF(N191="zákl. přenesená",J191,0)</f>
        <v>0</v>
      </c>
      <c r="BH191" s="240">
        <f>IF(N191="sníž. přenesená",J191,0)</f>
        <v>0</v>
      </c>
      <c r="BI191" s="240">
        <f>IF(N191="nulová",J191,0)</f>
        <v>0</v>
      </c>
      <c r="BJ191" s="17" t="s">
        <v>84</v>
      </c>
      <c r="BK191" s="240">
        <f>ROUND(I191*H191,2)</f>
        <v>0</v>
      </c>
      <c r="BL191" s="17" t="s">
        <v>180</v>
      </c>
      <c r="BM191" s="239" t="s">
        <v>1122</v>
      </c>
    </row>
    <row r="192" s="13" customFormat="1">
      <c r="A192" s="13"/>
      <c r="B192" s="241"/>
      <c r="C192" s="242"/>
      <c r="D192" s="243" t="s">
        <v>182</v>
      </c>
      <c r="E192" s="244" t="s">
        <v>1</v>
      </c>
      <c r="F192" s="245" t="s">
        <v>1123</v>
      </c>
      <c r="G192" s="242"/>
      <c r="H192" s="246">
        <v>50</v>
      </c>
      <c r="I192" s="247"/>
      <c r="J192" s="242"/>
      <c r="K192" s="242"/>
      <c r="L192" s="248"/>
      <c r="M192" s="249"/>
      <c r="N192" s="250"/>
      <c r="O192" s="250"/>
      <c r="P192" s="250"/>
      <c r="Q192" s="250"/>
      <c r="R192" s="250"/>
      <c r="S192" s="250"/>
      <c r="T192" s="251"/>
      <c r="U192" s="13"/>
      <c r="V192" s="13"/>
      <c r="W192" s="13"/>
      <c r="X192" s="13"/>
      <c r="Y192" s="13"/>
      <c r="Z192" s="13"/>
      <c r="AA192" s="13"/>
      <c r="AB192" s="13"/>
      <c r="AC192" s="13"/>
      <c r="AD192" s="13"/>
      <c r="AE192" s="13"/>
      <c r="AT192" s="252" t="s">
        <v>182</v>
      </c>
      <c r="AU192" s="252" t="s">
        <v>86</v>
      </c>
      <c r="AV192" s="13" t="s">
        <v>86</v>
      </c>
      <c r="AW192" s="13" t="s">
        <v>31</v>
      </c>
      <c r="AX192" s="13" t="s">
        <v>76</v>
      </c>
      <c r="AY192" s="252" t="s">
        <v>173</v>
      </c>
    </row>
    <row r="193" s="14" customFormat="1">
      <c r="A193" s="14"/>
      <c r="B193" s="253"/>
      <c r="C193" s="254"/>
      <c r="D193" s="243" t="s">
        <v>182</v>
      </c>
      <c r="E193" s="255" t="s">
        <v>1</v>
      </c>
      <c r="F193" s="256" t="s">
        <v>184</v>
      </c>
      <c r="G193" s="254"/>
      <c r="H193" s="257">
        <v>50</v>
      </c>
      <c r="I193" s="258"/>
      <c r="J193" s="254"/>
      <c r="K193" s="254"/>
      <c r="L193" s="259"/>
      <c r="M193" s="260"/>
      <c r="N193" s="261"/>
      <c r="O193" s="261"/>
      <c r="P193" s="261"/>
      <c r="Q193" s="261"/>
      <c r="R193" s="261"/>
      <c r="S193" s="261"/>
      <c r="T193" s="262"/>
      <c r="U193" s="14"/>
      <c r="V193" s="14"/>
      <c r="W193" s="14"/>
      <c r="X193" s="14"/>
      <c r="Y193" s="14"/>
      <c r="Z193" s="14"/>
      <c r="AA193" s="14"/>
      <c r="AB193" s="14"/>
      <c r="AC193" s="14"/>
      <c r="AD193" s="14"/>
      <c r="AE193" s="14"/>
      <c r="AT193" s="263" t="s">
        <v>182</v>
      </c>
      <c r="AU193" s="263" t="s">
        <v>86</v>
      </c>
      <c r="AV193" s="14" t="s">
        <v>180</v>
      </c>
      <c r="AW193" s="14" t="s">
        <v>31</v>
      </c>
      <c r="AX193" s="14" t="s">
        <v>84</v>
      </c>
      <c r="AY193" s="263" t="s">
        <v>173</v>
      </c>
    </row>
    <row r="194" s="2" customFormat="1" ht="49.05" customHeight="1">
      <c r="A194" s="38"/>
      <c r="B194" s="39"/>
      <c r="C194" s="227" t="s">
        <v>7</v>
      </c>
      <c r="D194" s="227" t="s">
        <v>176</v>
      </c>
      <c r="E194" s="228" t="s">
        <v>812</v>
      </c>
      <c r="F194" s="229" t="s">
        <v>813</v>
      </c>
      <c r="G194" s="230" t="s">
        <v>179</v>
      </c>
      <c r="H194" s="231">
        <v>35</v>
      </c>
      <c r="I194" s="232"/>
      <c r="J194" s="233">
        <f>ROUND(I194*H194,2)</f>
        <v>0</v>
      </c>
      <c r="K194" s="234"/>
      <c r="L194" s="44"/>
      <c r="M194" s="235" t="s">
        <v>1</v>
      </c>
      <c r="N194" s="236" t="s">
        <v>41</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180</v>
      </c>
      <c r="AT194" s="239" t="s">
        <v>176</v>
      </c>
      <c r="AU194" s="239" t="s">
        <v>86</v>
      </c>
      <c r="AY194" s="17" t="s">
        <v>173</v>
      </c>
      <c r="BE194" s="240">
        <f>IF(N194="základní",J194,0)</f>
        <v>0</v>
      </c>
      <c r="BF194" s="240">
        <f>IF(N194="snížená",J194,0)</f>
        <v>0</v>
      </c>
      <c r="BG194" s="240">
        <f>IF(N194="zákl. přenesená",J194,0)</f>
        <v>0</v>
      </c>
      <c r="BH194" s="240">
        <f>IF(N194="sníž. přenesená",J194,0)</f>
        <v>0</v>
      </c>
      <c r="BI194" s="240">
        <f>IF(N194="nulová",J194,0)</f>
        <v>0</v>
      </c>
      <c r="BJ194" s="17" t="s">
        <v>84</v>
      </c>
      <c r="BK194" s="240">
        <f>ROUND(I194*H194,2)</f>
        <v>0</v>
      </c>
      <c r="BL194" s="17" t="s">
        <v>180</v>
      </c>
      <c r="BM194" s="239" t="s">
        <v>1124</v>
      </c>
    </row>
    <row r="195" s="13" customFormat="1">
      <c r="A195" s="13"/>
      <c r="B195" s="241"/>
      <c r="C195" s="242"/>
      <c r="D195" s="243" t="s">
        <v>182</v>
      </c>
      <c r="E195" s="244" t="s">
        <v>1</v>
      </c>
      <c r="F195" s="245" t="s">
        <v>1125</v>
      </c>
      <c r="G195" s="242"/>
      <c r="H195" s="246">
        <v>35</v>
      </c>
      <c r="I195" s="247"/>
      <c r="J195" s="242"/>
      <c r="K195" s="242"/>
      <c r="L195" s="248"/>
      <c r="M195" s="249"/>
      <c r="N195" s="250"/>
      <c r="O195" s="250"/>
      <c r="P195" s="250"/>
      <c r="Q195" s="250"/>
      <c r="R195" s="250"/>
      <c r="S195" s="250"/>
      <c r="T195" s="251"/>
      <c r="U195" s="13"/>
      <c r="V195" s="13"/>
      <c r="W195" s="13"/>
      <c r="X195" s="13"/>
      <c r="Y195" s="13"/>
      <c r="Z195" s="13"/>
      <c r="AA195" s="13"/>
      <c r="AB195" s="13"/>
      <c r="AC195" s="13"/>
      <c r="AD195" s="13"/>
      <c r="AE195" s="13"/>
      <c r="AT195" s="252" t="s">
        <v>182</v>
      </c>
      <c r="AU195" s="252" t="s">
        <v>86</v>
      </c>
      <c r="AV195" s="13" t="s">
        <v>86</v>
      </c>
      <c r="AW195" s="13" t="s">
        <v>31</v>
      </c>
      <c r="AX195" s="13" t="s">
        <v>76</v>
      </c>
      <c r="AY195" s="252" t="s">
        <v>173</v>
      </c>
    </row>
    <row r="196" s="14" customFormat="1">
      <c r="A196" s="14"/>
      <c r="B196" s="253"/>
      <c r="C196" s="254"/>
      <c r="D196" s="243" t="s">
        <v>182</v>
      </c>
      <c r="E196" s="255" t="s">
        <v>1</v>
      </c>
      <c r="F196" s="256" t="s">
        <v>184</v>
      </c>
      <c r="G196" s="254"/>
      <c r="H196" s="257">
        <v>35</v>
      </c>
      <c r="I196" s="258"/>
      <c r="J196" s="254"/>
      <c r="K196" s="254"/>
      <c r="L196" s="259"/>
      <c r="M196" s="260"/>
      <c r="N196" s="261"/>
      <c r="O196" s="261"/>
      <c r="P196" s="261"/>
      <c r="Q196" s="261"/>
      <c r="R196" s="261"/>
      <c r="S196" s="261"/>
      <c r="T196" s="262"/>
      <c r="U196" s="14"/>
      <c r="V196" s="14"/>
      <c r="W196" s="14"/>
      <c r="X196" s="14"/>
      <c r="Y196" s="14"/>
      <c r="Z196" s="14"/>
      <c r="AA196" s="14"/>
      <c r="AB196" s="14"/>
      <c r="AC196" s="14"/>
      <c r="AD196" s="14"/>
      <c r="AE196" s="14"/>
      <c r="AT196" s="263" t="s">
        <v>182</v>
      </c>
      <c r="AU196" s="263" t="s">
        <v>86</v>
      </c>
      <c r="AV196" s="14" t="s">
        <v>180</v>
      </c>
      <c r="AW196" s="14" t="s">
        <v>31</v>
      </c>
      <c r="AX196" s="14" t="s">
        <v>84</v>
      </c>
      <c r="AY196" s="263" t="s">
        <v>173</v>
      </c>
    </row>
    <row r="197" s="12" customFormat="1" ht="25.92" customHeight="1">
      <c r="A197" s="12"/>
      <c r="B197" s="211"/>
      <c r="C197" s="212"/>
      <c r="D197" s="213" t="s">
        <v>75</v>
      </c>
      <c r="E197" s="214" t="s">
        <v>313</v>
      </c>
      <c r="F197" s="214" t="s">
        <v>314</v>
      </c>
      <c r="G197" s="212"/>
      <c r="H197" s="212"/>
      <c r="I197" s="215"/>
      <c r="J197" s="216">
        <f>BK197</f>
        <v>0</v>
      </c>
      <c r="K197" s="212"/>
      <c r="L197" s="217"/>
      <c r="M197" s="218"/>
      <c r="N197" s="219"/>
      <c r="O197" s="219"/>
      <c r="P197" s="220">
        <f>SUM(P198:P213)</f>
        <v>0</v>
      </c>
      <c r="Q197" s="219"/>
      <c r="R197" s="220">
        <f>SUM(R198:R213)</f>
        <v>0</v>
      </c>
      <c r="S197" s="219"/>
      <c r="T197" s="221">
        <f>SUM(T198:T213)</f>
        <v>0</v>
      </c>
      <c r="U197" s="12"/>
      <c r="V197" s="12"/>
      <c r="W197" s="12"/>
      <c r="X197" s="12"/>
      <c r="Y197" s="12"/>
      <c r="Z197" s="12"/>
      <c r="AA197" s="12"/>
      <c r="AB197" s="12"/>
      <c r="AC197" s="12"/>
      <c r="AD197" s="12"/>
      <c r="AE197" s="12"/>
      <c r="AR197" s="222" t="s">
        <v>180</v>
      </c>
      <c r="AT197" s="223" t="s">
        <v>75</v>
      </c>
      <c r="AU197" s="223" t="s">
        <v>76</v>
      </c>
      <c r="AY197" s="222" t="s">
        <v>173</v>
      </c>
      <c r="BK197" s="224">
        <f>SUM(BK198:BK213)</f>
        <v>0</v>
      </c>
    </row>
    <row r="198" s="2" customFormat="1" ht="218.55" customHeight="1">
      <c r="A198" s="38"/>
      <c r="B198" s="39"/>
      <c r="C198" s="227" t="s">
        <v>998</v>
      </c>
      <c r="D198" s="227" t="s">
        <v>176</v>
      </c>
      <c r="E198" s="228" t="s">
        <v>735</v>
      </c>
      <c r="F198" s="229" t="s">
        <v>1126</v>
      </c>
      <c r="G198" s="230" t="s">
        <v>202</v>
      </c>
      <c r="H198" s="231">
        <v>12.84</v>
      </c>
      <c r="I198" s="232"/>
      <c r="J198" s="233">
        <f>ROUND(I198*H198,2)</f>
        <v>0</v>
      </c>
      <c r="K198" s="234"/>
      <c r="L198" s="44"/>
      <c r="M198" s="235" t="s">
        <v>1</v>
      </c>
      <c r="N198" s="236" t="s">
        <v>41</v>
      </c>
      <c r="O198" s="91"/>
      <c r="P198" s="237">
        <f>O198*H198</f>
        <v>0</v>
      </c>
      <c r="Q198" s="237">
        <v>0</v>
      </c>
      <c r="R198" s="237">
        <f>Q198*H198</f>
        <v>0</v>
      </c>
      <c r="S198" s="237">
        <v>0</v>
      </c>
      <c r="T198" s="238">
        <f>S198*H198</f>
        <v>0</v>
      </c>
      <c r="U198" s="38"/>
      <c r="V198" s="38"/>
      <c r="W198" s="38"/>
      <c r="X198" s="38"/>
      <c r="Y198" s="38"/>
      <c r="Z198" s="38"/>
      <c r="AA198" s="38"/>
      <c r="AB198" s="38"/>
      <c r="AC198" s="38"/>
      <c r="AD198" s="38"/>
      <c r="AE198" s="38"/>
      <c r="AR198" s="239" t="s">
        <v>318</v>
      </c>
      <c r="AT198" s="239" t="s">
        <v>176</v>
      </c>
      <c r="AU198" s="239" t="s">
        <v>84</v>
      </c>
      <c r="AY198" s="17" t="s">
        <v>173</v>
      </c>
      <c r="BE198" s="240">
        <f>IF(N198="základní",J198,0)</f>
        <v>0</v>
      </c>
      <c r="BF198" s="240">
        <f>IF(N198="snížená",J198,0)</f>
        <v>0</v>
      </c>
      <c r="BG198" s="240">
        <f>IF(N198="zákl. přenesená",J198,0)</f>
        <v>0</v>
      </c>
      <c r="BH198" s="240">
        <f>IF(N198="sníž. přenesená",J198,0)</f>
        <v>0</v>
      </c>
      <c r="BI198" s="240">
        <f>IF(N198="nulová",J198,0)</f>
        <v>0</v>
      </c>
      <c r="BJ198" s="17" t="s">
        <v>84</v>
      </c>
      <c r="BK198" s="240">
        <f>ROUND(I198*H198,2)</f>
        <v>0</v>
      </c>
      <c r="BL198" s="17" t="s">
        <v>318</v>
      </c>
      <c r="BM198" s="239" t="s">
        <v>1127</v>
      </c>
    </row>
    <row r="199" s="13" customFormat="1">
      <c r="A199" s="13"/>
      <c r="B199" s="241"/>
      <c r="C199" s="242"/>
      <c r="D199" s="243" t="s">
        <v>182</v>
      </c>
      <c r="E199" s="244" t="s">
        <v>1</v>
      </c>
      <c r="F199" s="245" t="s">
        <v>1128</v>
      </c>
      <c r="G199" s="242"/>
      <c r="H199" s="246">
        <v>1.8</v>
      </c>
      <c r="I199" s="247"/>
      <c r="J199" s="242"/>
      <c r="K199" s="242"/>
      <c r="L199" s="248"/>
      <c r="M199" s="249"/>
      <c r="N199" s="250"/>
      <c r="O199" s="250"/>
      <c r="P199" s="250"/>
      <c r="Q199" s="250"/>
      <c r="R199" s="250"/>
      <c r="S199" s="250"/>
      <c r="T199" s="251"/>
      <c r="U199" s="13"/>
      <c r="V199" s="13"/>
      <c r="W199" s="13"/>
      <c r="X199" s="13"/>
      <c r="Y199" s="13"/>
      <c r="Z199" s="13"/>
      <c r="AA199" s="13"/>
      <c r="AB199" s="13"/>
      <c r="AC199" s="13"/>
      <c r="AD199" s="13"/>
      <c r="AE199" s="13"/>
      <c r="AT199" s="252" t="s">
        <v>182</v>
      </c>
      <c r="AU199" s="252" t="s">
        <v>84</v>
      </c>
      <c r="AV199" s="13" t="s">
        <v>86</v>
      </c>
      <c r="AW199" s="13" t="s">
        <v>31</v>
      </c>
      <c r="AX199" s="13" t="s">
        <v>76</v>
      </c>
      <c r="AY199" s="252" t="s">
        <v>173</v>
      </c>
    </row>
    <row r="200" s="13" customFormat="1">
      <c r="A200" s="13"/>
      <c r="B200" s="241"/>
      <c r="C200" s="242"/>
      <c r="D200" s="243" t="s">
        <v>182</v>
      </c>
      <c r="E200" s="244" t="s">
        <v>1</v>
      </c>
      <c r="F200" s="245" t="s">
        <v>1129</v>
      </c>
      <c r="G200" s="242"/>
      <c r="H200" s="246">
        <v>11.039999999999999</v>
      </c>
      <c r="I200" s="247"/>
      <c r="J200" s="242"/>
      <c r="K200" s="242"/>
      <c r="L200" s="248"/>
      <c r="M200" s="249"/>
      <c r="N200" s="250"/>
      <c r="O200" s="250"/>
      <c r="P200" s="250"/>
      <c r="Q200" s="250"/>
      <c r="R200" s="250"/>
      <c r="S200" s="250"/>
      <c r="T200" s="251"/>
      <c r="U200" s="13"/>
      <c r="V200" s="13"/>
      <c r="W200" s="13"/>
      <c r="X200" s="13"/>
      <c r="Y200" s="13"/>
      <c r="Z200" s="13"/>
      <c r="AA200" s="13"/>
      <c r="AB200" s="13"/>
      <c r="AC200" s="13"/>
      <c r="AD200" s="13"/>
      <c r="AE200" s="13"/>
      <c r="AT200" s="252" t="s">
        <v>182</v>
      </c>
      <c r="AU200" s="252" t="s">
        <v>84</v>
      </c>
      <c r="AV200" s="13" t="s">
        <v>86</v>
      </c>
      <c r="AW200" s="13" t="s">
        <v>31</v>
      </c>
      <c r="AX200" s="13" t="s">
        <v>76</v>
      </c>
      <c r="AY200" s="252" t="s">
        <v>173</v>
      </c>
    </row>
    <row r="201" s="14" customFormat="1">
      <c r="A201" s="14"/>
      <c r="B201" s="253"/>
      <c r="C201" s="254"/>
      <c r="D201" s="243" t="s">
        <v>182</v>
      </c>
      <c r="E201" s="255" t="s">
        <v>1</v>
      </c>
      <c r="F201" s="256" t="s">
        <v>184</v>
      </c>
      <c r="G201" s="254"/>
      <c r="H201" s="257">
        <v>12.84</v>
      </c>
      <c r="I201" s="258"/>
      <c r="J201" s="254"/>
      <c r="K201" s="254"/>
      <c r="L201" s="259"/>
      <c r="M201" s="260"/>
      <c r="N201" s="261"/>
      <c r="O201" s="261"/>
      <c r="P201" s="261"/>
      <c r="Q201" s="261"/>
      <c r="R201" s="261"/>
      <c r="S201" s="261"/>
      <c r="T201" s="262"/>
      <c r="U201" s="14"/>
      <c r="V201" s="14"/>
      <c r="W201" s="14"/>
      <c r="X201" s="14"/>
      <c r="Y201" s="14"/>
      <c r="Z201" s="14"/>
      <c r="AA201" s="14"/>
      <c r="AB201" s="14"/>
      <c r="AC201" s="14"/>
      <c r="AD201" s="14"/>
      <c r="AE201" s="14"/>
      <c r="AT201" s="263" t="s">
        <v>182</v>
      </c>
      <c r="AU201" s="263" t="s">
        <v>84</v>
      </c>
      <c r="AV201" s="14" t="s">
        <v>180</v>
      </c>
      <c r="AW201" s="14" t="s">
        <v>31</v>
      </c>
      <c r="AX201" s="14" t="s">
        <v>84</v>
      </c>
      <c r="AY201" s="263" t="s">
        <v>173</v>
      </c>
    </row>
    <row r="202" s="2" customFormat="1" ht="194.4" customHeight="1">
      <c r="A202" s="38"/>
      <c r="B202" s="39"/>
      <c r="C202" s="227" t="s">
        <v>322</v>
      </c>
      <c r="D202" s="227" t="s">
        <v>176</v>
      </c>
      <c r="E202" s="228" t="s">
        <v>820</v>
      </c>
      <c r="F202" s="229" t="s">
        <v>821</v>
      </c>
      <c r="G202" s="230" t="s">
        <v>202</v>
      </c>
      <c r="H202" s="231">
        <v>6</v>
      </c>
      <c r="I202" s="232"/>
      <c r="J202" s="233">
        <f>ROUND(I202*H202,2)</f>
        <v>0</v>
      </c>
      <c r="K202" s="234"/>
      <c r="L202" s="44"/>
      <c r="M202" s="235" t="s">
        <v>1</v>
      </c>
      <c r="N202" s="236" t="s">
        <v>41</v>
      </c>
      <c r="O202" s="91"/>
      <c r="P202" s="237">
        <f>O202*H202</f>
        <v>0</v>
      </c>
      <c r="Q202" s="237">
        <v>0</v>
      </c>
      <c r="R202" s="237">
        <f>Q202*H202</f>
        <v>0</v>
      </c>
      <c r="S202" s="237">
        <v>0</v>
      </c>
      <c r="T202" s="238">
        <f>S202*H202</f>
        <v>0</v>
      </c>
      <c r="U202" s="38"/>
      <c r="V202" s="38"/>
      <c r="W202" s="38"/>
      <c r="X202" s="38"/>
      <c r="Y202" s="38"/>
      <c r="Z202" s="38"/>
      <c r="AA202" s="38"/>
      <c r="AB202" s="38"/>
      <c r="AC202" s="38"/>
      <c r="AD202" s="38"/>
      <c r="AE202" s="38"/>
      <c r="AR202" s="239" t="s">
        <v>318</v>
      </c>
      <c r="AT202" s="239" t="s">
        <v>176</v>
      </c>
      <c r="AU202" s="239" t="s">
        <v>84</v>
      </c>
      <c r="AY202" s="17" t="s">
        <v>173</v>
      </c>
      <c r="BE202" s="240">
        <f>IF(N202="základní",J202,0)</f>
        <v>0</v>
      </c>
      <c r="BF202" s="240">
        <f>IF(N202="snížená",J202,0)</f>
        <v>0</v>
      </c>
      <c r="BG202" s="240">
        <f>IF(N202="zákl. přenesená",J202,0)</f>
        <v>0</v>
      </c>
      <c r="BH202" s="240">
        <f>IF(N202="sníž. přenesená",J202,0)</f>
        <v>0</v>
      </c>
      <c r="BI202" s="240">
        <f>IF(N202="nulová",J202,0)</f>
        <v>0</v>
      </c>
      <c r="BJ202" s="17" t="s">
        <v>84</v>
      </c>
      <c r="BK202" s="240">
        <f>ROUND(I202*H202,2)</f>
        <v>0</v>
      </c>
      <c r="BL202" s="17" t="s">
        <v>318</v>
      </c>
      <c r="BM202" s="239" t="s">
        <v>1130</v>
      </c>
    </row>
    <row r="203" s="13" customFormat="1">
      <c r="A203" s="13"/>
      <c r="B203" s="241"/>
      <c r="C203" s="242"/>
      <c r="D203" s="243" t="s">
        <v>182</v>
      </c>
      <c r="E203" s="244" t="s">
        <v>1</v>
      </c>
      <c r="F203" s="245" t="s">
        <v>1131</v>
      </c>
      <c r="G203" s="242"/>
      <c r="H203" s="246">
        <v>6</v>
      </c>
      <c r="I203" s="247"/>
      <c r="J203" s="242"/>
      <c r="K203" s="242"/>
      <c r="L203" s="248"/>
      <c r="M203" s="249"/>
      <c r="N203" s="250"/>
      <c r="O203" s="250"/>
      <c r="P203" s="250"/>
      <c r="Q203" s="250"/>
      <c r="R203" s="250"/>
      <c r="S203" s="250"/>
      <c r="T203" s="251"/>
      <c r="U203" s="13"/>
      <c r="V203" s="13"/>
      <c r="W203" s="13"/>
      <c r="X203" s="13"/>
      <c r="Y203" s="13"/>
      <c r="Z203" s="13"/>
      <c r="AA203" s="13"/>
      <c r="AB203" s="13"/>
      <c r="AC203" s="13"/>
      <c r="AD203" s="13"/>
      <c r="AE203" s="13"/>
      <c r="AT203" s="252" t="s">
        <v>182</v>
      </c>
      <c r="AU203" s="252" t="s">
        <v>84</v>
      </c>
      <c r="AV203" s="13" t="s">
        <v>86</v>
      </c>
      <c r="AW203" s="13" t="s">
        <v>31</v>
      </c>
      <c r="AX203" s="13" t="s">
        <v>76</v>
      </c>
      <c r="AY203" s="252" t="s">
        <v>173</v>
      </c>
    </row>
    <row r="204" s="14" customFormat="1">
      <c r="A204" s="14"/>
      <c r="B204" s="253"/>
      <c r="C204" s="254"/>
      <c r="D204" s="243" t="s">
        <v>182</v>
      </c>
      <c r="E204" s="255" t="s">
        <v>1</v>
      </c>
      <c r="F204" s="256" t="s">
        <v>184</v>
      </c>
      <c r="G204" s="254"/>
      <c r="H204" s="257">
        <v>6</v>
      </c>
      <c r="I204" s="258"/>
      <c r="J204" s="254"/>
      <c r="K204" s="254"/>
      <c r="L204" s="259"/>
      <c r="M204" s="260"/>
      <c r="N204" s="261"/>
      <c r="O204" s="261"/>
      <c r="P204" s="261"/>
      <c r="Q204" s="261"/>
      <c r="R204" s="261"/>
      <c r="S204" s="261"/>
      <c r="T204" s="262"/>
      <c r="U204" s="14"/>
      <c r="V204" s="14"/>
      <c r="W204" s="14"/>
      <c r="X204" s="14"/>
      <c r="Y204" s="14"/>
      <c r="Z204" s="14"/>
      <c r="AA204" s="14"/>
      <c r="AB204" s="14"/>
      <c r="AC204" s="14"/>
      <c r="AD204" s="14"/>
      <c r="AE204" s="14"/>
      <c r="AT204" s="263" t="s">
        <v>182</v>
      </c>
      <c r="AU204" s="263" t="s">
        <v>84</v>
      </c>
      <c r="AV204" s="14" t="s">
        <v>180</v>
      </c>
      <c r="AW204" s="14" t="s">
        <v>31</v>
      </c>
      <c r="AX204" s="14" t="s">
        <v>84</v>
      </c>
      <c r="AY204" s="263" t="s">
        <v>173</v>
      </c>
    </row>
    <row r="205" s="2" customFormat="1" ht="204.9" customHeight="1">
      <c r="A205" s="38"/>
      <c r="B205" s="39"/>
      <c r="C205" s="227" t="s">
        <v>327</v>
      </c>
      <c r="D205" s="227" t="s">
        <v>176</v>
      </c>
      <c r="E205" s="228" t="s">
        <v>323</v>
      </c>
      <c r="F205" s="229" t="s">
        <v>324</v>
      </c>
      <c r="G205" s="230" t="s">
        <v>202</v>
      </c>
      <c r="H205" s="231">
        <v>25.199999999999999</v>
      </c>
      <c r="I205" s="232"/>
      <c r="J205" s="233">
        <f>ROUND(I205*H205,2)</f>
        <v>0</v>
      </c>
      <c r="K205" s="234"/>
      <c r="L205" s="44"/>
      <c r="M205" s="235" t="s">
        <v>1</v>
      </c>
      <c r="N205" s="236" t="s">
        <v>41</v>
      </c>
      <c r="O205" s="91"/>
      <c r="P205" s="237">
        <f>O205*H205</f>
        <v>0</v>
      </c>
      <c r="Q205" s="237">
        <v>0</v>
      </c>
      <c r="R205" s="237">
        <f>Q205*H205</f>
        <v>0</v>
      </c>
      <c r="S205" s="237">
        <v>0</v>
      </c>
      <c r="T205" s="238">
        <f>S205*H205</f>
        <v>0</v>
      </c>
      <c r="U205" s="38"/>
      <c r="V205" s="38"/>
      <c r="W205" s="38"/>
      <c r="X205" s="38"/>
      <c r="Y205" s="38"/>
      <c r="Z205" s="38"/>
      <c r="AA205" s="38"/>
      <c r="AB205" s="38"/>
      <c r="AC205" s="38"/>
      <c r="AD205" s="38"/>
      <c r="AE205" s="38"/>
      <c r="AR205" s="239" t="s">
        <v>318</v>
      </c>
      <c r="AT205" s="239" t="s">
        <v>176</v>
      </c>
      <c r="AU205" s="239" t="s">
        <v>84</v>
      </c>
      <c r="AY205" s="17" t="s">
        <v>173</v>
      </c>
      <c r="BE205" s="240">
        <f>IF(N205="základní",J205,0)</f>
        <v>0</v>
      </c>
      <c r="BF205" s="240">
        <f>IF(N205="snížená",J205,0)</f>
        <v>0</v>
      </c>
      <c r="BG205" s="240">
        <f>IF(N205="zákl. přenesená",J205,0)</f>
        <v>0</v>
      </c>
      <c r="BH205" s="240">
        <f>IF(N205="sníž. přenesená",J205,0)</f>
        <v>0</v>
      </c>
      <c r="BI205" s="240">
        <f>IF(N205="nulová",J205,0)</f>
        <v>0</v>
      </c>
      <c r="BJ205" s="17" t="s">
        <v>84</v>
      </c>
      <c r="BK205" s="240">
        <f>ROUND(I205*H205,2)</f>
        <v>0</v>
      </c>
      <c r="BL205" s="17" t="s">
        <v>318</v>
      </c>
      <c r="BM205" s="239" t="s">
        <v>1132</v>
      </c>
    </row>
    <row r="206" s="13" customFormat="1">
      <c r="A206" s="13"/>
      <c r="B206" s="241"/>
      <c r="C206" s="242"/>
      <c r="D206" s="243" t="s">
        <v>182</v>
      </c>
      <c r="E206" s="244" t="s">
        <v>1</v>
      </c>
      <c r="F206" s="245" t="s">
        <v>1133</v>
      </c>
      <c r="G206" s="242"/>
      <c r="H206" s="246">
        <v>25.199999999999999</v>
      </c>
      <c r="I206" s="247"/>
      <c r="J206" s="242"/>
      <c r="K206" s="242"/>
      <c r="L206" s="248"/>
      <c r="M206" s="249"/>
      <c r="N206" s="250"/>
      <c r="O206" s="250"/>
      <c r="P206" s="250"/>
      <c r="Q206" s="250"/>
      <c r="R206" s="250"/>
      <c r="S206" s="250"/>
      <c r="T206" s="251"/>
      <c r="U206" s="13"/>
      <c r="V206" s="13"/>
      <c r="W206" s="13"/>
      <c r="X206" s="13"/>
      <c r="Y206" s="13"/>
      <c r="Z206" s="13"/>
      <c r="AA206" s="13"/>
      <c r="AB206" s="13"/>
      <c r="AC206" s="13"/>
      <c r="AD206" s="13"/>
      <c r="AE206" s="13"/>
      <c r="AT206" s="252" t="s">
        <v>182</v>
      </c>
      <c r="AU206" s="252" t="s">
        <v>84</v>
      </c>
      <c r="AV206" s="13" t="s">
        <v>86</v>
      </c>
      <c r="AW206" s="13" t="s">
        <v>31</v>
      </c>
      <c r="AX206" s="13" t="s">
        <v>76</v>
      </c>
      <c r="AY206" s="252" t="s">
        <v>173</v>
      </c>
    </row>
    <row r="207" s="14" customFormat="1">
      <c r="A207" s="14"/>
      <c r="B207" s="253"/>
      <c r="C207" s="254"/>
      <c r="D207" s="243" t="s">
        <v>182</v>
      </c>
      <c r="E207" s="255" t="s">
        <v>1</v>
      </c>
      <c r="F207" s="256" t="s">
        <v>184</v>
      </c>
      <c r="G207" s="254"/>
      <c r="H207" s="257">
        <v>25.199999999999999</v>
      </c>
      <c r="I207" s="258"/>
      <c r="J207" s="254"/>
      <c r="K207" s="254"/>
      <c r="L207" s="259"/>
      <c r="M207" s="260"/>
      <c r="N207" s="261"/>
      <c r="O207" s="261"/>
      <c r="P207" s="261"/>
      <c r="Q207" s="261"/>
      <c r="R207" s="261"/>
      <c r="S207" s="261"/>
      <c r="T207" s="262"/>
      <c r="U207" s="14"/>
      <c r="V207" s="14"/>
      <c r="W207" s="14"/>
      <c r="X207" s="14"/>
      <c r="Y207" s="14"/>
      <c r="Z207" s="14"/>
      <c r="AA207" s="14"/>
      <c r="AB207" s="14"/>
      <c r="AC207" s="14"/>
      <c r="AD207" s="14"/>
      <c r="AE207" s="14"/>
      <c r="AT207" s="263" t="s">
        <v>182</v>
      </c>
      <c r="AU207" s="263" t="s">
        <v>84</v>
      </c>
      <c r="AV207" s="14" t="s">
        <v>180</v>
      </c>
      <c r="AW207" s="14" t="s">
        <v>31</v>
      </c>
      <c r="AX207" s="14" t="s">
        <v>84</v>
      </c>
      <c r="AY207" s="263" t="s">
        <v>173</v>
      </c>
    </row>
    <row r="208" s="2" customFormat="1" ht="90" customHeight="1">
      <c r="A208" s="38"/>
      <c r="B208" s="39"/>
      <c r="C208" s="227" t="s">
        <v>332</v>
      </c>
      <c r="D208" s="227" t="s">
        <v>176</v>
      </c>
      <c r="E208" s="228" t="s">
        <v>328</v>
      </c>
      <c r="F208" s="229" t="s">
        <v>830</v>
      </c>
      <c r="G208" s="230" t="s">
        <v>209</v>
      </c>
      <c r="H208" s="231">
        <v>1</v>
      </c>
      <c r="I208" s="232"/>
      <c r="J208" s="233">
        <f>ROUND(I208*H208,2)</f>
        <v>0</v>
      </c>
      <c r="K208" s="234"/>
      <c r="L208" s="44"/>
      <c r="M208" s="235" t="s">
        <v>1</v>
      </c>
      <c r="N208" s="236" t="s">
        <v>41</v>
      </c>
      <c r="O208" s="91"/>
      <c r="P208" s="237">
        <f>O208*H208</f>
        <v>0</v>
      </c>
      <c r="Q208" s="237">
        <v>0</v>
      </c>
      <c r="R208" s="237">
        <f>Q208*H208</f>
        <v>0</v>
      </c>
      <c r="S208" s="237">
        <v>0</v>
      </c>
      <c r="T208" s="238">
        <f>S208*H208</f>
        <v>0</v>
      </c>
      <c r="U208" s="38"/>
      <c r="V208" s="38"/>
      <c r="W208" s="38"/>
      <c r="X208" s="38"/>
      <c r="Y208" s="38"/>
      <c r="Z208" s="38"/>
      <c r="AA208" s="38"/>
      <c r="AB208" s="38"/>
      <c r="AC208" s="38"/>
      <c r="AD208" s="38"/>
      <c r="AE208" s="38"/>
      <c r="AR208" s="239" t="s">
        <v>318</v>
      </c>
      <c r="AT208" s="239" t="s">
        <v>176</v>
      </c>
      <c r="AU208" s="239" t="s">
        <v>84</v>
      </c>
      <c r="AY208" s="17" t="s">
        <v>173</v>
      </c>
      <c r="BE208" s="240">
        <f>IF(N208="základní",J208,0)</f>
        <v>0</v>
      </c>
      <c r="BF208" s="240">
        <f>IF(N208="snížená",J208,0)</f>
        <v>0</v>
      </c>
      <c r="BG208" s="240">
        <f>IF(N208="zákl. přenesená",J208,0)</f>
        <v>0</v>
      </c>
      <c r="BH208" s="240">
        <f>IF(N208="sníž. přenesená",J208,0)</f>
        <v>0</v>
      </c>
      <c r="BI208" s="240">
        <f>IF(N208="nulová",J208,0)</f>
        <v>0</v>
      </c>
      <c r="BJ208" s="17" t="s">
        <v>84</v>
      </c>
      <c r="BK208" s="240">
        <f>ROUND(I208*H208,2)</f>
        <v>0</v>
      </c>
      <c r="BL208" s="17" t="s">
        <v>318</v>
      </c>
      <c r="BM208" s="239" t="s">
        <v>1134</v>
      </c>
    </row>
    <row r="209" s="13" customFormat="1">
      <c r="A209" s="13"/>
      <c r="B209" s="241"/>
      <c r="C209" s="242"/>
      <c r="D209" s="243" t="s">
        <v>182</v>
      </c>
      <c r="E209" s="244" t="s">
        <v>1</v>
      </c>
      <c r="F209" s="245" t="s">
        <v>84</v>
      </c>
      <c r="G209" s="242"/>
      <c r="H209" s="246">
        <v>1</v>
      </c>
      <c r="I209" s="247"/>
      <c r="J209" s="242"/>
      <c r="K209" s="242"/>
      <c r="L209" s="248"/>
      <c r="M209" s="249"/>
      <c r="N209" s="250"/>
      <c r="O209" s="250"/>
      <c r="P209" s="250"/>
      <c r="Q209" s="250"/>
      <c r="R209" s="250"/>
      <c r="S209" s="250"/>
      <c r="T209" s="251"/>
      <c r="U209" s="13"/>
      <c r="V209" s="13"/>
      <c r="W209" s="13"/>
      <c r="X209" s="13"/>
      <c r="Y209" s="13"/>
      <c r="Z209" s="13"/>
      <c r="AA209" s="13"/>
      <c r="AB209" s="13"/>
      <c r="AC209" s="13"/>
      <c r="AD209" s="13"/>
      <c r="AE209" s="13"/>
      <c r="AT209" s="252" t="s">
        <v>182</v>
      </c>
      <c r="AU209" s="252" t="s">
        <v>84</v>
      </c>
      <c r="AV209" s="13" t="s">
        <v>86</v>
      </c>
      <c r="AW209" s="13" t="s">
        <v>31</v>
      </c>
      <c r="AX209" s="13" t="s">
        <v>76</v>
      </c>
      <c r="AY209" s="252" t="s">
        <v>173</v>
      </c>
    </row>
    <row r="210" s="14" customFormat="1">
      <c r="A210" s="14"/>
      <c r="B210" s="253"/>
      <c r="C210" s="254"/>
      <c r="D210" s="243" t="s">
        <v>182</v>
      </c>
      <c r="E210" s="255" t="s">
        <v>1</v>
      </c>
      <c r="F210" s="256" t="s">
        <v>184</v>
      </c>
      <c r="G210" s="254"/>
      <c r="H210" s="257">
        <v>1</v>
      </c>
      <c r="I210" s="258"/>
      <c r="J210" s="254"/>
      <c r="K210" s="254"/>
      <c r="L210" s="259"/>
      <c r="M210" s="260"/>
      <c r="N210" s="261"/>
      <c r="O210" s="261"/>
      <c r="P210" s="261"/>
      <c r="Q210" s="261"/>
      <c r="R210" s="261"/>
      <c r="S210" s="261"/>
      <c r="T210" s="262"/>
      <c r="U210" s="14"/>
      <c r="V210" s="14"/>
      <c r="W210" s="14"/>
      <c r="X210" s="14"/>
      <c r="Y210" s="14"/>
      <c r="Z210" s="14"/>
      <c r="AA210" s="14"/>
      <c r="AB210" s="14"/>
      <c r="AC210" s="14"/>
      <c r="AD210" s="14"/>
      <c r="AE210" s="14"/>
      <c r="AT210" s="263" t="s">
        <v>182</v>
      </c>
      <c r="AU210" s="263" t="s">
        <v>84</v>
      </c>
      <c r="AV210" s="14" t="s">
        <v>180</v>
      </c>
      <c r="AW210" s="14" t="s">
        <v>31</v>
      </c>
      <c r="AX210" s="14" t="s">
        <v>84</v>
      </c>
      <c r="AY210" s="263" t="s">
        <v>173</v>
      </c>
    </row>
    <row r="211" s="2" customFormat="1" ht="90" customHeight="1">
      <c r="A211" s="38"/>
      <c r="B211" s="39"/>
      <c r="C211" s="227" t="s">
        <v>241</v>
      </c>
      <c r="D211" s="227" t="s">
        <v>176</v>
      </c>
      <c r="E211" s="228" t="s">
        <v>834</v>
      </c>
      <c r="F211" s="229" t="s">
        <v>835</v>
      </c>
      <c r="G211" s="230" t="s">
        <v>202</v>
      </c>
      <c r="H211" s="231">
        <v>19.32</v>
      </c>
      <c r="I211" s="232"/>
      <c r="J211" s="233">
        <f>ROUND(I211*H211,2)</f>
        <v>0</v>
      </c>
      <c r="K211" s="234"/>
      <c r="L211" s="44"/>
      <c r="M211" s="235" t="s">
        <v>1</v>
      </c>
      <c r="N211" s="236" t="s">
        <v>41</v>
      </c>
      <c r="O211" s="91"/>
      <c r="P211" s="237">
        <f>O211*H211</f>
        <v>0</v>
      </c>
      <c r="Q211" s="237">
        <v>0</v>
      </c>
      <c r="R211" s="237">
        <f>Q211*H211</f>
        <v>0</v>
      </c>
      <c r="S211" s="237">
        <v>0</v>
      </c>
      <c r="T211" s="238">
        <f>S211*H211</f>
        <v>0</v>
      </c>
      <c r="U211" s="38"/>
      <c r="V211" s="38"/>
      <c r="W211" s="38"/>
      <c r="X211" s="38"/>
      <c r="Y211" s="38"/>
      <c r="Z211" s="38"/>
      <c r="AA211" s="38"/>
      <c r="AB211" s="38"/>
      <c r="AC211" s="38"/>
      <c r="AD211" s="38"/>
      <c r="AE211" s="38"/>
      <c r="AR211" s="239" t="s">
        <v>318</v>
      </c>
      <c r="AT211" s="239" t="s">
        <v>176</v>
      </c>
      <c r="AU211" s="239" t="s">
        <v>84</v>
      </c>
      <c r="AY211" s="17" t="s">
        <v>173</v>
      </c>
      <c r="BE211" s="240">
        <f>IF(N211="základní",J211,0)</f>
        <v>0</v>
      </c>
      <c r="BF211" s="240">
        <f>IF(N211="snížená",J211,0)</f>
        <v>0</v>
      </c>
      <c r="BG211" s="240">
        <f>IF(N211="zákl. přenesená",J211,0)</f>
        <v>0</v>
      </c>
      <c r="BH211" s="240">
        <f>IF(N211="sníž. přenesená",J211,0)</f>
        <v>0</v>
      </c>
      <c r="BI211" s="240">
        <f>IF(N211="nulová",J211,0)</f>
        <v>0</v>
      </c>
      <c r="BJ211" s="17" t="s">
        <v>84</v>
      </c>
      <c r="BK211" s="240">
        <f>ROUND(I211*H211,2)</f>
        <v>0</v>
      </c>
      <c r="BL211" s="17" t="s">
        <v>318</v>
      </c>
      <c r="BM211" s="239" t="s">
        <v>1135</v>
      </c>
    </row>
    <row r="212" s="13" customFormat="1">
      <c r="A212" s="13"/>
      <c r="B212" s="241"/>
      <c r="C212" s="242"/>
      <c r="D212" s="243" t="s">
        <v>182</v>
      </c>
      <c r="E212" s="244" t="s">
        <v>1</v>
      </c>
      <c r="F212" s="245" t="s">
        <v>1136</v>
      </c>
      <c r="G212" s="242"/>
      <c r="H212" s="246">
        <v>19.32</v>
      </c>
      <c r="I212" s="247"/>
      <c r="J212" s="242"/>
      <c r="K212" s="242"/>
      <c r="L212" s="248"/>
      <c r="M212" s="249"/>
      <c r="N212" s="250"/>
      <c r="O212" s="250"/>
      <c r="P212" s="250"/>
      <c r="Q212" s="250"/>
      <c r="R212" s="250"/>
      <c r="S212" s="250"/>
      <c r="T212" s="251"/>
      <c r="U212" s="13"/>
      <c r="V212" s="13"/>
      <c r="W212" s="13"/>
      <c r="X212" s="13"/>
      <c r="Y212" s="13"/>
      <c r="Z212" s="13"/>
      <c r="AA212" s="13"/>
      <c r="AB212" s="13"/>
      <c r="AC212" s="13"/>
      <c r="AD212" s="13"/>
      <c r="AE212" s="13"/>
      <c r="AT212" s="252" t="s">
        <v>182</v>
      </c>
      <c r="AU212" s="252" t="s">
        <v>84</v>
      </c>
      <c r="AV212" s="13" t="s">
        <v>86</v>
      </c>
      <c r="AW212" s="13" t="s">
        <v>31</v>
      </c>
      <c r="AX212" s="13" t="s">
        <v>76</v>
      </c>
      <c r="AY212" s="252" t="s">
        <v>173</v>
      </c>
    </row>
    <row r="213" s="14" customFormat="1">
      <c r="A213" s="14"/>
      <c r="B213" s="253"/>
      <c r="C213" s="254"/>
      <c r="D213" s="243" t="s">
        <v>182</v>
      </c>
      <c r="E213" s="255" t="s">
        <v>1</v>
      </c>
      <c r="F213" s="256" t="s">
        <v>184</v>
      </c>
      <c r="G213" s="254"/>
      <c r="H213" s="257">
        <v>19.32</v>
      </c>
      <c r="I213" s="258"/>
      <c r="J213" s="254"/>
      <c r="K213" s="254"/>
      <c r="L213" s="259"/>
      <c r="M213" s="260"/>
      <c r="N213" s="261"/>
      <c r="O213" s="261"/>
      <c r="P213" s="261"/>
      <c r="Q213" s="261"/>
      <c r="R213" s="261"/>
      <c r="S213" s="261"/>
      <c r="T213" s="262"/>
      <c r="U213" s="14"/>
      <c r="V213" s="14"/>
      <c r="W213" s="14"/>
      <c r="X213" s="14"/>
      <c r="Y213" s="14"/>
      <c r="Z213" s="14"/>
      <c r="AA213" s="14"/>
      <c r="AB213" s="14"/>
      <c r="AC213" s="14"/>
      <c r="AD213" s="14"/>
      <c r="AE213" s="14"/>
      <c r="AT213" s="263" t="s">
        <v>182</v>
      </c>
      <c r="AU213" s="263" t="s">
        <v>84</v>
      </c>
      <c r="AV213" s="14" t="s">
        <v>180</v>
      </c>
      <c r="AW213" s="14" t="s">
        <v>31</v>
      </c>
      <c r="AX213" s="14" t="s">
        <v>84</v>
      </c>
      <c r="AY213" s="263" t="s">
        <v>173</v>
      </c>
    </row>
    <row r="214" s="12" customFormat="1" ht="25.92" customHeight="1">
      <c r="A214" s="12"/>
      <c r="B214" s="211"/>
      <c r="C214" s="212"/>
      <c r="D214" s="213" t="s">
        <v>75</v>
      </c>
      <c r="E214" s="214" t="s">
        <v>144</v>
      </c>
      <c r="F214" s="214" t="s">
        <v>331</v>
      </c>
      <c r="G214" s="212"/>
      <c r="H214" s="212"/>
      <c r="I214" s="215"/>
      <c r="J214" s="216">
        <f>BK214</f>
        <v>0</v>
      </c>
      <c r="K214" s="212"/>
      <c r="L214" s="217"/>
      <c r="M214" s="218"/>
      <c r="N214" s="219"/>
      <c r="O214" s="219"/>
      <c r="P214" s="220">
        <f>SUM(P215:P219)</f>
        <v>0</v>
      </c>
      <c r="Q214" s="219"/>
      <c r="R214" s="220">
        <f>SUM(R215:R219)</f>
        <v>0</v>
      </c>
      <c r="S214" s="219"/>
      <c r="T214" s="221">
        <f>SUM(T215:T219)</f>
        <v>0</v>
      </c>
      <c r="U214" s="12"/>
      <c r="V214" s="12"/>
      <c r="W214" s="12"/>
      <c r="X214" s="12"/>
      <c r="Y214" s="12"/>
      <c r="Z214" s="12"/>
      <c r="AA214" s="12"/>
      <c r="AB214" s="12"/>
      <c r="AC214" s="12"/>
      <c r="AD214" s="12"/>
      <c r="AE214" s="12"/>
      <c r="AR214" s="222" t="s">
        <v>174</v>
      </c>
      <c r="AT214" s="223" t="s">
        <v>75</v>
      </c>
      <c r="AU214" s="223" t="s">
        <v>76</v>
      </c>
      <c r="AY214" s="222" t="s">
        <v>173</v>
      </c>
      <c r="BK214" s="224">
        <f>SUM(BK215:BK219)</f>
        <v>0</v>
      </c>
    </row>
    <row r="215" s="2" customFormat="1" ht="76.35" customHeight="1">
      <c r="A215" s="38"/>
      <c r="B215" s="39"/>
      <c r="C215" s="227" t="s">
        <v>693</v>
      </c>
      <c r="D215" s="227" t="s">
        <v>176</v>
      </c>
      <c r="E215" s="228" t="s">
        <v>333</v>
      </c>
      <c r="F215" s="229" t="s">
        <v>334</v>
      </c>
      <c r="G215" s="230" t="s">
        <v>209</v>
      </c>
      <c r="H215" s="231">
        <v>1</v>
      </c>
      <c r="I215" s="232"/>
      <c r="J215" s="233">
        <f>ROUND(I215*H215,2)</f>
        <v>0</v>
      </c>
      <c r="K215" s="234"/>
      <c r="L215" s="44"/>
      <c r="M215" s="235" t="s">
        <v>1</v>
      </c>
      <c r="N215" s="236" t="s">
        <v>41</v>
      </c>
      <c r="O215" s="91"/>
      <c r="P215" s="237">
        <f>O215*H215</f>
        <v>0</v>
      </c>
      <c r="Q215" s="237">
        <v>0</v>
      </c>
      <c r="R215" s="237">
        <f>Q215*H215</f>
        <v>0</v>
      </c>
      <c r="S215" s="237">
        <v>0</v>
      </c>
      <c r="T215" s="238">
        <f>S215*H215</f>
        <v>0</v>
      </c>
      <c r="U215" s="38"/>
      <c r="V215" s="38"/>
      <c r="W215" s="38"/>
      <c r="X215" s="38"/>
      <c r="Y215" s="38"/>
      <c r="Z215" s="38"/>
      <c r="AA215" s="38"/>
      <c r="AB215" s="38"/>
      <c r="AC215" s="38"/>
      <c r="AD215" s="38"/>
      <c r="AE215" s="38"/>
      <c r="AR215" s="239" t="s">
        <v>180</v>
      </c>
      <c r="AT215" s="239" t="s">
        <v>176</v>
      </c>
      <c r="AU215" s="239" t="s">
        <v>84</v>
      </c>
      <c r="AY215" s="17" t="s">
        <v>173</v>
      </c>
      <c r="BE215" s="240">
        <f>IF(N215="základní",J215,0)</f>
        <v>0</v>
      </c>
      <c r="BF215" s="240">
        <f>IF(N215="snížená",J215,0)</f>
        <v>0</v>
      </c>
      <c r="BG215" s="240">
        <f>IF(N215="zákl. přenesená",J215,0)</f>
        <v>0</v>
      </c>
      <c r="BH215" s="240">
        <f>IF(N215="sníž. přenesená",J215,0)</f>
        <v>0</v>
      </c>
      <c r="BI215" s="240">
        <f>IF(N215="nulová",J215,0)</f>
        <v>0</v>
      </c>
      <c r="BJ215" s="17" t="s">
        <v>84</v>
      </c>
      <c r="BK215" s="240">
        <f>ROUND(I215*H215,2)</f>
        <v>0</v>
      </c>
      <c r="BL215" s="17" t="s">
        <v>180</v>
      </c>
      <c r="BM215" s="239" t="s">
        <v>1137</v>
      </c>
    </row>
    <row r="216" s="13" customFormat="1">
      <c r="A216" s="13"/>
      <c r="B216" s="241"/>
      <c r="C216" s="242"/>
      <c r="D216" s="243" t="s">
        <v>182</v>
      </c>
      <c r="E216" s="244" t="s">
        <v>1</v>
      </c>
      <c r="F216" s="245" t="s">
        <v>84</v>
      </c>
      <c r="G216" s="242"/>
      <c r="H216" s="246">
        <v>1</v>
      </c>
      <c r="I216" s="247"/>
      <c r="J216" s="242"/>
      <c r="K216" s="242"/>
      <c r="L216" s="248"/>
      <c r="M216" s="249"/>
      <c r="N216" s="250"/>
      <c r="O216" s="250"/>
      <c r="P216" s="250"/>
      <c r="Q216" s="250"/>
      <c r="R216" s="250"/>
      <c r="S216" s="250"/>
      <c r="T216" s="251"/>
      <c r="U216" s="13"/>
      <c r="V216" s="13"/>
      <c r="W216" s="13"/>
      <c r="X216" s="13"/>
      <c r="Y216" s="13"/>
      <c r="Z216" s="13"/>
      <c r="AA216" s="13"/>
      <c r="AB216" s="13"/>
      <c r="AC216" s="13"/>
      <c r="AD216" s="13"/>
      <c r="AE216" s="13"/>
      <c r="AT216" s="252" t="s">
        <v>182</v>
      </c>
      <c r="AU216" s="252" t="s">
        <v>84</v>
      </c>
      <c r="AV216" s="13" t="s">
        <v>86</v>
      </c>
      <c r="AW216" s="13" t="s">
        <v>31</v>
      </c>
      <c r="AX216" s="13" t="s">
        <v>76</v>
      </c>
      <c r="AY216" s="252" t="s">
        <v>173</v>
      </c>
    </row>
    <row r="217" s="14" customFormat="1">
      <c r="A217" s="14"/>
      <c r="B217" s="253"/>
      <c r="C217" s="254"/>
      <c r="D217" s="243" t="s">
        <v>182</v>
      </c>
      <c r="E217" s="255" t="s">
        <v>1</v>
      </c>
      <c r="F217" s="256" t="s">
        <v>184</v>
      </c>
      <c r="G217" s="254"/>
      <c r="H217" s="257">
        <v>1</v>
      </c>
      <c r="I217" s="258"/>
      <c r="J217" s="254"/>
      <c r="K217" s="254"/>
      <c r="L217" s="259"/>
      <c r="M217" s="260"/>
      <c r="N217" s="261"/>
      <c r="O217" s="261"/>
      <c r="P217" s="261"/>
      <c r="Q217" s="261"/>
      <c r="R217" s="261"/>
      <c r="S217" s="261"/>
      <c r="T217" s="262"/>
      <c r="U217" s="14"/>
      <c r="V217" s="14"/>
      <c r="W217" s="14"/>
      <c r="X217" s="14"/>
      <c r="Y217" s="14"/>
      <c r="Z217" s="14"/>
      <c r="AA217" s="14"/>
      <c r="AB217" s="14"/>
      <c r="AC217" s="14"/>
      <c r="AD217" s="14"/>
      <c r="AE217" s="14"/>
      <c r="AT217" s="263" t="s">
        <v>182</v>
      </c>
      <c r="AU217" s="263" t="s">
        <v>84</v>
      </c>
      <c r="AV217" s="14" t="s">
        <v>180</v>
      </c>
      <c r="AW217" s="14" t="s">
        <v>31</v>
      </c>
      <c r="AX217" s="14" t="s">
        <v>84</v>
      </c>
      <c r="AY217" s="263" t="s">
        <v>173</v>
      </c>
    </row>
    <row r="218" s="2" customFormat="1" ht="24.15" customHeight="1">
      <c r="A218" s="38"/>
      <c r="B218" s="39"/>
      <c r="C218" s="227" t="s">
        <v>698</v>
      </c>
      <c r="D218" s="227" t="s">
        <v>176</v>
      </c>
      <c r="E218" s="228" t="s">
        <v>839</v>
      </c>
      <c r="F218" s="229" t="s">
        <v>840</v>
      </c>
      <c r="G218" s="230" t="s">
        <v>841</v>
      </c>
      <c r="H218" s="231">
        <v>1</v>
      </c>
      <c r="I218" s="232"/>
      <c r="J218" s="233">
        <f>ROUND(I218*H218,2)</f>
        <v>0</v>
      </c>
      <c r="K218" s="234"/>
      <c r="L218" s="44"/>
      <c r="M218" s="235" t="s">
        <v>1</v>
      </c>
      <c r="N218" s="236" t="s">
        <v>41</v>
      </c>
      <c r="O218" s="91"/>
      <c r="P218" s="237">
        <f>O218*H218</f>
        <v>0</v>
      </c>
      <c r="Q218" s="237">
        <v>0</v>
      </c>
      <c r="R218" s="237">
        <f>Q218*H218</f>
        <v>0</v>
      </c>
      <c r="S218" s="237">
        <v>0</v>
      </c>
      <c r="T218" s="238">
        <f>S218*H218</f>
        <v>0</v>
      </c>
      <c r="U218" s="38"/>
      <c r="V218" s="38"/>
      <c r="W218" s="38"/>
      <c r="X218" s="38"/>
      <c r="Y218" s="38"/>
      <c r="Z218" s="38"/>
      <c r="AA218" s="38"/>
      <c r="AB218" s="38"/>
      <c r="AC218" s="38"/>
      <c r="AD218" s="38"/>
      <c r="AE218" s="38"/>
      <c r="AR218" s="239" t="s">
        <v>180</v>
      </c>
      <c r="AT218" s="239" t="s">
        <v>176</v>
      </c>
      <c r="AU218" s="239" t="s">
        <v>84</v>
      </c>
      <c r="AY218" s="17" t="s">
        <v>173</v>
      </c>
      <c r="BE218" s="240">
        <f>IF(N218="základní",J218,0)</f>
        <v>0</v>
      </c>
      <c r="BF218" s="240">
        <f>IF(N218="snížená",J218,0)</f>
        <v>0</v>
      </c>
      <c r="BG218" s="240">
        <f>IF(N218="zákl. přenesená",J218,0)</f>
        <v>0</v>
      </c>
      <c r="BH218" s="240">
        <f>IF(N218="sníž. přenesená",J218,0)</f>
        <v>0</v>
      </c>
      <c r="BI218" s="240">
        <f>IF(N218="nulová",J218,0)</f>
        <v>0</v>
      </c>
      <c r="BJ218" s="17" t="s">
        <v>84</v>
      </c>
      <c r="BK218" s="240">
        <f>ROUND(I218*H218,2)</f>
        <v>0</v>
      </c>
      <c r="BL218" s="17" t="s">
        <v>180</v>
      </c>
      <c r="BM218" s="239" t="s">
        <v>1138</v>
      </c>
    </row>
    <row r="219" s="13" customFormat="1">
      <c r="A219" s="13"/>
      <c r="B219" s="241"/>
      <c r="C219" s="242"/>
      <c r="D219" s="243" t="s">
        <v>182</v>
      </c>
      <c r="E219" s="244" t="s">
        <v>1</v>
      </c>
      <c r="F219" s="245" t="s">
        <v>84</v>
      </c>
      <c r="G219" s="242"/>
      <c r="H219" s="246">
        <v>1</v>
      </c>
      <c r="I219" s="247"/>
      <c r="J219" s="242"/>
      <c r="K219" s="242"/>
      <c r="L219" s="248"/>
      <c r="M219" s="292"/>
      <c r="N219" s="293"/>
      <c r="O219" s="293"/>
      <c r="P219" s="293"/>
      <c r="Q219" s="293"/>
      <c r="R219" s="293"/>
      <c r="S219" s="293"/>
      <c r="T219" s="294"/>
      <c r="U219" s="13"/>
      <c r="V219" s="13"/>
      <c r="W219" s="13"/>
      <c r="X219" s="13"/>
      <c r="Y219" s="13"/>
      <c r="Z219" s="13"/>
      <c r="AA219" s="13"/>
      <c r="AB219" s="13"/>
      <c r="AC219" s="13"/>
      <c r="AD219" s="13"/>
      <c r="AE219" s="13"/>
      <c r="AT219" s="252" t="s">
        <v>182</v>
      </c>
      <c r="AU219" s="252" t="s">
        <v>84</v>
      </c>
      <c r="AV219" s="13" t="s">
        <v>86</v>
      </c>
      <c r="AW219" s="13" t="s">
        <v>31</v>
      </c>
      <c r="AX219" s="13" t="s">
        <v>84</v>
      </c>
      <c r="AY219" s="252" t="s">
        <v>173</v>
      </c>
    </row>
    <row r="220" s="2" customFormat="1" ht="6.96" customHeight="1">
      <c r="A220" s="38"/>
      <c r="B220" s="66"/>
      <c r="C220" s="67"/>
      <c r="D220" s="67"/>
      <c r="E220" s="67"/>
      <c r="F220" s="67"/>
      <c r="G220" s="67"/>
      <c r="H220" s="67"/>
      <c r="I220" s="67"/>
      <c r="J220" s="67"/>
      <c r="K220" s="67"/>
      <c r="L220" s="44"/>
      <c r="M220" s="38"/>
      <c r="O220" s="38"/>
      <c r="P220" s="38"/>
      <c r="Q220" s="38"/>
      <c r="R220" s="38"/>
      <c r="S220" s="38"/>
      <c r="T220" s="38"/>
      <c r="U220" s="38"/>
      <c r="V220" s="38"/>
      <c r="W220" s="38"/>
      <c r="X220" s="38"/>
      <c r="Y220" s="38"/>
      <c r="Z220" s="38"/>
      <c r="AA220" s="38"/>
      <c r="AB220" s="38"/>
      <c r="AC220" s="38"/>
      <c r="AD220" s="38"/>
      <c r="AE220" s="38"/>
    </row>
  </sheetData>
  <sheetProtection sheet="1" autoFilter="0" formatColumns="0" formatRows="0" objects="1" scenarios="1" spinCount="100000" saltValue="95ucxkysfUgXlY04XbT/+k0iCvpht1qzHYM2TJ1qG9QzyzEtT2yPNW9envUhJq5xORSv7PjcLMdEPEhIT0K8sg==" hashValue="GFgUdHLNdBv55e+UXgaPlf28hWX57iaFiKfu0z2wXSsYBORycN+OLHVzekMuBmZzbdyGVufSopFqC6tgibY7Cg==" algorithmName="SHA-512" password="CC35"/>
  <autoFilter ref="C123:K219"/>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136</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1139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24.75" customHeight="1">
      <c r="A11" s="38"/>
      <c r="B11" s="44"/>
      <c r="C11" s="38"/>
      <c r="D11" s="38"/>
      <c r="E11" s="152" t="s">
        <v>1140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ROUND(J122,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ROUND((SUM(BE122:BE154)),  2)</f>
        <v>0</v>
      </c>
      <c r="G35" s="38"/>
      <c r="H35" s="38"/>
      <c r="I35" s="164">
        <v>0.20999999999999999</v>
      </c>
      <c r="J35" s="163">
        <f>ROUND(((SUM(BE122:BE154))*I35),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ROUND((SUM(BF122:BF154)),  2)</f>
        <v>0</v>
      </c>
      <c r="G36" s="38"/>
      <c r="H36" s="38"/>
      <c r="I36" s="164">
        <v>0.14999999999999999</v>
      </c>
      <c r="J36" s="163">
        <f>ROUND(((SUM(BF122:BF154))*I36),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ROUND((SUM(BG122:BG154)),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ROUND((SUM(BH122:BH154)),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ROUND((SUM(BI122:BI154)),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1139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24.75" customHeight="1">
      <c r="A89" s="38"/>
      <c r="B89" s="39"/>
      <c r="C89" s="40"/>
      <c r="D89" s="40"/>
      <c r="E89" s="76" t="str">
        <f>E11</f>
        <v>01 - Údržba průjezdného profilu Zadní Třebáň - Liteň km 0,080 - 4,910</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J122</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J123</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J124</f>
        <v>0</v>
      </c>
      <c r="K100" s="133"/>
      <c r="L100" s="198"/>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158</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88 - Oprava trati v úseku Zadní Třebaň - Liteň - Lochovice</v>
      </c>
      <c r="F110" s="32"/>
      <c r="G110" s="32"/>
      <c r="H110" s="32"/>
      <c r="I110" s="40"/>
      <c r="J110" s="40"/>
      <c r="K110" s="40"/>
      <c r="L110" s="63"/>
      <c r="S110" s="38"/>
      <c r="T110" s="38"/>
      <c r="U110" s="38"/>
      <c r="V110" s="38"/>
      <c r="W110" s="38"/>
      <c r="X110" s="38"/>
      <c r="Y110" s="38"/>
      <c r="Z110" s="38"/>
      <c r="AA110" s="38"/>
      <c r="AB110" s="38"/>
      <c r="AC110" s="38"/>
      <c r="AD110" s="38"/>
      <c r="AE110" s="38"/>
    </row>
    <row r="111" s="1" customFormat="1" ht="12" customHeight="1">
      <c r="B111" s="21"/>
      <c r="C111" s="32" t="s">
        <v>147</v>
      </c>
      <c r="D111" s="22"/>
      <c r="E111" s="22"/>
      <c r="F111" s="22"/>
      <c r="G111" s="22"/>
      <c r="H111" s="22"/>
      <c r="I111" s="22"/>
      <c r="J111" s="22"/>
      <c r="K111" s="22"/>
      <c r="L111" s="20"/>
    </row>
    <row r="112" s="2" customFormat="1" ht="16.5" customHeight="1">
      <c r="A112" s="38"/>
      <c r="B112" s="39"/>
      <c r="C112" s="40"/>
      <c r="D112" s="40"/>
      <c r="E112" s="183" t="s">
        <v>1139</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520</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4.75" customHeight="1">
      <c r="A114" s="38"/>
      <c r="B114" s="39"/>
      <c r="C114" s="40"/>
      <c r="D114" s="40"/>
      <c r="E114" s="76" t="str">
        <f>E11</f>
        <v>01 - Údržba průjezdného profilu Zadní Třebáň - Liteň km 0,080 - 4,910</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F14</f>
        <v xml:space="preserve"> </v>
      </c>
      <c r="G116" s="40"/>
      <c r="H116" s="40"/>
      <c r="I116" s="32" t="s">
        <v>22</v>
      </c>
      <c r="J116" s="79" t="str">
        <f>IF(J14="","",J14)</f>
        <v>25. 6. 2020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E17</f>
        <v>Ing. Aleš Bednář</v>
      </c>
      <c r="G118" s="40"/>
      <c r="H118" s="40"/>
      <c r="I118" s="32" t="s">
        <v>30</v>
      </c>
      <c r="J118" s="36" t="str">
        <f>E23</f>
        <v xml:space="preserve"> </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IF(E20="","",E20)</f>
        <v>Vyplň údaj</v>
      </c>
      <c r="G119" s="40"/>
      <c r="H119" s="40"/>
      <c r="I119" s="32" t="s">
        <v>32</v>
      </c>
      <c r="J119" s="36" t="str">
        <f>E26</f>
        <v>Jan Marušák</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9"/>
      <c r="B121" s="200"/>
      <c r="C121" s="201" t="s">
        <v>159</v>
      </c>
      <c r="D121" s="202" t="s">
        <v>61</v>
      </c>
      <c r="E121" s="202" t="s">
        <v>57</v>
      </c>
      <c r="F121" s="202" t="s">
        <v>58</v>
      </c>
      <c r="G121" s="202" t="s">
        <v>160</v>
      </c>
      <c r="H121" s="202" t="s">
        <v>161</v>
      </c>
      <c r="I121" s="202" t="s">
        <v>162</v>
      </c>
      <c r="J121" s="203" t="s">
        <v>151</v>
      </c>
      <c r="K121" s="204" t="s">
        <v>163</v>
      </c>
      <c r="L121" s="205"/>
      <c r="M121" s="100" t="s">
        <v>1</v>
      </c>
      <c r="N121" s="101" t="s">
        <v>40</v>
      </c>
      <c r="O121" s="101" t="s">
        <v>164</v>
      </c>
      <c r="P121" s="101" t="s">
        <v>165</v>
      </c>
      <c r="Q121" s="101" t="s">
        <v>166</v>
      </c>
      <c r="R121" s="101" t="s">
        <v>167</v>
      </c>
      <c r="S121" s="101" t="s">
        <v>168</v>
      </c>
      <c r="T121" s="102" t="s">
        <v>169</v>
      </c>
      <c r="U121" s="199"/>
      <c r="V121" s="199"/>
      <c r="W121" s="199"/>
      <c r="X121" s="199"/>
      <c r="Y121" s="199"/>
      <c r="Z121" s="199"/>
      <c r="AA121" s="199"/>
      <c r="AB121" s="199"/>
      <c r="AC121" s="199"/>
      <c r="AD121" s="199"/>
      <c r="AE121" s="199"/>
    </row>
    <row r="122" s="2" customFormat="1" ht="22.8" customHeight="1">
      <c r="A122" s="38"/>
      <c r="B122" s="39"/>
      <c r="C122" s="107" t="s">
        <v>170</v>
      </c>
      <c r="D122" s="40"/>
      <c r="E122" s="40"/>
      <c r="F122" s="40"/>
      <c r="G122" s="40"/>
      <c r="H122" s="40"/>
      <c r="I122" s="40"/>
      <c r="J122" s="206">
        <f>BK122</f>
        <v>0</v>
      </c>
      <c r="K122" s="40"/>
      <c r="L122" s="44"/>
      <c r="M122" s="103"/>
      <c r="N122" s="207"/>
      <c r="O122" s="104"/>
      <c r="P122" s="208">
        <f>P123</f>
        <v>0</v>
      </c>
      <c r="Q122" s="104"/>
      <c r="R122" s="208">
        <f>R123</f>
        <v>0</v>
      </c>
      <c r="S122" s="104"/>
      <c r="T122" s="209">
        <f>T123</f>
        <v>0</v>
      </c>
      <c r="U122" s="38"/>
      <c r="V122" s="38"/>
      <c r="W122" s="38"/>
      <c r="X122" s="38"/>
      <c r="Y122" s="38"/>
      <c r="Z122" s="38"/>
      <c r="AA122" s="38"/>
      <c r="AB122" s="38"/>
      <c r="AC122" s="38"/>
      <c r="AD122" s="38"/>
      <c r="AE122" s="38"/>
      <c r="AT122" s="17" t="s">
        <v>75</v>
      </c>
      <c r="AU122" s="17" t="s">
        <v>153</v>
      </c>
      <c r="BK122" s="210">
        <f>BK123</f>
        <v>0</v>
      </c>
    </row>
    <row r="123" s="12" customFormat="1" ht="25.92" customHeight="1">
      <c r="A123" s="12"/>
      <c r="B123" s="211"/>
      <c r="C123" s="212"/>
      <c r="D123" s="213" t="s">
        <v>75</v>
      </c>
      <c r="E123" s="214" t="s">
        <v>171</v>
      </c>
      <c r="F123" s="214" t="s">
        <v>172</v>
      </c>
      <c r="G123" s="212"/>
      <c r="H123" s="212"/>
      <c r="I123" s="215"/>
      <c r="J123" s="216">
        <f>BK123</f>
        <v>0</v>
      </c>
      <c r="K123" s="212"/>
      <c r="L123" s="217"/>
      <c r="M123" s="218"/>
      <c r="N123" s="219"/>
      <c r="O123" s="219"/>
      <c r="P123" s="220">
        <f>P124</f>
        <v>0</v>
      </c>
      <c r="Q123" s="219"/>
      <c r="R123" s="220">
        <f>R124</f>
        <v>0</v>
      </c>
      <c r="S123" s="219"/>
      <c r="T123" s="221">
        <f>T124</f>
        <v>0</v>
      </c>
      <c r="U123" s="12"/>
      <c r="V123" s="12"/>
      <c r="W123" s="12"/>
      <c r="X123" s="12"/>
      <c r="Y123" s="12"/>
      <c r="Z123" s="12"/>
      <c r="AA123" s="12"/>
      <c r="AB123" s="12"/>
      <c r="AC123" s="12"/>
      <c r="AD123" s="12"/>
      <c r="AE123" s="12"/>
      <c r="AR123" s="222" t="s">
        <v>84</v>
      </c>
      <c r="AT123" s="223" t="s">
        <v>75</v>
      </c>
      <c r="AU123" s="223" t="s">
        <v>76</v>
      </c>
      <c r="AY123" s="222" t="s">
        <v>173</v>
      </c>
      <c r="BK123" s="224">
        <f>BK124</f>
        <v>0</v>
      </c>
    </row>
    <row r="124" s="12" customFormat="1" ht="22.8" customHeight="1">
      <c r="A124" s="12"/>
      <c r="B124" s="211"/>
      <c r="C124" s="212"/>
      <c r="D124" s="213" t="s">
        <v>75</v>
      </c>
      <c r="E124" s="225" t="s">
        <v>174</v>
      </c>
      <c r="F124" s="225" t="s">
        <v>175</v>
      </c>
      <c r="G124" s="212"/>
      <c r="H124" s="212"/>
      <c r="I124" s="215"/>
      <c r="J124" s="226">
        <f>BK124</f>
        <v>0</v>
      </c>
      <c r="K124" s="212"/>
      <c r="L124" s="217"/>
      <c r="M124" s="218"/>
      <c r="N124" s="219"/>
      <c r="O124" s="219"/>
      <c r="P124" s="220">
        <f>SUM(P125:P154)</f>
        <v>0</v>
      </c>
      <c r="Q124" s="219"/>
      <c r="R124" s="220">
        <f>SUM(R125:R154)</f>
        <v>0</v>
      </c>
      <c r="S124" s="219"/>
      <c r="T124" s="221">
        <f>SUM(T125:T154)</f>
        <v>0</v>
      </c>
      <c r="U124" s="12"/>
      <c r="V124" s="12"/>
      <c r="W124" s="12"/>
      <c r="X124" s="12"/>
      <c r="Y124" s="12"/>
      <c r="Z124" s="12"/>
      <c r="AA124" s="12"/>
      <c r="AB124" s="12"/>
      <c r="AC124" s="12"/>
      <c r="AD124" s="12"/>
      <c r="AE124" s="12"/>
      <c r="AR124" s="222" t="s">
        <v>84</v>
      </c>
      <c r="AT124" s="223" t="s">
        <v>75</v>
      </c>
      <c r="AU124" s="223" t="s">
        <v>84</v>
      </c>
      <c r="AY124" s="222" t="s">
        <v>173</v>
      </c>
      <c r="BK124" s="224">
        <f>SUM(BK125:BK154)</f>
        <v>0</v>
      </c>
    </row>
    <row r="125" s="2" customFormat="1" ht="76.35" customHeight="1">
      <c r="A125" s="38"/>
      <c r="B125" s="39"/>
      <c r="C125" s="227" t="s">
        <v>84</v>
      </c>
      <c r="D125" s="227" t="s">
        <v>176</v>
      </c>
      <c r="E125" s="228" t="s">
        <v>1141</v>
      </c>
      <c r="F125" s="229" t="s">
        <v>1142</v>
      </c>
      <c r="G125" s="230" t="s">
        <v>179</v>
      </c>
      <c r="H125" s="231">
        <v>630</v>
      </c>
      <c r="I125" s="232"/>
      <c r="J125" s="233">
        <f>ROUND(I125*H125,2)</f>
        <v>0</v>
      </c>
      <c r="K125" s="234"/>
      <c r="L125" s="44"/>
      <c r="M125" s="235" t="s">
        <v>1</v>
      </c>
      <c r="N125" s="236" t="s">
        <v>41</v>
      </c>
      <c r="O125" s="91"/>
      <c r="P125" s="237">
        <f>O125*H125</f>
        <v>0</v>
      </c>
      <c r="Q125" s="237">
        <v>0</v>
      </c>
      <c r="R125" s="237">
        <f>Q125*H125</f>
        <v>0</v>
      </c>
      <c r="S125" s="237">
        <v>0</v>
      </c>
      <c r="T125" s="238">
        <f>S125*H125</f>
        <v>0</v>
      </c>
      <c r="U125" s="38"/>
      <c r="V125" s="38"/>
      <c r="W125" s="38"/>
      <c r="X125" s="38"/>
      <c r="Y125" s="38"/>
      <c r="Z125" s="38"/>
      <c r="AA125" s="38"/>
      <c r="AB125" s="38"/>
      <c r="AC125" s="38"/>
      <c r="AD125" s="38"/>
      <c r="AE125" s="38"/>
      <c r="AR125" s="239" t="s">
        <v>180</v>
      </c>
      <c r="AT125" s="239" t="s">
        <v>176</v>
      </c>
      <c r="AU125" s="239" t="s">
        <v>86</v>
      </c>
      <c r="AY125" s="17" t="s">
        <v>173</v>
      </c>
      <c r="BE125" s="240">
        <f>IF(N125="základní",J125,0)</f>
        <v>0</v>
      </c>
      <c r="BF125" s="240">
        <f>IF(N125="snížená",J125,0)</f>
        <v>0</v>
      </c>
      <c r="BG125" s="240">
        <f>IF(N125="zákl. přenesená",J125,0)</f>
        <v>0</v>
      </c>
      <c r="BH125" s="240">
        <f>IF(N125="sníž. přenesená",J125,0)</f>
        <v>0</v>
      </c>
      <c r="BI125" s="240">
        <f>IF(N125="nulová",J125,0)</f>
        <v>0</v>
      </c>
      <c r="BJ125" s="17" t="s">
        <v>84</v>
      </c>
      <c r="BK125" s="240">
        <f>ROUND(I125*H125,2)</f>
        <v>0</v>
      </c>
      <c r="BL125" s="17" t="s">
        <v>180</v>
      </c>
      <c r="BM125" s="239" t="s">
        <v>1143</v>
      </c>
    </row>
    <row r="126" s="13" customFormat="1">
      <c r="A126" s="13"/>
      <c r="B126" s="241"/>
      <c r="C126" s="242"/>
      <c r="D126" s="243" t="s">
        <v>182</v>
      </c>
      <c r="E126" s="244" t="s">
        <v>1</v>
      </c>
      <c r="F126" s="245" t="s">
        <v>1144</v>
      </c>
      <c r="G126" s="242"/>
      <c r="H126" s="246">
        <v>630</v>
      </c>
      <c r="I126" s="247"/>
      <c r="J126" s="242"/>
      <c r="K126" s="242"/>
      <c r="L126" s="248"/>
      <c r="M126" s="249"/>
      <c r="N126" s="250"/>
      <c r="O126" s="250"/>
      <c r="P126" s="250"/>
      <c r="Q126" s="250"/>
      <c r="R126" s="250"/>
      <c r="S126" s="250"/>
      <c r="T126" s="251"/>
      <c r="U126" s="13"/>
      <c r="V126" s="13"/>
      <c r="W126" s="13"/>
      <c r="X126" s="13"/>
      <c r="Y126" s="13"/>
      <c r="Z126" s="13"/>
      <c r="AA126" s="13"/>
      <c r="AB126" s="13"/>
      <c r="AC126" s="13"/>
      <c r="AD126" s="13"/>
      <c r="AE126" s="13"/>
      <c r="AT126" s="252" t="s">
        <v>182</v>
      </c>
      <c r="AU126" s="252" t="s">
        <v>86</v>
      </c>
      <c r="AV126" s="13" t="s">
        <v>86</v>
      </c>
      <c r="AW126" s="13" t="s">
        <v>31</v>
      </c>
      <c r="AX126" s="13" t="s">
        <v>76</v>
      </c>
      <c r="AY126" s="252" t="s">
        <v>173</v>
      </c>
    </row>
    <row r="127" s="14" customFormat="1">
      <c r="A127" s="14"/>
      <c r="B127" s="253"/>
      <c r="C127" s="254"/>
      <c r="D127" s="243" t="s">
        <v>182</v>
      </c>
      <c r="E127" s="255" t="s">
        <v>1</v>
      </c>
      <c r="F127" s="256" t="s">
        <v>184</v>
      </c>
      <c r="G127" s="254"/>
      <c r="H127" s="257">
        <v>630</v>
      </c>
      <c r="I127" s="258"/>
      <c r="J127" s="254"/>
      <c r="K127" s="254"/>
      <c r="L127" s="259"/>
      <c r="M127" s="260"/>
      <c r="N127" s="261"/>
      <c r="O127" s="261"/>
      <c r="P127" s="261"/>
      <c r="Q127" s="261"/>
      <c r="R127" s="261"/>
      <c r="S127" s="261"/>
      <c r="T127" s="262"/>
      <c r="U127" s="14"/>
      <c r="V127" s="14"/>
      <c r="W127" s="14"/>
      <c r="X127" s="14"/>
      <c r="Y127" s="14"/>
      <c r="Z127" s="14"/>
      <c r="AA127" s="14"/>
      <c r="AB127" s="14"/>
      <c r="AC127" s="14"/>
      <c r="AD127" s="14"/>
      <c r="AE127" s="14"/>
      <c r="AT127" s="263" t="s">
        <v>182</v>
      </c>
      <c r="AU127" s="263" t="s">
        <v>86</v>
      </c>
      <c r="AV127" s="14" t="s">
        <v>180</v>
      </c>
      <c r="AW127" s="14" t="s">
        <v>31</v>
      </c>
      <c r="AX127" s="14" t="s">
        <v>84</v>
      </c>
      <c r="AY127" s="263" t="s">
        <v>173</v>
      </c>
    </row>
    <row r="128" s="2" customFormat="1" ht="76.35" customHeight="1">
      <c r="A128" s="38"/>
      <c r="B128" s="39"/>
      <c r="C128" s="227" t="s">
        <v>86</v>
      </c>
      <c r="D128" s="227" t="s">
        <v>176</v>
      </c>
      <c r="E128" s="228" t="s">
        <v>1145</v>
      </c>
      <c r="F128" s="229" t="s">
        <v>1146</v>
      </c>
      <c r="G128" s="230" t="s">
        <v>179</v>
      </c>
      <c r="H128" s="231">
        <v>15320</v>
      </c>
      <c r="I128" s="232"/>
      <c r="J128" s="233">
        <f>ROUND(I128*H128,2)</f>
        <v>0</v>
      </c>
      <c r="K128" s="234"/>
      <c r="L128" s="44"/>
      <c r="M128" s="235" t="s">
        <v>1</v>
      </c>
      <c r="N128" s="236" t="s">
        <v>41</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180</v>
      </c>
      <c r="AT128" s="239" t="s">
        <v>176</v>
      </c>
      <c r="AU128" s="239" t="s">
        <v>86</v>
      </c>
      <c r="AY128" s="17" t="s">
        <v>173</v>
      </c>
      <c r="BE128" s="240">
        <f>IF(N128="základní",J128,0)</f>
        <v>0</v>
      </c>
      <c r="BF128" s="240">
        <f>IF(N128="snížená",J128,0)</f>
        <v>0</v>
      </c>
      <c r="BG128" s="240">
        <f>IF(N128="zákl. přenesená",J128,0)</f>
        <v>0</v>
      </c>
      <c r="BH128" s="240">
        <f>IF(N128="sníž. přenesená",J128,0)</f>
        <v>0</v>
      </c>
      <c r="BI128" s="240">
        <f>IF(N128="nulová",J128,0)</f>
        <v>0</v>
      </c>
      <c r="BJ128" s="17" t="s">
        <v>84</v>
      </c>
      <c r="BK128" s="240">
        <f>ROUND(I128*H128,2)</f>
        <v>0</v>
      </c>
      <c r="BL128" s="17" t="s">
        <v>180</v>
      </c>
      <c r="BM128" s="239" t="s">
        <v>1147</v>
      </c>
    </row>
    <row r="129" s="13" customFormat="1">
      <c r="A129" s="13"/>
      <c r="B129" s="241"/>
      <c r="C129" s="242"/>
      <c r="D129" s="243" t="s">
        <v>182</v>
      </c>
      <c r="E129" s="244" t="s">
        <v>1</v>
      </c>
      <c r="F129" s="245" t="s">
        <v>1148</v>
      </c>
      <c r="G129" s="242"/>
      <c r="H129" s="246">
        <v>15320</v>
      </c>
      <c r="I129" s="247"/>
      <c r="J129" s="242"/>
      <c r="K129" s="242"/>
      <c r="L129" s="248"/>
      <c r="M129" s="249"/>
      <c r="N129" s="250"/>
      <c r="O129" s="250"/>
      <c r="P129" s="250"/>
      <c r="Q129" s="250"/>
      <c r="R129" s="250"/>
      <c r="S129" s="250"/>
      <c r="T129" s="251"/>
      <c r="U129" s="13"/>
      <c r="V129" s="13"/>
      <c r="W129" s="13"/>
      <c r="X129" s="13"/>
      <c r="Y129" s="13"/>
      <c r="Z129" s="13"/>
      <c r="AA129" s="13"/>
      <c r="AB129" s="13"/>
      <c r="AC129" s="13"/>
      <c r="AD129" s="13"/>
      <c r="AE129" s="13"/>
      <c r="AT129" s="252" t="s">
        <v>182</v>
      </c>
      <c r="AU129" s="252" t="s">
        <v>86</v>
      </c>
      <c r="AV129" s="13" t="s">
        <v>86</v>
      </c>
      <c r="AW129" s="13" t="s">
        <v>31</v>
      </c>
      <c r="AX129" s="13" t="s">
        <v>76</v>
      </c>
      <c r="AY129" s="252" t="s">
        <v>173</v>
      </c>
    </row>
    <row r="130" s="14" customFormat="1">
      <c r="A130" s="14"/>
      <c r="B130" s="253"/>
      <c r="C130" s="254"/>
      <c r="D130" s="243" t="s">
        <v>182</v>
      </c>
      <c r="E130" s="255" t="s">
        <v>1</v>
      </c>
      <c r="F130" s="256" t="s">
        <v>184</v>
      </c>
      <c r="G130" s="254"/>
      <c r="H130" s="257">
        <v>15320</v>
      </c>
      <c r="I130" s="258"/>
      <c r="J130" s="254"/>
      <c r="K130" s="254"/>
      <c r="L130" s="259"/>
      <c r="M130" s="260"/>
      <c r="N130" s="261"/>
      <c r="O130" s="261"/>
      <c r="P130" s="261"/>
      <c r="Q130" s="261"/>
      <c r="R130" s="261"/>
      <c r="S130" s="261"/>
      <c r="T130" s="262"/>
      <c r="U130" s="14"/>
      <c r="V130" s="14"/>
      <c r="W130" s="14"/>
      <c r="X130" s="14"/>
      <c r="Y130" s="14"/>
      <c r="Z130" s="14"/>
      <c r="AA130" s="14"/>
      <c r="AB130" s="14"/>
      <c r="AC130" s="14"/>
      <c r="AD130" s="14"/>
      <c r="AE130" s="14"/>
      <c r="AT130" s="263" t="s">
        <v>182</v>
      </c>
      <c r="AU130" s="263" t="s">
        <v>86</v>
      </c>
      <c r="AV130" s="14" t="s">
        <v>180</v>
      </c>
      <c r="AW130" s="14" t="s">
        <v>31</v>
      </c>
      <c r="AX130" s="14" t="s">
        <v>84</v>
      </c>
      <c r="AY130" s="263" t="s">
        <v>173</v>
      </c>
    </row>
    <row r="131" s="2" customFormat="1" ht="76.35" customHeight="1">
      <c r="A131" s="38"/>
      <c r="B131" s="39"/>
      <c r="C131" s="227" t="s">
        <v>190</v>
      </c>
      <c r="D131" s="227" t="s">
        <v>176</v>
      </c>
      <c r="E131" s="228" t="s">
        <v>1149</v>
      </c>
      <c r="F131" s="229" t="s">
        <v>1150</v>
      </c>
      <c r="G131" s="230" t="s">
        <v>179</v>
      </c>
      <c r="H131" s="231">
        <v>9510</v>
      </c>
      <c r="I131" s="232"/>
      <c r="J131" s="233">
        <f>ROUND(I131*H131,2)</f>
        <v>0</v>
      </c>
      <c r="K131" s="234"/>
      <c r="L131" s="44"/>
      <c r="M131" s="235" t="s">
        <v>1</v>
      </c>
      <c r="N131" s="236" t="s">
        <v>41</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180</v>
      </c>
      <c r="AT131" s="239" t="s">
        <v>176</v>
      </c>
      <c r="AU131" s="239" t="s">
        <v>86</v>
      </c>
      <c r="AY131" s="17" t="s">
        <v>173</v>
      </c>
      <c r="BE131" s="240">
        <f>IF(N131="základní",J131,0)</f>
        <v>0</v>
      </c>
      <c r="BF131" s="240">
        <f>IF(N131="snížená",J131,0)</f>
        <v>0</v>
      </c>
      <c r="BG131" s="240">
        <f>IF(N131="zákl. přenesená",J131,0)</f>
        <v>0</v>
      </c>
      <c r="BH131" s="240">
        <f>IF(N131="sníž. přenesená",J131,0)</f>
        <v>0</v>
      </c>
      <c r="BI131" s="240">
        <f>IF(N131="nulová",J131,0)</f>
        <v>0</v>
      </c>
      <c r="BJ131" s="17" t="s">
        <v>84</v>
      </c>
      <c r="BK131" s="240">
        <f>ROUND(I131*H131,2)</f>
        <v>0</v>
      </c>
      <c r="BL131" s="17" t="s">
        <v>180</v>
      </c>
      <c r="BM131" s="239" t="s">
        <v>1151</v>
      </c>
    </row>
    <row r="132" s="13" customFormat="1">
      <c r="A132" s="13"/>
      <c r="B132" s="241"/>
      <c r="C132" s="242"/>
      <c r="D132" s="243" t="s">
        <v>182</v>
      </c>
      <c r="E132" s="244" t="s">
        <v>1</v>
      </c>
      <c r="F132" s="245" t="s">
        <v>1152</v>
      </c>
      <c r="G132" s="242"/>
      <c r="H132" s="246">
        <v>9510</v>
      </c>
      <c r="I132" s="247"/>
      <c r="J132" s="242"/>
      <c r="K132" s="242"/>
      <c r="L132" s="248"/>
      <c r="M132" s="249"/>
      <c r="N132" s="250"/>
      <c r="O132" s="250"/>
      <c r="P132" s="250"/>
      <c r="Q132" s="250"/>
      <c r="R132" s="250"/>
      <c r="S132" s="250"/>
      <c r="T132" s="251"/>
      <c r="U132" s="13"/>
      <c r="V132" s="13"/>
      <c r="W132" s="13"/>
      <c r="X132" s="13"/>
      <c r="Y132" s="13"/>
      <c r="Z132" s="13"/>
      <c r="AA132" s="13"/>
      <c r="AB132" s="13"/>
      <c r="AC132" s="13"/>
      <c r="AD132" s="13"/>
      <c r="AE132" s="13"/>
      <c r="AT132" s="252" t="s">
        <v>182</v>
      </c>
      <c r="AU132" s="252" t="s">
        <v>86</v>
      </c>
      <c r="AV132" s="13" t="s">
        <v>86</v>
      </c>
      <c r="AW132" s="13" t="s">
        <v>31</v>
      </c>
      <c r="AX132" s="13" t="s">
        <v>76</v>
      </c>
      <c r="AY132" s="252" t="s">
        <v>173</v>
      </c>
    </row>
    <row r="133" s="14" customFormat="1">
      <c r="A133" s="14"/>
      <c r="B133" s="253"/>
      <c r="C133" s="254"/>
      <c r="D133" s="243" t="s">
        <v>182</v>
      </c>
      <c r="E133" s="255" t="s">
        <v>1</v>
      </c>
      <c r="F133" s="256" t="s">
        <v>184</v>
      </c>
      <c r="G133" s="254"/>
      <c r="H133" s="257">
        <v>9510</v>
      </c>
      <c r="I133" s="258"/>
      <c r="J133" s="254"/>
      <c r="K133" s="254"/>
      <c r="L133" s="259"/>
      <c r="M133" s="260"/>
      <c r="N133" s="261"/>
      <c r="O133" s="261"/>
      <c r="P133" s="261"/>
      <c r="Q133" s="261"/>
      <c r="R133" s="261"/>
      <c r="S133" s="261"/>
      <c r="T133" s="262"/>
      <c r="U133" s="14"/>
      <c r="V133" s="14"/>
      <c r="W133" s="14"/>
      <c r="X133" s="14"/>
      <c r="Y133" s="14"/>
      <c r="Z133" s="14"/>
      <c r="AA133" s="14"/>
      <c r="AB133" s="14"/>
      <c r="AC133" s="14"/>
      <c r="AD133" s="14"/>
      <c r="AE133" s="14"/>
      <c r="AT133" s="263" t="s">
        <v>182</v>
      </c>
      <c r="AU133" s="263" t="s">
        <v>86</v>
      </c>
      <c r="AV133" s="14" t="s">
        <v>180</v>
      </c>
      <c r="AW133" s="14" t="s">
        <v>31</v>
      </c>
      <c r="AX133" s="14" t="s">
        <v>84</v>
      </c>
      <c r="AY133" s="263" t="s">
        <v>173</v>
      </c>
    </row>
    <row r="134" s="2" customFormat="1" ht="101.25" customHeight="1">
      <c r="A134" s="38"/>
      <c r="B134" s="39"/>
      <c r="C134" s="227" t="s">
        <v>224</v>
      </c>
      <c r="D134" s="227" t="s">
        <v>176</v>
      </c>
      <c r="E134" s="228" t="s">
        <v>1153</v>
      </c>
      <c r="F134" s="229" t="s">
        <v>1154</v>
      </c>
      <c r="G134" s="230" t="s">
        <v>1155</v>
      </c>
      <c r="H134" s="231">
        <v>80</v>
      </c>
      <c r="I134" s="232"/>
      <c r="J134" s="233">
        <f>ROUND(I134*H134,2)</f>
        <v>0</v>
      </c>
      <c r="K134" s="234"/>
      <c r="L134" s="44"/>
      <c r="M134" s="235" t="s">
        <v>1</v>
      </c>
      <c r="N134" s="236" t="s">
        <v>41</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180</v>
      </c>
      <c r="AT134" s="239" t="s">
        <v>176</v>
      </c>
      <c r="AU134" s="239" t="s">
        <v>86</v>
      </c>
      <c r="AY134" s="17" t="s">
        <v>173</v>
      </c>
      <c r="BE134" s="240">
        <f>IF(N134="základní",J134,0)</f>
        <v>0</v>
      </c>
      <c r="BF134" s="240">
        <f>IF(N134="snížená",J134,0)</f>
        <v>0</v>
      </c>
      <c r="BG134" s="240">
        <f>IF(N134="zákl. přenesená",J134,0)</f>
        <v>0</v>
      </c>
      <c r="BH134" s="240">
        <f>IF(N134="sníž. přenesená",J134,0)</f>
        <v>0</v>
      </c>
      <c r="BI134" s="240">
        <f>IF(N134="nulová",J134,0)</f>
        <v>0</v>
      </c>
      <c r="BJ134" s="17" t="s">
        <v>84</v>
      </c>
      <c r="BK134" s="240">
        <f>ROUND(I134*H134,2)</f>
        <v>0</v>
      </c>
      <c r="BL134" s="17" t="s">
        <v>180</v>
      </c>
      <c r="BM134" s="239" t="s">
        <v>1156</v>
      </c>
    </row>
    <row r="135" s="13" customFormat="1">
      <c r="A135" s="13"/>
      <c r="B135" s="241"/>
      <c r="C135" s="242"/>
      <c r="D135" s="243" t="s">
        <v>182</v>
      </c>
      <c r="E135" s="244" t="s">
        <v>1</v>
      </c>
      <c r="F135" s="245" t="s">
        <v>1157</v>
      </c>
      <c r="G135" s="242"/>
      <c r="H135" s="246">
        <v>80</v>
      </c>
      <c r="I135" s="247"/>
      <c r="J135" s="242"/>
      <c r="K135" s="242"/>
      <c r="L135" s="248"/>
      <c r="M135" s="249"/>
      <c r="N135" s="250"/>
      <c r="O135" s="250"/>
      <c r="P135" s="250"/>
      <c r="Q135" s="250"/>
      <c r="R135" s="250"/>
      <c r="S135" s="250"/>
      <c r="T135" s="251"/>
      <c r="U135" s="13"/>
      <c r="V135" s="13"/>
      <c r="W135" s="13"/>
      <c r="X135" s="13"/>
      <c r="Y135" s="13"/>
      <c r="Z135" s="13"/>
      <c r="AA135" s="13"/>
      <c r="AB135" s="13"/>
      <c r="AC135" s="13"/>
      <c r="AD135" s="13"/>
      <c r="AE135" s="13"/>
      <c r="AT135" s="252" t="s">
        <v>182</v>
      </c>
      <c r="AU135" s="252" t="s">
        <v>86</v>
      </c>
      <c r="AV135" s="13" t="s">
        <v>86</v>
      </c>
      <c r="AW135" s="13" t="s">
        <v>31</v>
      </c>
      <c r="AX135" s="13" t="s">
        <v>76</v>
      </c>
      <c r="AY135" s="252" t="s">
        <v>173</v>
      </c>
    </row>
    <row r="136" s="14" customFormat="1">
      <c r="A136" s="14"/>
      <c r="B136" s="253"/>
      <c r="C136" s="254"/>
      <c r="D136" s="243" t="s">
        <v>182</v>
      </c>
      <c r="E136" s="255" t="s">
        <v>1</v>
      </c>
      <c r="F136" s="256" t="s">
        <v>184</v>
      </c>
      <c r="G136" s="254"/>
      <c r="H136" s="257">
        <v>80</v>
      </c>
      <c r="I136" s="258"/>
      <c r="J136" s="254"/>
      <c r="K136" s="254"/>
      <c r="L136" s="259"/>
      <c r="M136" s="260"/>
      <c r="N136" s="261"/>
      <c r="O136" s="261"/>
      <c r="P136" s="261"/>
      <c r="Q136" s="261"/>
      <c r="R136" s="261"/>
      <c r="S136" s="261"/>
      <c r="T136" s="262"/>
      <c r="U136" s="14"/>
      <c r="V136" s="14"/>
      <c r="W136" s="14"/>
      <c r="X136" s="14"/>
      <c r="Y136" s="14"/>
      <c r="Z136" s="14"/>
      <c r="AA136" s="14"/>
      <c r="AB136" s="14"/>
      <c r="AC136" s="14"/>
      <c r="AD136" s="14"/>
      <c r="AE136" s="14"/>
      <c r="AT136" s="263" t="s">
        <v>182</v>
      </c>
      <c r="AU136" s="263" t="s">
        <v>86</v>
      </c>
      <c r="AV136" s="14" t="s">
        <v>180</v>
      </c>
      <c r="AW136" s="14" t="s">
        <v>31</v>
      </c>
      <c r="AX136" s="14" t="s">
        <v>84</v>
      </c>
      <c r="AY136" s="263" t="s">
        <v>173</v>
      </c>
    </row>
    <row r="137" s="2" customFormat="1" ht="101.25" customHeight="1">
      <c r="A137" s="38"/>
      <c r="B137" s="39"/>
      <c r="C137" s="227" t="s">
        <v>174</v>
      </c>
      <c r="D137" s="227" t="s">
        <v>176</v>
      </c>
      <c r="E137" s="228" t="s">
        <v>1158</v>
      </c>
      <c r="F137" s="229" t="s">
        <v>1159</v>
      </c>
      <c r="G137" s="230" t="s">
        <v>209</v>
      </c>
      <c r="H137" s="231">
        <v>15</v>
      </c>
      <c r="I137" s="232"/>
      <c r="J137" s="233">
        <f>ROUND(I137*H137,2)</f>
        <v>0</v>
      </c>
      <c r="K137" s="234"/>
      <c r="L137" s="44"/>
      <c r="M137" s="235" t="s">
        <v>1</v>
      </c>
      <c r="N137" s="236" t="s">
        <v>41</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180</v>
      </c>
      <c r="AT137" s="239" t="s">
        <v>176</v>
      </c>
      <c r="AU137" s="239" t="s">
        <v>86</v>
      </c>
      <c r="AY137" s="17" t="s">
        <v>173</v>
      </c>
      <c r="BE137" s="240">
        <f>IF(N137="základní",J137,0)</f>
        <v>0</v>
      </c>
      <c r="BF137" s="240">
        <f>IF(N137="snížená",J137,0)</f>
        <v>0</v>
      </c>
      <c r="BG137" s="240">
        <f>IF(N137="zákl. přenesená",J137,0)</f>
        <v>0</v>
      </c>
      <c r="BH137" s="240">
        <f>IF(N137="sníž. přenesená",J137,0)</f>
        <v>0</v>
      </c>
      <c r="BI137" s="240">
        <f>IF(N137="nulová",J137,0)</f>
        <v>0</v>
      </c>
      <c r="BJ137" s="17" t="s">
        <v>84</v>
      </c>
      <c r="BK137" s="240">
        <f>ROUND(I137*H137,2)</f>
        <v>0</v>
      </c>
      <c r="BL137" s="17" t="s">
        <v>180</v>
      </c>
      <c r="BM137" s="239" t="s">
        <v>1160</v>
      </c>
    </row>
    <row r="138" s="13" customFormat="1">
      <c r="A138" s="13"/>
      <c r="B138" s="241"/>
      <c r="C138" s="242"/>
      <c r="D138" s="243" t="s">
        <v>182</v>
      </c>
      <c r="E138" s="244" t="s">
        <v>1</v>
      </c>
      <c r="F138" s="245" t="s">
        <v>8</v>
      </c>
      <c r="G138" s="242"/>
      <c r="H138" s="246">
        <v>15</v>
      </c>
      <c r="I138" s="247"/>
      <c r="J138" s="242"/>
      <c r="K138" s="242"/>
      <c r="L138" s="248"/>
      <c r="M138" s="249"/>
      <c r="N138" s="250"/>
      <c r="O138" s="250"/>
      <c r="P138" s="250"/>
      <c r="Q138" s="250"/>
      <c r="R138" s="250"/>
      <c r="S138" s="250"/>
      <c r="T138" s="251"/>
      <c r="U138" s="13"/>
      <c r="V138" s="13"/>
      <c r="W138" s="13"/>
      <c r="X138" s="13"/>
      <c r="Y138" s="13"/>
      <c r="Z138" s="13"/>
      <c r="AA138" s="13"/>
      <c r="AB138" s="13"/>
      <c r="AC138" s="13"/>
      <c r="AD138" s="13"/>
      <c r="AE138" s="13"/>
      <c r="AT138" s="252" t="s">
        <v>182</v>
      </c>
      <c r="AU138" s="252" t="s">
        <v>86</v>
      </c>
      <c r="AV138" s="13" t="s">
        <v>86</v>
      </c>
      <c r="AW138" s="13" t="s">
        <v>31</v>
      </c>
      <c r="AX138" s="13" t="s">
        <v>76</v>
      </c>
      <c r="AY138" s="252" t="s">
        <v>173</v>
      </c>
    </row>
    <row r="139" s="14" customFormat="1">
      <c r="A139" s="14"/>
      <c r="B139" s="253"/>
      <c r="C139" s="254"/>
      <c r="D139" s="243" t="s">
        <v>182</v>
      </c>
      <c r="E139" s="255" t="s">
        <v>1</v>
      </c>
      <c r="F139" s="256" t="s">
        <v>184</v>
      </c>
      <c r="G139" s="254"/>
      <c r="H139" s="257">
        <v>15</v>
      </c>
      <c r="I139" s="258"/>
      <c r="J139" s="254"/>
      <c r="K139" s="254"/>
      <c r="L139" s="259"/>
      <c r="M139" s="260"/>
      <c r="N139" s="261"/>
      <c r="O139" s="261"/>
      <c r="P139" s="261"/>
      <c r="Q139" s="261"/>
      <c r="R139" s="261"/>
      <c r="S139" s="261"/>
      <c r="T139" s="262"/>
      <c r="U139" s="14"/>
      <c r="V139" s="14"/>
      <c r="W139" s="14"/>
      <c r="X139" s="14"/>
      <c r="Y139" s="14"/>
      <c r="Z139" s="14"/>
      <c r="AA139" s="14"/>
      <c r="AB139" s="14"/>
      <c r="AC139" s="14"/>
      <c r="AD139" s="14"/>
      <c r="AE139" s="14"/>
      <c r="AT139" s="263" t="s">
        <v>182</v>
      </c>
      <c r="AU139" s="263" t="s">
        <v>86</v>
      </c>
      <c r="AV139" s="14" t="s">
        <v>180</v>
      </c>
      <c r="AW139" s="14" t="s">
        <v>31</v>
      </c>
      <c r="AX139" s="14" t="s">
        <v>84</v>
      </c>
      <c r="AY139" s="263" t="s">
        <v>173</v>
      </c>
    </row>
    <row r="140" s="2" customFormat="1" ht="114.9" customHeight="1">
      <c r="A140" s="38"/>
      <c r="B140" s="39"/>
      <c r="C140" s="227" t="s">
        <v>213</v>
      </c>
      <c r="D140" s="227" t="s">
        <v>176</v>
      </c>
      <c r="E140" s="228" t="s">
        <v>1161</v>
      </c>
      <c r="F140" s="229" t="s">
        <v>1162</v>
      </c>
      <c r="G140" s="230" t="s">
        <v>209</v>
      </c>
      <c r="H140" s="231">
        <v>1</v>
      </c>
      <c r="I140" s="232"/>
      <c r="J140" s="233">
        <f>ROUND(I140*H140,2)</f>
        <v>0</v>
      </c>
      <c r="K140" s="234"/>
      <c r="L140" s="44"/>
      <c r="M140" s="235" t="s">
        <v>1</v>
      </c>
      <c r="N140" s="236" t="s">
        <v>41</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180</v>
      </c>
      <c r="AT140" s="239" t="s">
        <v>176</v>
      </c>
      <c r="AU140" s="239" t="s">
        <v>86</v>
      </c>
      <c r="AY140" s="17" t="s">
        <v>173</v>
      </c>
      <c r="BE140" s="240">
        <f>IF(N140="základní",J140,0)</f>
        <v>0</v>
      </c>
      <c r="BF140" s="240">
        <f>IF(N140="snížená",J140,0)</f>
        <v>0</v>
      </c>
      <c r="BG140" s="240">
        <f>IF(N140="zákl. přenesená",J140,0)</f>
        <v>0</v>
      </c>
      <c r="BH140" s="240">
        <f>IF(N140="sníž. přenesená",J140,0)</f>
        <v>0</v>
      </c>
      <c r="BI140" s="240">
        <f>IF(N140="nulová",J140,0)</f>
        <v>0</v>
      </c>
      <c r="BJ140" s="17" t="s">
        <v>84</v>
      </c>
      <c r="BK140" s="240">
        <f>ROUND(I140*H140,2)</f>
        <v>0</v>
      </c>
      <c r="BL140" s="17" t="s">
        <v>180</v>
      </c>
      <c r="BM140" s="239" t="s">
        <v>1163</v>
      </c>
    </row>
    <row r="141" s="13" customFormat="1">
      <c r="A141" s="13"/>
      <c r="B141" s="241"/>
      <c r="C141" s="242"/>
      <c r="D141" s="243" t="s">
        <v>182</v>
      </c>
      <c r="E141" s="244" t="s">
        <v>1</v>
      </c>
      <c r="F141" s="245" t="s">
        <v>84</v>
      </c>
      <c r="G141" s="242"/>
      <c r="H141" s="246">
        <v>1</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1</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01.25" customHeight="1">
      <c r="A143" s="38"/>
      <c r="B143" s="39"/>
      <c r="C143" s="227" t="s">
        <v>180</v>
      </c>
      <c r="D143" s="227" t="s">
        <v>176</v>
      </c>
      <c r="E143" s="228" t="s">
        <v>1164</v>
      </c>
      <c r="F143" s="229" t="s">
        <v>1165</v>
      </c>
      <c r="G143" s="230" t="s">
        <v>209</v>
      </c>
      <c r="H143" s="231">
        <v>15</v>
      </c>
      <c r="I143" s="232"/>
      <c r="J143" s="233">
        <f>ROUND(I143*H143,2)</f>
        <v>0</v>
      </c>
      <c r="K143" s="234"/>
      <c r="L143" s="44"/>
      <c r="M143" s="235" t="s">
        <v>1</v>
      </c>
      <c r="N143" s="236"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180</v>
      </c>
      <c r="AT143" s="239" t="s">
        <v>176</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1166</v>
      </c>
    </row>
    <row r="144" s="13" customFormat="1">
      <c r="A144" s="13"/>
      <c r="B144" s="241"/>
      <c r="C144" s="242"/>
      <c r="D144" s="243" t="s">
        <v>182</v>
      </c>
      <c r="E144" s="244" t="s">
        <v>1</v>
      </c>
      <c r="F144" s="245" t="s">
        <v>8</v>
      </c>
      <c r="G144" s="242"/>
      <c r="H144" s="246">
        <v>15</v>
      </c>
      <c r="I144" s="247"/>
      <c r="J144" s="242"/>
      <c r="K144" s="242"/>
      <c r="L144" s="248"/>
      <c r="M144" s="249"/>
      <c r="N144" s="250"/>
      <c r="O144" s="250"/>
      <c r="P144" s="250"/>
      <c r="Q144" s="250"/>
      <c r="R144" s="250"/>
      <c r="S144" s="250"/>
      <c r="T144" s="251"/>
      <c r="U144" s="13"/>
      <c r="V144" s="13"/>
      <c r="W144" s="13"/>
      <c r="X144" s="13"/>
      <c r="Y144" s="13"/>
      <c r="Z144" s="13"/>
      <c r="AA144" s="13"/>
      <c r="AB144" s="13"/>
      <c r="AC144" s="13"/>
      <c r="AD144" s="13"/>
      <c r="AE144" s="13"/>
      <c r="AT144" s="252" t="s">
        <v>182</v>
      </c>
      <c r="AU144" s="252" t="s">
        <v>86</v>
      </c>
      <c r="AV144" s="13" t="s">
        <v>86</v>
      </c>
      <c r="AW144" s="13" t="s">
        <v>31</v>
      </c>
      <c r="AX144" s="13" t="s">
        <v>76</v>
      </c>
      <c r="AY144" s="252" t="s">
        <v>173</v>
      </c>
    </row>
    <row r="145" s="14" customFormat="1">
      <c r="A145" s="14"/>
      <c r="B145" s="253"/>
      <c r="C145" s="254"/>
      <c r="D145" s="243" t="s">
        <v>182</v>
      </c>
      <c r="E145" s="255" t="s">
        <v>1</v>
      </c>
      <c r="F145" s="256" t="s">
        <v>184</v>
      </c>
      <c r="G145" s="254"/>
      <c r="H145" s="257">
        <v>15</v>
      </c>
      <c r="I145" s="258"/>
      <c r="J145" s="254"/>
      <c r="K145" s="254"/>
      <c r="L145" s="259"/>
      <c r="M145" s="260"/>
      <c r="N145" s="261"/>
      <c r="O145" s="261"/>
      <c r="P145" s="261"/>
      <c r="Q145" s="261"/>
      <c r="R145" s="261"/>
      <c r="S145" s="261"/>
      <c r="T145" s="262"/>
      <c r="U145" s="14"/>
      <c r="V145" s="14"/>
      <c r="W145" s="14"/>
      <c r="X145" s="14"/>
      <c r="Y145" s="14"/>
      <c r="Z145" s="14"/>
      <c r="AA145" s="14"/>
      <c r="AB145" s="14"/>
      <c r="AC145" s="14"/>
      <c r="AD145" s="14"/>
      <c r="AE145" s="14"/>
      <c r="AT145" s="263" t="s">
        <v>182</v>
      </c>
      <c r="AU145" s="263" t="s">
        <v>86</v>
      </c>
      <c r="AV145" s="14" t="s">
        <v>180</v>
      </c>
      <c r="AW145" s="14" t="s">
        <v>31</v>
      </c>
      <c r="AX145" s="14" t="s">
        <v>84</v>
      </c>
      <c r="AY145" s="263" t="s">
        <v>173</v>
      </c>
    </row>
    <row r="146" s="2" customFormat="1" ht="101.25" customHeight="1">
      <c r="A146" s="38"/>
      <c r="B146" s="39"/>
      <c r="C146" s="227" t="s">
        <v>206</v>
      </c>
      <c r="D146" s="227" t="s">
        <v>176</v>
      </c>
      <c r="E146" s="228" t="s">
        <v>1167</v>
      </c>
      <c r="F146" s="229" t="s">
        <v>1168</v>
      </c>
      <c r="G146" s="230" t="s">
        <v>209</v>
      </c>
      <c r="H146" s="231">
        <v>169</v>
      </c>
      <c r="I146" s="232"/>
      <c r="J146" s="233">
        <f>ROUND(I146*H146,2)</f>
        <v>0</v>
      </c>
      <c r="K146" s="234"/>
      <c r="L146" s="44"/>
      <c r="M146" s="235" t="s">
        <v>1</v>
      </c>
      <c r="N146" s="236" t="s">
        <v>41</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180</v>
      </c>
      <c r="AT146" s="239" t="s">
        <v>176</v>
      </c>
      <c r="AU146" s="239" t="s">
        <v>86</v>
      </c>
      <c r="AY146" s="17" t="s">
        <v>173</v>
      </c>
      <c r="BE146" s="240">
        <f>IF(N146="základní",J146,0)</f>
        <v>0</v>
      </c>
      <c r="BF146" s="240">
        <f>IF(N146="snížená",J146,0)</f>
        <v>0</v>
      </c>
      <c r="BG146" s="240">
        <f>IF(N146="zákl. přenesená",J146,0)</f>
        <v>0</v>
      </c>
      <c r="BH146" s="240">
        <f>IF(N146="sníž. přenesená",J146,0)</f>
        <v>0</v>
      </c>
      <c r="BI146" s="240">
        <f>IF(N146="nulová",J146,0)</f>
        <v>0</v>
      </c>
      <c r="BJ146" s="17" t="s">
        <v>84</v>
      </c>
      <c r="BK146" s="240">
        <f>ROUND(I146*H146,2)</f>
        <v>0</v>
      </c>
      <c r="BL146" s="17" t="s">
        <v>180</v>
      </c>
      <c r="BM146" s="239" t="s">
        <v>1169</v>
      </c>
    </row>
    <row r="147" s="13" customFormat="1">
      <c r="A147" s="13"/>
      <c r="B147" s="241"/>
      <c r="C147" s="242"/>
      <c r="D147" s="243" t="s">
        <v>182</v>
      </c>
      <c r="E147" s="244" t="s">
        <v>1</v>
      </c>
      <c r="F147" s="245" t="s">
        <v>1170</v>
      </c>
      <c r="G147" s="242"/>
      <c r="H147" s="246">
        <v>169</v>
      </c>
      <c r="I147" s="247"/>
      <c r="J147" s="242"/>
      <c r="K147" s="242"/>
      <c r="L147" s="248"/>
      <c r="M147" s="249"/>
      <c r="N147" s="250"/>
      <c r="O147" s="250"/>
      <c r="P147" s="250"/>
      <c r="Q147" s="250"/>
      <c r="R147" s="250"/>
      <c r="S147" s="250"/>
      <c r="T147" s="251"/>
      <c r="U147" s="13"/>
      <c r="V147" s="13"/>
      <c r="W147" s="13"/>
      <c r="X147" s="13"/>
      <c r="Y147" s="13"/>
      <c r="Z147" s="13"/>
      <c r="AA147" s="13"/>
      <c r="AB147" s="13"/>
      <c r="AC147" s="13"/>
      <c r="AD147" s="13"/>
      <c r="AE147" s="13"/>
      <c r="AT147" s="252" t="s">
        <v>182</v>
      </c>
      <c r="AU147" s="252" t="s">
        <v>86</v>
      </c>
      <c r="AV147" s="13" t="s">
        <v>86</v>
      </c>
      <c r="AW147" s="13" t="s">
        <v>31</v>
      </c>
      <c r="AX147" s="13" t="s">
        <v>76</v>
      </c>
      <c r="AY147" s="252" t="s">
        <v>173</v>
      </c>
    </row>
    <row r="148" s="14" customFormat="1">
      <c r="A148" s="14"/>
      <c r="B148" s="253"/>
      <c r="C148" s="254"/>
      <c r="D148" s="243" t="s">
        <v>182</v>
      </c>
      <c r="E148" s="255" t="s">
        <v>1</v>
      </c>
      <c r="F148" s="256" t="s">
        <v>184</v>
      </c>
      <c r="G148" s="254"/>
      <c r="H148" s="257">
        <v>169</v>
      </c>
      <c r="I148" s="258"/>
      <c r="J148" s="254"/>
      <c r="K148" s="254"/>
      <c r="L148" s="259"/>
      <c r="M148" s="260"/>
      <c r="N148" s="261"/>
      <c r="O148" s="261"/>
      <c r="P148" s="261"/>
      <c r="Q148" s="261"/>
      <c r="R148" s="261"/>
      <c r="S148" s="261"/>
      <c r="T148" s="262"/>
      <c r="U148" s="14"/>
      <c r="V148" s="14"/>
      <c r="W148" s="14"/>
      <c r="X148" s="14"/>
      <c r="Y148" s="14"/>
      <c r="Z148" s="14"/>
      <c r="AA148" s="14"/>
      <c r="AB148" s="14"/>
      <c r="AC148" s="14"/>
      <c r="AD148" s="14"/>
      <c r="AE148" s="14"/>
      <c r="AT148" s="263" t="s">
        <v>182</v>
      </c>
      <c r="AU148" s="263" t="s">
        <v>86</v>
      </c>
      <c r="AV148" s="14" t="s">
        <v>180</v>
      </c>
      <c r="AW148" s="14" t="s">
        <v>31</v>
      </c>
      <c r="AX148" s="14" t="s">
        <v>84</v>
      </c>
      <c r="AY148" s="263" t="s">
        <v>173</v>
      </c>
    </row>
    <row r="149" s="2" customFormat="1" ht="114.9" customHeight="1">
      <c r="A149" s="38"/>
      <c r="B149" s="39"/>
      <c r="C149" s="227" t="s">
        <v>203</v>
      </c>
      <c r="D149" s="227" t="s">
        <v>176</v>
      </c>
      <c r="E149" s="228" t="s">
        <v>1171</v>
      </c>
      <c r="F149" s="229" t="s">
        <v>1172</v>
      </c>
      <c r="G149" s="230" t="s">
        <v>209</v>
      </c>
      <c r="H149" s="231">
        <v>197</v>
      </c>
      <c r="I149" s="232"/>
      <c r="J149" s="233">
        <f>ROUND(I149*H149,2)</f>
        <v>0</v>
      </c>
      <c r="K149" s="234"/>
      <c r="L149" s="44"/>
      <c r="M149" s="235" t="s">
        <v>1</v>
      </c>
      <c r="N149" s="236" t="s">
        <v>41</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180</v>
      </c>
      <c r="AT149" s="239" t="s">
        <v>176</v>
      </c>
      <c r="AU149" s="239" t="s">
        <v>86</v>
      </c>
      <c r="AY149" s="17" t="s">
        <v>173</v>
      </c>
      <c r="BE149" s="240">
        <f>IF(N149="základní",J149,0)</f>
        <v>0</v>
      </c>
      <c r="BF149" s="240">
        <f>IF(N149="snížená",J149,0)</f>
        <v>0</v>
      </c>
      <c r="BG149" s="240">
        <f>IF(N149="zákl. přenesená",J149,0)</f>
        <v>0</v>
      </c>
      <c r="BH149" s="240">
        <f>IF(N149="sníž. přenesená",J149,0)</f>
        <v>0</v>
      </c>
      <c r="BI149" s="240">
        <f>IF(N149="nulová",J149,0)</f>
        <v>0</v>
      </c>
      <c r="BJ149" s="17" t="s">
        <v>84</v>
      </c>
      <c r="BK149" s="240">
        <f>ROUND(I149*H149,2)</f>
        <v>0</v>
      </c>
      <c r="BL149" s="17" t="s">
        <v>180</v>
      </c>
      <c r="BM149" s="239" t="s">
        <v>1173</v>
      </c>
    </row>
    <row r="150" s="13" customFormat="1">
      <c r="A150" s="13"/>
      <c r="B150" s="241"/>
      <c r="C150" s="242"/>
      <c r="D150" s="243" t="s">
        <v>182</v>
      </c>
      <c r="E150" s="244" t="s">
        <v>1</v>
      </c>
      <c r="F150" s="245" t="s">
        <v>1174</v>
      </c>
      <c r="G150" s="242"/>
      <c r="H150" s="246">
        <v>197</v>
      </c>
      <c r="I150" s="247"/>
      <c r="J150" s="242"/>
      <c r="K150" s="242"/>
      <c r="L150" s="248"/>
      <c r="M150" s="249"/>
      <c r="N150" s="250"/>
      <c r="O150" s="250"/>
      <c r="P150" s="250"/>
      <c r="Q150" s="250"/>
      <c r="R150" s="250"/>
      <c r="S150" s="250"/>
      <c r="T150" s="251"/>
      <c r="U150" s="13"/>
      <c r="V150" s="13"/>
      <c r="W150" s="13"/>
      <c r="X150" s="13"/>
      <c r="Y150" s="13"/>
      <c r="Z150" s="13"/>
      <c r="AA150" s="13"/>
      <c r="AB150" s="13"/>
      <c r="AC150" s="13"/>
      <c r="AD150" s="13"/>
      <c r="AE150" s="13"/>
      <c r="AT150" s="252" t="s">
        <v>182</v>
      </c>
      <c r="AU150" s="252" t="s">
        <v>86</v>
      </c>
      <c r="AV150" s="13" t="s">
        <v>86</v>
      </c>
      <c r="AW150" s="13" t="s">
        <v>31</v>
      </c>
      <c r="AX150" s="13" t="s">
        <v>76</v>
      </c>
      <c r="AY150" s="252" t="s">
        <v>173</v>
      </c>
    </row>
    <row r="151" s="14" customFormat="1">
      <c r="A151" s="14"/>
      <c r="B151" s="253"/>
      <c r="C151" s="254"/>
      <c r="D151" s="243" t="s">
        <v>182</v>
      </c>
      <c r="E151" s="255" t="s">
        <v>1</v>
      </c>
      <c r="F151" s="256" t="s">
        <v>184</v>
      </c>
      <c r="G151" s="254"/>
      <c r="H151" s="257">
        <v>197</v>
      </c>
      <c r="I151" s="258"/>
      <c r="J151" s="254"/>
      <c r="K151" s="254"/>
      <c r="L151" s="259"/>
      <c r="M151" s="260"/>
      <c r="N151" s="261"/>
      <c r="O151" s="261"/>
      <c r="P151" s="261"/>
      <c r="Q151" s="261"/>
      <c r="R151" s="261"/>
      <c r="S151" s="261"/>
      <c r="T151" s="262"/>
      <c r="U151" s="14"/>
      <c r="V151" s="14"/>
      <c r="W151" s="14"/>
      <c r="X151" s="14"/>
      <c r="Y151" s="14"/>
      <c r="Z151" s="14"/>
      <c r="AA151" s="14"/>
      <c r="AB151" s="14"/>
      <c r="AC151" s="14"/>
      <c r="AD151" s="14"/>
      <c r="AE151" s="14"/>
      <c r="AT151" s="263" t="s">
        <v>182</v>
      </c>
      <c r="AU151" s="263" t="s">
        <v>86</v>
      </c>
      <c r="AV151" s="14" t="s">
        <v>180</v>
      </c>
      <c r="AW151" s="14" t="s">
        <v>31</v>
      </c>
      <c r="AX151" s="14" t="s">
        <v>84</v>
      </c>
      <c r="AY151" s="263" t="s">
        <v>173</v>
      </c>
    </row>
    <row r="152" s="2" customFormat="1" ht="90" customHeight="1">
      <c r="A152" s="38"/>
      <c r="B152" s="39"/>
      <c r="C152" s="227" t="s">
        <v>228</v>
      </c>
      <c r="D152" s="227" t="s">
        <v>176</v>
      </c>
      <c r="E152" s="228" t="s">
        <v>1175</v>
      </c>
      <c r="F152" s="229" t="s">
        <v>1176</v>
      </c>
      <c r="G152" s="230" t="s">
        <v>179</v>
      </c>
      <c r="H152" s="231">
        <v>420</v>
      </c>
      <c r="I152" s="232"/>
      <c r="J152" s="233">
        <f>ROUND(I152*H152,2)</f>
        <v>0</v>
      </c>
      <c r="K152" s="234"/>
      <c r="L152" s="44"/>
      <c r="M152" s="235" t="s">
        <v>1</v>
      </c>
      <c r="N152" s="236" t="s">
        <v>41</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180</v>
      </c>
      <c r="AT152" s="239" t="s">
        <v>176</v>
      </c>
      <c r="AU152" s="239" t="s">
        <v>86</v>
      </c>
      <c r="AY152" s="17" t="s">
        <v>173</v>
      </c>
      <c r="BE152" s="240">
        <f>IF(N152="základní",J152,0)</f>
        <v>0</v>
      </c>
      <c r="BF152" s="240">
        <f>IF(N152="snížená",J152,0)</f>
        <v>0</v>
      </c>
      <c r="BG152" s="240">
        <f>IF(N152="zákl. přenesená",J152,0)</f>
        <v>0</v>
      </c>
      <c r="BH152" s="240">
        <f>IF(N152="sníž. přenesená",J152,0)</f>
        <v>0</v>
      </c>
      <c r="BI152" s="240">
        <f>IF(N152="nulová",J152,0)</f>
        <v>0</v>
      </c>
      <c r="BJ152" s="17" t="s">
        <v>84</v>
      </c>
      <c r="BK152" s="240">
        <f>ROUND(I152*H152,2)</f>
        <v>0</v>
      </c>
      <c r="BL152" s="17" t="s">
        <v>180</v>
      </c>
      <c r="BM152" s="239" t="s">
        <v>1177</v>
      </c>
    </row>
    <row r="153" s="13" customFormat="1">
      <c r="A153" s="13"/>
      <c r="B153" s="241"/>
      <c r="C153" s="242"/>
      <c r="D153" s="243" t="s">
        <v>182</v>
      </c>
      <c r="E153" s="244" t="s">
        <v>1</v>
      </c>
      <c r="F153" s="245" t="s">
        <v>1178</v>
      </c>
      <c r="G153" s="242"/>
      <c r="H153" s="246">
        <v>420</v>
      </c>
      <c r="I153" s="247"/>
      <c r="J153" s="242"/>
      <c r="K153" s="242"/>
      <c r="L153" s="248"/>
      <c r="M153" s="249"/>
      <c r="N153" s="250"/>
      <c r="O153" s="250"/>
      <c r="P153" s="250"/>
      <c r="Q153" s="250"/>
      <c r="R153" s="250"/>
      <c r="S153" s="250"/>
      <c r="T153" s="251"/>
      <c r="U153" s="13"/>
      <c r="V153" s="13"/>
      <c r="W153" s="13"/>
      <c r="X153" s="13"/>
      <c r="Y153" s="13"/>
      <c r="Z153" s="13"/>
      <c r="AA153" s="13"/>
      <c r="AB153" s="13"/>
      <c r="AC153" s="13"/>
      <c r="AD153" s="13"/>
      <c r="AE153" s="13"/>
      <c r="AT153" s="252" t="s">
        <v>182</v>
      </c>
      <c r="AU153" s="252" t="s">
        <v>86</v>
      </c>
      <c r="AV153" s="13" t="s">
        <v>86</v>
      </c>
      <c r="AW153" s="13" t="s">
        <v>31</v>
      </c>
      <c r="AX153" s="13" t="s">
        <v>76</v>
      </c>
      <c r="AY153" s="252" t="s">
        <v>173</v>
      </c>
    </row>
    <row r="154" s="14" customFormat="1">
      <c r="A154" s="14"/>
      <c r="B154" s="253"/>
      <c r="C154" s="254"/>
      <c r="D154" s="243" t="s">
        <v>182</v>
      </c>
      <c r="E154" s="255" t="s">
        <v>1</v>
      </c>
      <c r="F154" s="256" t="s">
        <v>184</v>
      </c>
      <c r="G154" s="254"/>
      <c r="H154" s="257">
        <v>420</v>
      </c>
      <c r="I154" s="258"/>
      <c r="J154" s="254"/>
      <c r="K154" s="254"/>
      <c r="L154" s="259"/>
      <c r="M154" s="289"/>
      <c r="N154" s="290"/>
      <c r="O154" s="290"/>
      <c r="P154" s="290"/>
      <c r="Q154" s="290"/>
      <c r="R154" s="290"/>
      <c r="S154" s="290"/>
      <c r="T154" s="291"/>
      <c r="U154" s="14"/>
      <c r="V154" s="14"/>
      <c r="W154" s="14"/>
      <c r="X154" s="14"/>
      <c r="Y154" s="14"/>
      <c r="Z154" s="14"/>
      <c r="AA154" s="14"/>
      <c r="AB154" s="14"/>
      <c r="AC154" s="14"/>
      <c r="AD154" s="14"/>
      <c r="AE154" s="14"/>
      <c r="AT154" s="263" t="s">
        <v>182</v>
      </c>
      <c r="AU154" s="263" t="s">
        <v>86</v>
      </c>
      <c r="AV154" s="14" t="s">
        <v>180</v>
      </c>
      <c r="AW154" s="14" t="s">
        <v>31</v>
      </c>
      <c r="AX154" s="14" t="s">
        <v>84</v>
      </c>
      <c r="AY154" s="263" t="s">
        <v>173</v>
      </c>
    </row>
    <row r="155" s="2" customFormat="1" ht="6.96" customHeight="1">
      <c r="A155" s="38"/>
      <c r="B155" s="66"/>
      <c r="C155" s="67"/>
      <c r="D155" s="67"/>
      <c r="E155" s="67"/>
      <c r="F155" s="67"/>
      <c r="G155" s="67"/>
      <c r="H155" s="67"/>
      <c r="I155" s="67"/>
      <c r="J155" s="67"/>
      <c r="K155" s="67"/>
      <c r="L155" s="44"/>
      <c r="M155" s="38"/>
      <c r="O155" s="38"/>
      <c r="P155" s="38"/>
      <c r="Q155" s="38"/>
      <c r="R155" s="38"/>
      <c r="S155" s="38"/>
      <c r="T155" s="38"/>
      <c r="U155" s="38"/>
      <c r="V155" s="38"/>
      <c r="W155" s="38"/>
      <c r="X155" s="38"/>
      <c r="Y155" s="38"/>
      <c r="Z155" s="38"/>
      <c r="AA155" s="38"/>
      <c r="AB155" s="38"/>
      <c r="AC155" s="38"/>
      <c r="AD155" s="38"/>
      <c r="AE155" s="38"/>
    </row>
  </sheetData>
  <sheetProtection sheet="1" autoFilter="0" formatColumns="0" formatRows="0" objects="1" scenarios="1" spinCount="100000" saltValue="DHqojXgf9SL+AoZLNN3X6dbpc7uH0PlTRAtnyOrj5B1cnzJhqZ3ntyeP520ObZ70KOvGKkhrZGPRBe/onsJxKw==" hashValue="70ZSzcstpqzvdIhJgJM5nu1XKKfFpW/2CGIQHS1spdgOwO/34QT67sY2xp/oJi/HhnsTP7YMM2BxX9dBVSJ1Xw==" algorithmName="SHA-512" password="CC35"/>
  <autoFilter ref="C121:K154"/>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138</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1139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24.75" customHeight="1">
      <c r="A11" s="38"/>
      <c r="B11" s="44"/>
      <c r="C11" s="38"/>
      <c r="D11" s="38"/>
      <c r="E11" s="152" t="s">
        <v>1179</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ROUND(J122,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ROUND((SUM(BE122:BE160)),  2)</f>
        <v>0</v>
      </c>
      <c r="G35" s="38"/>
      <c r="H35" s="38"/>
      <c r="I35" s="164">
        <v>0.20999999999999999</v>
      </c>
      <c r="J35" s="163">
        <f>ROUND(((SUM(BE122:BE160))*I35),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ROUND((SUM(BF122:BF160)),  2)</f>
        <v>0</v>
      </c>
      <c r="G36" s="38"/>
      <c r="H36" s="38"/>
      <c r="I36" s="164">
        <v>0.14999999999999999</v>
      </c>
      <c r="J36" s="163">
        <f>ROUND(((SUM(BF122:BF160))*I36),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ROUND((SUM(BG122:BG160)),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ROUND((SUM(BH122:BH160)),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ROUND((SUM(BI122:BI160)),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1139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24.75" customHeight="1">
      <c r="A89" s="38"/>
      <c r="B89" s="39"/>
      <c r="C89" s="40"/>
      <c r="D89" s="40"/>
      <c r="E89" s="76" t="str">
        <f>E11</f>
        <v xml:space="preserve">02 - Údržba průjezdného profilu Liteň - Všeradice  km 5,450 - 11,650</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J122</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J123</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J124</f>
        <v>0</v>
      </c>
      <c r="K100" s="133"/>
      <c r="L100" s="198"/>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158</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88 - Oprava trati v úseku Zadní Třebaň - Liteň - Lochovice</v>
      </c>
      <c r="F110" s="32"/>
      <c r="G110" s="32"/>
      <c r="H110" s="32"/>
      <c r="I110" s="40"/>
      <c r="J110" s="40"/>
      <c r="K110" s="40"/>
      <c r="L110" s="63"/>
      <c r="S110" s="38"/>
      <c r="T110" s="38"/>
      <c r="U110" s="38"/>
      <c r="V110" s="38"/>
      <c r="W110" s="38"/>
      <c r="X110" s="38"/>
      <c r="Y110" s="38"/>
      <c r="Z110" s="38"/>
      <c r="AA110" s="38"/>
      <c r="AB110" s="38"/>
      <c r="AC110" s="38"/>
      <c r="AD110" s="38"/>
      <c r="AE110" s="38"/>
    </row>
    <row r="111" s="1" customFormat="1" ht="12" customHeight="1">
      <c r="B111" s="21"/>
      <c r="C111" s="32" t="s">
        <v>147</v>
      </c>
      <c r="D111" s="22"/>
      <c r="E111" s="22"/>
      <c r="F111" s="22"/>
      <c r="G111" s="22"/>
      <c r="H111" s="22"/>
      <c r="I111" s="22"/>
      <c r="J111" s="22"/>
      <c r="K111" s="22"/>
      <c r="L111" s="20"/>
    </row>
    <row r="112" s="2" customFormat="1" ht="16.5" customHeight="1">
      <c r="A112" s="38"/>
      <c r="B112" s="39"/>
      <c r="C112" s="40"/>
      <c r="D112" s="40"/>
      <c r="E112" s="183" t="s">
        <v>1139</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520</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4.75" customHeight="1">
      <c r="A114" s="38"/>
      <c r="B114" s="39"/>
      <c r="C114" s="40"/>
      <c r="D114" s="40"/>
      <c r="E114" s="76" t="str">
        <f>E11</f>
        <v xml:space="preserve">02 - Údržba průjezdného profilu Liteň - Všeradice  km 5,450 - 11,650</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F14</f>
        <v xml:space="preserve"> </v>
      </c>
      <c r="G116" s="40"/>
      <c r="H116" s="40"/>
      <c r="I116" s="32" t="s">
        <v>22</v>
      </c>
      <c r="J116" s="79" t="str">
        <f>IF(J14="","",J14)</f>
        <v>25. 6. 2020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E17</f>
        <v>Ing. Aleš Bednář</v>
      </c>
      <c r="G118" s="40"/>
      <c r="H118" s="40"/>
      <c r="I118" s="32" t="s">
        <v>30</v>
      </c>
      <c r="J118" s="36" t="str">
        <f>E23</f>
        <v xml:space="preserve"> </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IF(E20="","",E20)</f>
        <v>Vyplň údaj</v>
      </c>
      <c r="G119" s="40"/>
      <c r="H119" s="40"/>
      <c r="I119" s="32" t="s">
        <v>32</v>
      </c>
      <c r="J119" s="36" t="str">
        <f>E26</f>
        <v>Jan Marušák</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9"/>
      <c r="B121" s="200"/>
      <c r="C121" s="201" t="s">
        <v>159</v>
      </c>
      <c r="D121" s="202" t="s">
        <v>61</v>
      </c>
      <c r="E121" s="202" t="s">
        <v>57</v>
      </c>
      <c r="F121" s="202" t="s">
        <v>58</v>
      </c>
      <c r="G121" s="202" t="s">
        <v>160</v>
      </c>
      <c r="H121" s="202" t="s">
        <v>161</v>
      </c>
      <c r="I121" s="202" t="s">
        <v>162</v>
      </c>
      <c r="J121" s="203" t="s">
        <v>151</v>
      </c>
      <c r="K121" s="204" t="s">
        <v>163</v>
      </c>
      <c r="L121" s="205"/>
      <c r="M121" s="100" t="s">
        <v>1</v>
      </c>
      <c r="N121" s="101" t="s">
        <v>40</v>
      </c>
      <c r="O121" s="101" t="s">
        <v>164</v>
      </c>
      <c r="P121" s="101" t="s">
        <v>165</v>
      </c>
      <c r="Q121" s="101" t="s">
        <v>166</v>
      </c>
      <c r="R121" s="101" t="s">
        <v>167</v>
      </c>
      <c r="S121" s="101" t="s">
        <v>168</v>
      </c>
      <c r="T121" s="102" t="s">
        <v>169</v>
      </c>
      <c r="U121" s="199"/>
      <c r="V121" s="199"/>
      <c r="W121" s="199"/>
      <c r="X121" s="199"/>
      <c r="Y121" s="199"/>
      <c r="Z121" s="199"/>
      <c r="AA121" s="199"/>
      <c r="AB121" s="199"/>
      <c r="AC121" s="199"/>
      <c r="AD121" s="199"/>
      <c r="AE121" s="199"/>
    </row>
    <row r="122" s="2" customFormat="1" ht="22.8" customHeight="1">
      <c r="A122" s="38"/>
      <c r="B122" s="39"/>
      <c r="C122" s="107" t="s">
        <v>170</v>
      </c>
      <c r="D122" s="40"/>
      <c r="E122" s="40"/>
      <c r="F122" s="40"/>
      <c r="G122" s="40"/>
      <c r="H122" s="40"/>
      <c r="I122" s="40"/>
      <c r="J122" s="206">
        <f>BK122</f>
        <v>0</v>
      </c>
      <c r="K122" s="40"/>
      <c r="L122" s="44"/>
      <c r="M122" s="103"/>
      <c r="N122" s="207"/>
      <c r="O122" s="104"/>
      <c r="P122" s="208">
        <f>P123</f>
        <v>0</v>
      </c>
      <c r="Q122" s="104"/>
      <c r="R122" s="208">
        <f>R123</f>
        <v>0</v>
      </c>
      <c r="S122" s="104"/>
      <c r="T122" s="209">
        <f>T123</f>
        <v>0</v>
      </c>
      <c r="U122" s="38"/>
      <c r="V122" s="38"/>
      <c r="W122" s="38"/>
      <c r="X122" s="38"/>
      <c r="Y122" s="38"/>
      <c r="Z122" s="38"/>
      <c r="AA122" s="38"/>
      <c r="AB122" s="38"/>
      <c r="AC122" s="38"/>
      <c r="AD122" s="38"/>
      <c r="AE122" s="38"/>
      <c r="AT122" s="17" t="s">
        <v>75</v>
      </c>
      <c r="AU122" s="17" t="s">
        <v>153</v>
      </c>
      <c r="BK122" s="210">
        <f>BK123</f>
        <v>0</v>
      </c>
    </row>
    <row r="123" s="12" customFormat="1" ht="25.92" customHeight="1">
      <c r="A123" s="12"/>
      <c r="B123" s="211"/>
      <c r="C123" s="212"/>
      <c r="D123" s="213" t="s">
        <v>75</v>
      </c>
      <c r="E123" s="214" t="s">
        <v>171</v>
      </c>
      <c r="F123" s="214" t="s">
        <v>172</v>
      </c>
      <c r="G123" s="212"/>
      <c r="H123" s="212"/>
      <c r="I123" s="215"/>
      <c r="J123" s="216">
        <f>BK123</f>
        <v>0</v>
      </c>
      <c r="K123" s="212"/>
      <c r="L123" s="217"/>
      <c r="M123" s="218"/>
      <c r="N123" s="219"/>
      <c r="O123" s="219"/>
      <c r="P123" s="220">
        <f>P124</f>
        <v>0</v>
      </c>
      <c r="Q123" s="219"/>
      <c r="R123" s="220">
        <f>R124</f>
        <v>0</v>
      </c>
      <c r="S123" s="219"/>
      <c r="T123" s="221">
        <f>T124</f>
        <v>0</v>
      </c>
      <c r="U123" s="12"/>
      <c r="V123" s="12"/>
      <c r="W123" s="12"/>
      <c r="X123" s="12"/>
      <c r="Y123" s="12"/>
      <c r="Z123" s="12"/>
      <c r="AA123" s="12"/>
      <c r="AB123" s="12"/>
      <c r="AC123" s="12"/>
      <c r="AD123" s="12"/>
      <c r="AE123" s="12"/>
      <c r="AR123" s="222" t="s">
        <v>84</v>
      </c>
      <c r="AT123" s="223" t="s">
        <v>75</v>
      </c>
      <c r="AU123" s="223" t="s">
        <v>76</v>
      </c>
      <c r="AY123" s="222" t="s">
        <v>173</v>
      </c>
      <c r="BK123" s="224">
        <f>BK124</f>
        <v>0</v>
      </c>
    </row>
    <row r="124" s="12" customFormat="1" ht="22.8" customHeight="1">
      <c r="A124" s="12"/>
      <c r="B124" s="211"/>
      <c r="C124" s="212"/>
      <c r="D124" s="213" t="s">
        <v>75</v>
      </c>
      <c r="E124" s="225" t="s">
        <v>174</v>
      </c>
      <c r="F124" s="225" t="s">
        <v>175</v>
      </c>
      <c r="G124" s="212"/>
      <c r="H124" s="212"/>
      <c r="I124" s="215"/>
      <c r="J124" s="226">
        <f>BK124</f>
        <v>0</v>
      </c>
      <c r="K124" s="212"/>
      <c r="L124" s="217"/>
      <c r="M124" s="218"/>
      <c r="N124" s="219"/>
      <c r="O124" s="219"/>
      <c r="P124" s="220">
        <f>SUM(P125:P160)</f>
        <v>0</v>
      </c>
      <c r="Q124" s="219"/>
      <c r="R124" s="220">
        <f>SUM(R125:R160)</f>
        <v>0</v>
      </c>
      <c r="S124" s="219"/>
      <c r="T124" s="221">
        <f>SUM(T125:T160)</f>
        <v>0</v>
      </c>
      <c r="U124" s="12"/>
      <c r="V124" s="12"/>
      <c r="W124" s="12"/>
      <c r="X124" s="12"/>
      <c r="Y124" s="12"/>
      <c r="Z124" s="12"/>
      <c r="AA124" s="12"/>
      <c r="AB124" s="12"/>
      <c r="AC124" s="12"/>
      <c r="AD124" s="12"/>
      <c r="AE124" s="12"/>
      <c r="AR124" s="222" t="s">
        <v>84</v>
      </c>
      <c r="AT124" s="223" t="s">
        <v>75</v>
      </c>
      <c r="AU124" s="223" t="s">
        <v>84</v>
      </c>
      <c r="AY124" s="222" t="s">
        <v>173</v>
      </c>
      <c r="BK124" s="224">
        <f>SUM(BK125:BK160)</f>
        <v>0</v>
      </c>
    </row>
    <row r="125" s="2" customFormat="1" ht="76.35" customHeight="1">
      <c r="A125" s="38"/>
      <c r="B125" s="39"/>
      <c r="C125" s="227" t="s">
        <v>84</v>
      </c>
      <c r="D125" s="227" t="s">
        <v>176</v>
      </c>
      <c r="E125" s="228" t="s">
        <v>1141</v>
      </c>
      <c r="F125" s="229" t="s">
        <v>1142</v>
      </c>
      <c r="G125" s="230" t="s">
        <v>179</v>
      </c>
      <c r="H125" s="231">
        <v>1200</v>
      </c>
      <c r="I125" s="232"/>
      <c r="J125" s="233">
        <f>ROUND(I125*H125,2)</f>
        <v>0</v>
      </c>
      <c r="K125" s="234"/>
      <c r="L125" s="44"/>
      <c r="M125" s="235" t="s">
        <v>1</v>
      </c>
      <c r="N125" s="236" t="s">
        <v>41</v>
      </c>
      <c r="O125" s="91"/>
      <c r="P125" s="237">
        <f>O125*H125</f>
        <v>0</v>
      </c>
      <c r="Q125" s="237">
        <v>0</v>
      </c>
      <c r="R125" s="237">
        <f>Q125*H125</f>
        <v>0</v>
      </c>
      <c r="S125" s="237">
        <v>0</v>
      </c>
      <c r="T125" s="238">
        <f>S125*H125</f>
        <v>0</v>
      </c>
      <c r="U125" s="38"/>
      <c r="V125" s="38"/>
      <c r="W125" s="38"/>
      <c r="X125" s="38"/>
      <c r="Y125" s="38"/>
      <c r="Z125" s="38"/>
      <c r="AA125" s="38"/>
      <c r="AB125" s="38"/>
      <c r="AC125" s="38"/>
      <c r="AD125" s="38"/>
      <c r="AE125" s="38"/>
      <c r="AR125" s="239" t="s">
        <v>180</v>
      </c>
      <c r="AT125" s="239" t="s">
        <v>176</v>
      </c>
      <c r="AU125" s="239" t="s">
        <v>86</v>
      </c>
      <c r="AY125" s="17" t="s">
        <v>173</v>
      </c>
      <c r="BE125" s="240">
        <f>IF(N125="základní",J125,0)</f>
        <v>0</v>
      </c>
      <c r="BF125" s="240">
        <f>IF(N125="snížená",J125,0)</f>
        <v>0</v>
      </c>
      <c r="BG125" s="240">
        <f>IF(N125="zákl. přenesená",J125,0)</f>
        <v>0</v>
      </c>
      <c r="BH125" s="240">
        <f>IF(N125="sníž. přenesená",J125,0)</f>
        <v>0</v>
      </c>
      <c r="BI125" s="240">
        <f>IF(N125="nulová",J125,0)</f>
        <v>0</v>
      </c>
      <c r="BJ125" s="17" t="s">
        <v>84</v>
      </c>
      <c r="BK125" s="240">
        <f>ROUND(I125*H125,2)</f>
        <v>0</v>
      </c>
      <c r="BL125" s="17" t="s">
        <v>180</v>
      </c>
      <c r="BM125" s="239" t="s">
        <v>1180</v>
      </c>
    </row>
    <row r="126" s="13" customFormat="1">
      <c r="A126" s="13"/>
      <c r="B126" s="241"/>
      <c r="C126" s="242"/>
      <c r="D126" s="243" t="s">
        <v>182</v>
      </c>
      <c r="E126" s="244" t="s">
        <v>1</v>
      </c>
      <c r="F126" s="245" t="s">
        <v>1181</v>
      </c>
      <c r="G126" s="242"/>
      <c r="H126" s="246">
        <v>1200</v>
      </c>
      <c r="I126" s="247"/>
      <c r="J126" s="242"/>
      <c r="K126" s="242"/>
      <c r="L126" s="248"/>
      <c r="M126" s="249"/>
      <c r="N126" s="250"/>
      <c r="O126" s="250"/>
      <c r="P126" s="250"/>
      <c r="Q126" s="250"/>
      <c r="R126" s="250"/>
      <c r="S126" s="250"/>
      <c r="T126" s="251"/>
      <c r="U126" s="13"/>
      <c r="V126" s="13"/>
      <c r="W126" s="13"/>
      <c r="X126" s="13"/>
      <c r="Y126" s="13"/>
      <c r="Z126" s="13"/>
      <c r="AA126" s="13"/>
      <c r="AB126" s="13"/>
      <c r="AC126" s="13"/>
      <c r="AD126" s="13"/>
      <c r="AE126" s="13"/>
      <c r="AT126" s="252" t="s">
        <v>182</v>
      </c>
      <c r="AU126" s="252" t="s">
        <v>86</v>
      </c>
      <c r="AV126" s="13" t="s">
        <v>86</v>
      </c>
      <c r="AW126" s="13" t="s">
        <v>31</v>
      </c>
      <c r="AX126" s="13" t="s">
        <v>76</v>
      </c>
      <c r="AY126" s="252" t="s">
        <v>173</v>
      </c>
    </row>
    <row r="127" s="14" customFormat="1">
      <c r="A127" s="14"/>
      <c r="B127" s="253"/>
      <c r="C127" s="254"/>
      <c r="D127" s="243" t="s">
        <v>182</v>
      </c>
      <c r="E127" s="255" t="s">
        <v>1</v>
      </c>
      <c r="F127" s="256" t="s">
        <v>184</v>
      </c>
      <c r="G127" s="254"/>
      <c r="H127" s="257">
        <v>1200</v>
      </c>
      <c r="I127" s="258"/>
      <c r="J127" s="254"/>
      <c r="K127" s="254"/>
      <c r="L127" s="259"/>
      <c r="M127" s="260"/>
      <c r="N127" s="261"/>
      <c r="O127" s="261"/>
      <c r="P127" s="261"/>
      <c r="Q127" s="261"/>
      <c r="R127" s="261"/>
      <c r="S127" s="261"/>
      <c r="T127" s="262"/>
      <c r="U127" s="14"/>
      <c r="V127" s="14"/>
      <c r="W127" s="14"/>
      <c r="X127" s="14"/>
      <c r="Y127" s="14"/>
      <c r="Z127" s="14"/>
      <c r="AA127" s="14"/>
      <c r="AB127" s="14"/>
      <c r="AC127" s="14"/>
      <c r="AD127" s="14"/>
      <c r="AE127" s="14"/>
      <c r="AT127" s="263" t="s">
        <v>182</v>
      </c>
      <c r="AU127" s="263" t="s">
        <v>86</v>
      </c>
      <c r="AV127" s="14" t="s">
        <v>180</v>
      </c>
      <c r="AW127" s="14" t="s">
        <v>31</v>
      </c>
      <c r="AX127" s="14" t="s">
        <v>84</v>
      </c>
      <c r="AY127" s="263" t="s">
        <v>173</v>
      </c>
    </row>
    <row r="128" s="2" customFormat="1" ht="76.35" customHeight="1">
      <c r="A128" s="38"/>
      <c r="B128" s="39"/>
      <c r="C128" s="227" t="s">
        <v>86</v>
      </c>
      <c r="D128" s="227" t="s">
        <v>176</v>
      </c>
      <c r="E128" s="228" t="s">
        <v>1145</v>
      </c>
      <c r="F128" s="229" t="s">
        <v>1146</v>
      </c>
      <c r="G128" s="230" t="s">
        <v>179</v>
      </c>
      <c r="H128" s="231">
        <v>5090</v>
      </c>
      <c r="I128" s="232"/>
      <c r="J128" s="233">
        <f>ROUND(I128*H128,2)</f>
        <v>0</v>
      </c>
      <c r="K128" s="234"/>
      <c r="L128" s="44"/>
      <c r="M128" s="235" t="s">
        <v>1</v>
      </c>
      <c r="N128" s="236" t="s">
        <v>41</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180</v>
      </c>
      <c r="AT128" s="239" t="s">
        <v>176</v>
      </c>
      <c r="AU128" s="239" t="s">
        <v>86</v>
      </c>
      <c r="AY128" s="17" t="s">
        <v>173</v>
      </c>
      <c r="BE128" s="240">
        <f>IF(N128="základní",J128,0)</f>
        <v>0</v>
      </c>
      <c r="BF128" s="240">
        <f>IF(N128="snížená",J128,0)</f>
        <v>0</v>
      </c>
      <c r="BG128" s="240">
        <f>IF(N128="zákl. přenesená",J128,0)</f>
        <v>0</v>
      </c>
      <c r="BH128" s="240">
        <f>IF(N128="sníž. přenesená",J128,0)</f>
        <v>0</v>
      </c>
      <c r="BI128" s="240">
        <f>IF(N128="nulová",J128,0)</f>
        <v>0</v>
      </c>
      <c r="BJ128" s="17" t="s">
        <v>84</v>
      </c>
      <c r="BK128" s="240">
        <f>ROUND(I128*H128,2)</f>
        <v>0</v>
      </c>
      <c r="BL128" s="17" t="s">
        <v>180</v>
      </c>
      <c r="BM128" s="239" t="s">
        <v>1182</v>
      </c>
    </row>
    <row r="129" s="13" customFormat="1">
      <c r="A129" s="13"/>
      <c r="B129" s="241"/>
      <c r="C129" s="242"/>
      <c r="D129" s="243" t="s">
        <v>182</v>
      </c>
      <c r="E129" s="244" t="s">
        <v>1</v>
      </c>
      <c r="F129" s="245" t="s">
        <v>1183</v>
      </c>
      <c r="G129" s="242"/>
      <c r="H129" s="246">
        <v>5090</v>
      </c>
      <c r="I129" s="247"/>
      <c r="J129" s="242"/>
      <c r="K129" s="242"/>
      <c r="L129" s="248"/>
      <c r="M129" s="249"/>
      <c r="N129" s="250"/>
      <c r="O129" s="250"/>
      <c r="P129" s="250"/>
      <c r="Q129" s="250"/>
      <c r="R129" s="250"/>
      <c r="S129" s="250"/>
      <c r="T129" s="251"/>
      <c r="U129" s="13"/>
      <c r="V129" s="13"/>
      <c r="W129" s="13"/>
      <c r="X129" s="13"/>
      <c r="Y129" s="13"/>
      <c r="Z129" s="13"/>
      <c r="AA129" s="13"/>
      <c r="AB129" s="13"/>
      <c r="AC129" s="13"/>
      <c r="AD129" s="13"/>
      <c r="AE129" s="13"/>
      <c r="AT129" s="252" t="s">
        <v>182</v>
      </c>
      <c r="AU129" s="252" t="s">
        <v>86</v>
      </c>
      <c r="AV129" s="13" t="s">
        <v>86</v>
      </c>
      <c r="AW129" s="13" t="s">
        <v>31</v>
      </c>
      <c r="AX129" s="13" t="s">
        <v>76</v>
      </c>
      <c r="AY129" s="252" t="s">
        <v>173</v>
      </c>
    </row>
    <row r="130" s="14" customFormat="1">
      <c r="A130" s="14"/>
      <c r="B130" s="253"/>
      <c r="C130" s="254"/>
      <c r="D130" s="243" t="s">
        <v>182</v>
      </c>
      <c r="E130" s="255" t="s">
        <v>1</v>
      </c>
      <c r="F130" s="256" t="s">
        <v>184</v>
      </c>
      <c r="G130" s="254"/>
      <c r="H130" s="257">
        <v>5090</v>
      </c>
      <c r="I130" s="258"/>
      <c r="J130" s="254"/>
      <c r="K130" s="254"/>
      <c r="L130" s="259"/>
      <c r="M130" s="260"/>
      <c r="N130" s="261"/>
      <c r="O130" s="261"/>
      <c r="P130" s="261"/>
      <c r="Q130" s="261"/>
      <c r="R130" s="261"/>
      <c r="S130" s="261"/>
      <c r="T130" s="262"/>
      <c r="U130" s="14"/>
      <c r="V130" s="14"/>
      <c r="W130" s="14"/>
      <c r="X130" s="14"/>
      <c r="Y130" s="14"/>
      <c r="Z130" s="14"/>
      <c r="AA130" s="14"/>
      <c r="AB130" s="14"/>
      <c r="AC130" s="14"/>
      <c r="AD130" s="14"/>
      <c r="AE130" s="14"/>
      <c r="AT130" s="263" t="s">
        <v>182</v>
      </c>
      <c r="AU130" s="263" t="s">
        <v>86</v>
      </c>
      <c r="AV130" s="14" t="s">
        <v>180</v>
      </c>
      <c r="AW130" s="14" t="s">
        <v>31</v>
      </c>
      <c r="AX130" s="14" t="s">
        <v>84</v>
      </c>
      <c r="AY130" s="263" t="s">
        <v>173</v>
      </c>
    </row>
    <row r="131" s="2" customFormat="1" ht="76.35" customHeight="1">
      <c r="A131" s="38"/>
      <c r="B131" s="39"/>
      <c r="C131" s="227" t="s">
        <v>190</v>
      </c>
      <c r="D131" s="227" t="s">
        <v>176</v>
      </c>
      <c r="E131" s="228" t="s">
        <v>1184</v>
      </c>
      <c r="F131" s="229" t="s">
        <v>1185</v>
      </c>
      <c r="G131" s="230" t="s">
        <v>179</v>
      </c>
      <c r="H131" s="231">
        <v>2010</v>
      </c>
      <c r="I131" s="232"/>
      <c r="J131" s="233">
        <f>ROUND(I131*H131,2)</f>
        <v>0</v>
      </c>
      <c r="K131" s="234"/>
      <c r="L131" s="44"/>
      <c r="M131" s="235" t="s">
        <v>1</v>
      </c>
      <c r="N131" s="236" t="s">
        <v>41</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180</v>
      </c>
      <c r="AT131" s="239" t="s">
        <v>176</v>
      </c>
      <c r="AU131" s="239" t="s">
        <v>86</v>
      </c>
      <c r="AY131" s="17" t="s">
        <v>173</v>
      </c>
      <c r="BE131" s="240">
        <f>IF(N131="základní",J131,0)</f>
        <v>0</v>
      </c>
      <c r="BF131" s="240">
        <f>IF(N131="snížená",J131,0)</f>
        <v>0</v>
      </c>
      <c r="BG131" s="240">
        <f>IF(N131="zákl. přenesená",J131,0)</f>
        <v>0</v>
      </c>
      <c r="BH131" s="240">
        <f>IF(N131="sníž. přenesená",J131,0)</f>
        <v>0</v>
      </c>
      <c r="BI131" s="240">
        <f>IF(N131="nulová",J131,0)</f>
        <v>0</v>
      </c>
      <c r="BJ131" s="17" t="s">
        <v>84</v>
      </c>
      <c r="BK131" s="240">
        <f>ROUND(I131*H131,2)</f>
        <v>0</v>
      </c>
      <c r="BL131" s="17" t="s">
        <v>180</v>
      </c>
      <c r="BM131" s="239" t="s">
        <v>1186</v>
      </c>
    </row>
    <row r="132" s="13" customFormat="1">
      <c r="A132" s="13"/>
      <c r="B132" s="241"/>
      <c r="C132" s="242"/>
      <c r="D132" s="243" t="s">
        <v>182</v>
      </c>
      <c r="E132" s="244" t="s">
        <v>1</v>
      </c>
      <c r="F132" s="245" t="s">
        <v>1187</v>
      </c>
      <c r="G132" s="242"/>
      <c r="H132" s="246">
        <v>2010</v>
      </c>
      <c r="I132" s="247"/>
      <c r="J132" s="242"/>
      <c r="K132" s="242"/>
      <c r="L132" s="248"/>
      <c r="M132" s="249"/>
      <c r="N132" s="250"/>
      <c r="O132" s="250"/>
      <c r="P132" s="250"/>
      <c r="Q132" s="250"/>
      <c r="R132" s="250"/>
      <c r="S132" s="250"/>
      <c r="T132" s="251"/>
      <c r="U132" s="13"/>
      <c r="V132" s="13"/>
      <c r="W132" s="13"/>
      <c r="X132" s="13"/>
      <c r="Y132" s="13"/>
      <c r="Z132" s="13"/>
      <c r="AA132" s="13"/>
      <c r="AB132" s="13"/>
      <c r="AC132" s="13"/>
      <c r="AD132" s="13"/>
      <c r="AE132" s="13"/>
      <c r="AT132" s="252" t="s">
        <v>182</v>
      </c>
      <c r="AU132" s="252" t="s">
        <v>86</v>
      </c>
      <c r="AV132" s="13" t="s">
        <v>86</v>
      </c>
      <c r="AW132" s="13" t="s">
        <v>31</v>
      </c>
      <c r="AX132" s="13" t="s">
        <v>76</v>
      </c>
      <c r="AY132" s="252" t="s">
        <v>173</v>
      </c>
    </row>
    <row r="133" s="14" customFormat="1">
      <c r="A133" s="14"/>
      <c r="B133" s="253"/>
      <c r="C133" s="254"/>
      <c r="D133" s="243" t="s">
        <v>182</v>
      </c>
      <c r="E133" s="255" t="s">
        <v>1</v>
      </c>
      <c r="F133" s="256" t="s">
        <v>184</v>
      </c>
      <c r="G133" s="254"/>
      <c r="H133" s="257">
        <v>2010</v>
      </c>
      <c r="I133" s="258"/>
      <c r="J133" s="254"/>
      <c r="K133" s="254"/>
      <c r="L133" s="259"/>
      <c r="M133" s="260"/>
      <c r="N133" s="261"/>
      <c r="O133" s="261"/>
      <c r="P133" s="261"/>
      <c r="Q133" s="261"/>
      <c r="R133" s="261"/>
      <c r="S133" s="261"/>
      <c r="T133" s="262"/>
      <c r="U133" s="14"/>
      <c r="V133" s="14"/>
      <c r="W133" s="14"/>
      <c r="X133" s="14"/>
      <c r="Y133" s="14"/>
      <c r="Z133" s="14"/>
      <c r="AA133" s="14"/>
      <c r="AB133" s="14"/>
      <c r="AC133" s="14"/>
      <c r="AD133" s="14"/>
      <c r="AE133" s="14"/>
      <c r="AT133" s="263" t="s">
        <v>182</v>
      </c>
      <c r="AU133" s="263" t="s">
        <v>86</v>
      </c>
      <c r="AV133" s="14" t="s">
        <v>180</v>
      </c>
      <c r="AW133" s="14" t="s">
        <v>31</v>
      </c>
      <c r="AX133" s="14" t="s">
        <v>84</v>
      </c>
      <c r="AY133" s="263" t="s">
        <v>173</v>
      </c>
    </row>
    <row r="134" s="2" customFormat="1" ht="76.35" customHeight="1">
      <c r="A134" s="38"/>
      <c r="B134" s="39"/>
      <c r="C134" s="227" t="s">
        <v>180</v>
      </c>
      <c r="D134" s="227" t="s">
        <v>176</v>
      </c>
      <c r="E134" s="228" t="s">
        <v>1149</v>
      </c>
      <c r="F134" s="229" t="s">
        <v>1150</v>
      </c>
      <c r="G134" s="230" t="s">
        <v>179</v>
      </c>
      <c r="H134" s="231">
        <v>4150</v>
      </c>
      <c r="I134" s="232"/>
      <c r="J134" s="233">
        <f>ROUND(I134*H134,2)</f>
        <v>0</v>
      </c>
      <c r="K134" s="234"/>
      <c r="L134" s="44"/>
      <c r="M134" s="235" t="s">
        <v>1</v>
      </c>
      <c r="N134" s="236" t="s">
        <v>41</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180</v>
      </c>
      <c r="AT134" s="239" t="s">
        <v>176</v>
      </c>
      <c r="AU134" s="239" t="s">
        <v>86</v>
      </c>
      <c r="AY134" s="17" t="s">
        <v>173</v>
      </c>
      <c r="BE134" s="240">
        <f>IF(N134="základní",J134,0)</f>
        <v>0</v>
      </c>
      <c r="BF134" s="240">
        <f>IF(N134="snížená",J134,0)</f>
        <v>0</v>
      </c>
      <c r="BG134" s="240">
        <f>IF(N134="zákl. přenesená",J134,0)</f>
        <v>0</v>
      </c>
      <c r="BH134" s="240">
        <f>IF(N134="sníž. přenesená",J134,0)</f>
        <v>0</v>
      </c>
      <c r="BI134" s="240">
        <f>IF(N134="nulová",J134,0)</f>
        <v>0</v>
      </c>
      <c r="BJ134" s="17" t="s">
        <v>84</v>
      </c>
      <c r="BK134" s="240">
        <f>ROUND(I134*H134,2)</f>
        <v>0</v>
      </c>
      <c r="BL134" s="17" t="s">
        <v>180</v>
      </c>
      <c r="BM134" s="239" t="s">
        <v>1188</v>
      </c>
    </row>
    <row r="135" s="13" customFormat="1">
      <c r="A135" s="13"/>
      <c r="B135" s="241"/>
      <c r="C135" s="242"/>
      <c r="D135" s="243" t="s">
        <v>182</v>
      </c>
      <c r="E135" s="244" t="s">
        <v>1</v>
      </c>
      <c r="F135" s="245" t="s">
        <v>1189</v>
      </c>
      <c r="G135" s="242"/>
      <c r="H135" s="246">
        <v>4150</v>
      </c>
      <c r="I135" s="247"/>
      <c r="J135" s="242"/>
      <c r="K135" s="242"/>
      <c r="L135" s="248"/>
      <c r="M135" s="249"/>
      <c r="N135" s="250"/>
      <c r="O135" s="250"/>
      <c r="P135" s="250"/>
      <c r="Q135" s="250"/>
      <c r="R135" s="250"/>
      <c r="S135" s="250"/>
      <c r="T135" s="251"/>
      <c r="U135" s="13"/>
      <c r="V135" s="13"/>
      <c r="W135" s="13"/>
      <c r="X135" s="13"/>
      <c r="Y135" s="13"/>
      <c r="Z135" s="13"/>
      <c r="AA135" s="13"/>
      <c r="AB135" s="13"/>
      <c r="AC135" s="13"/>
      <c r="AD135" s="13"/>
      <c r="AE135" s="13"/>
      <c r="AT135" s="252" t="s">
        <v>182</v>
      </c>
      <c r="AU135" s="252" t="s">
        <v>86</v>
      </c>
      <c r="AV135" s="13" t="s">
        <v>86</v>
      </c>
      <c r="AW135" s="13" t="s">
        <v>31</v>
      </c>
      <c r="AX135" s="13" t="s">
        <v>76</v>
      </c>
      <c r="AY135" s="252" t="s">
        <v>173</v>
      </c>
    </row>
    <row r="136" s="14" customFormat="1">
      <c r="A136" s="14"/>
      <c r="B136" s="253"/>
      <c r="C136" s="254"/>
      <c r="D136" s="243" t="s">
        <v>182</v>
      </c>
      <c r="E136" s="255" t="s">
        <v>1</v>
      </c>
      <c r="F136" s="256" t="s">
        <v>184</v>
      </c>
      <c r="G136" s="254"/>
      <c r="H136" s="257">
        <v>4150</v>
      </c>
      <c r="I136" s="258"/>
      <c r="J136" s="254"/>
      <c r="K136" s="254"/>
      <c r="L136" s="259"/>
      <c r="M136" s="260"/>
      <c r="N136" s="261"/>
      <c r="O136" s="261"/>
      <c r="P136" s="261"/>
      <c r="Q136" s="261"/>
      <c r="R136" s="261"/>
      <c r="S136" s="261"/>
      <c r="T136" s="262"/>
      <c r="U136" s="14"/>
      <c r="V136" s="14"/>
      <c r="W136" s="14"/>
      <c r="X136" s="14"/>
      <c r="Y136" s="14"/>
      <c r="Z136" s="14"/>
      <c r="AA136" s="14"/>
      <c r="AB136" s="14"/>
      <c r="AC136" s="14"/>
      <c r="AD136" s="14"/>
      <c r="AE136" s="14"/>
      <c r="AT136" s="263" t="s">
        <v>182</v>
      </c>
      <c r="AU136" s="263" t="s">
        <v>86</v>
      </c>
      <c r="AV136" s="14" t="s">
        <v>180</v>
      </c>
      <c r="AW136" s="14" t="s">
        <v>31</v>
      </c>
      <c r="AX136" s="14" t="s">
        <v>84</v>
      </c>
      <c r="AY136" s="263" t="s">
        <v>173</v>
      </c>
    </row>
    <row r="137" s="2" customFormat="1" ht="101.25" customHeight="1">
      <c r="A137" s="38"/>
      <c r="B137" s="39"/>
      <c r="C137" s="227" t="s">
        <v>253</v>
      </c>
      <c r="D137" s="227" t="s">
        <v>176</v>
      </c>
      <c r="E137" s="228" t="s">
        <v>1153</v>
      </c>
      <c r="F137" s="229" t="s">
        <v>1154</v>
      </c>
      <c r="G137" s="230" t="s">
        <v>1155</v>
      </c>
      <c r="H137" s="231">
        <v>60</v>
      </c>
      <c r="I137" s="232"/>
      <c r="J137" s="233">
        <f>ROUND(I137*H137,2)</f>
        <v>0</v>
      </c>
      <c r="K137" s="234"/>
      <c r="L137" s="44"/>
      <c r="M137" s="235" t="s">
        <v>1</v>
      </c>
      <c r="N137" s="236" t="s">
        <v>41</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180</v>
      </c>
      <c r="AT137" s="239" t="s">
        <v>176</v>
      </c>
      <c r="AU137" s="239" t="s">
        <v>86</v>
      </c>
      <c r="AY137" s="17" t="s">
        <v>173</v>
      </c>
      <c r="BE137" s="240">
        <f>IF(N137="základní",J137,0)</f>
        <v>0</v>
      </c>
      <c r="BF137" s="240">
        <f>IF(N137="snížená",J137,0)</f>
        <v>0</v>
      </c>
      <c r="BG137" s="240">
        <f>IF(N137="zákl. přenesená",J137,0)</f>
        <v>0</v>
      </c>
      <c r="BH137" s="240">
        <f>IF(N137="sníž. přenesená",J137,0)</f>
        <v>0</v>
      </c>
      <c r="BI137" s="240">
        <f>IF(N137="nulová",J137,0)</f>
        <v>0</v>
      </c>
      <c r="BJ137" s="17" t="s">
        <v>84</v>
      </c>
      <c r="BK137" s="240">
        <f>ROUND(I137*H137,2)</f>
        <v>0</v>
      </c>
      <c r="BL137" s="17" t="s">
        <v>180</v>
      </c>
      <c r="BM137" s="239" t="s">
        <v>1190</v>
      </c>
    </row>
    <row r="138" s="13" customFormat="1">
      <c r="A138" s="13"/>
      <c r="B138" s="241"/>
      <c r="C138" s="242"/>
      <c r="D138" s="243" t="s">
        <v>182</v>
      </c>
      <c r="E138" s="244" t="s">
        <v>1</v>
      </c>
      <c r="F138" s="245" t="s">
        <v>707</v>
      </c>
      <c r="G138" s="242"/>
      <c r="H138" s="246">
        <v>60</v>
      </c>
      <c r="I138" s="247"/>
      <c r="J138" s="242"/>
      <c r="K138" s="242"/>
      <c r="L138" s="248"/>
      <c r="M138" s="249"/>
      <c r="N138" s="250"/>
      <c r="O138" s="250"/>
      <c r="P138" s="250"/>
      <c r="Q138" s="250"/>
      <c r="R138" s="250"/>
      <c r="S138" s="250"/>
      <c r="T138" s="251"/>
      <c r="U138" s="13"/>
      <c r="V138" s="13"/>
      <c r="W138" s="13"/>
      <c r="X138" s="13"/>
      <c r="Y138" s="13"/>
      <c r="Z138" s="13"/>
      <c r="AA138" s="13"/>
      <c r="AB138" s="13"/>
      <c r="AC138" s="13"/>
      <c r="AD138" s="13"/>
      <c r="AE138" s="13"/>
      <c r="AT138" s="252" t="s">
        <v>182</v>
      </c>
      <c r="AU138" s="252" t="s">
        <v>86</v>
      </c>
      <c r="AV138" s="13" t="s">
        <v>86</v>
      </c>
      <c r="AW138" s="13" t="s">
        <v>31</v>
      </c>
      <c r="AX138" s="13" t="s">
        <v>76</v>
      </c>
      <c r="AY138" s="252" t="s">
        <v>173</v>
      </c>
    </row>
    <row r="139" s="14" customFormat="1">
      <c r="A139" s="14"/>
      <c r="B139" s="253"/>
      <c r="C139" s="254"/>
      <c r="D139" s="243" t="s">
        <v>182</v>
      </c>
      <c r="E139" s="255" t="s">
        <v>1</v>
      </c>
      <c r="F139" s="256" t="s">
        <v>184</v>
      </c>
      <c r="G139" s="254"/>
      <c r="H139" s="257">
        <v>60</v>
      </c>
      <c r="I139" s="258"/>
      <c r="J139" s="254"/>
      <c r="K139" s="254"/>
      <c r="L139" s="259"/>
      <c r="M139" s="260"/>
      <c r="N139" s="261"/>
      <c r="O139" s="261"/>
      <c r="P139" s="261"/>
      <c r="Q139" s="261"/>
      <c r="R139" s="261"/>
      <c r="S139" s="261"/>
      <c r="T139" s="262"/>
      <c r="U139" s="14"/>
      <c r="V139" s="14"/>
      <c r="W139" s="14"/>
      <c r="X139" s="14"/>
      <c r="Y139" s="14"/>
      <c r="Z139" s="14"/>
      <c r="AA139" s="14"/>
      <c r="AB139" s="14"/>
      <c r="AC139" s="14"/>
      <c r="AD139" s="14"/>
      <c r="AE139" s="14"/>
      <c r="AT139" s="263" t="s">
        <v>182</v>
      </c>
      <c r="AU139" s="263" t="s">
        <v>86</v>
      </c>
      <c r="AV139" s="14" t="s">
        <v>180</v>
      </c>
      <c r="AW139" s="14" t="s">
        <v>31</v>
      </c>
      <c r="AX139" s="14" t="s">
        <v>84</v>
      </c>
      <c r="AY139" s="263" t="s">
        <v>173</v>
      </c>
    </row>
    <row r="140" s="2" customFormat="1" ht="101.25" customHeight="1">
      <c r="A140" s="38"/>
      <c r="B140" s="39"/>
      <c r="C140" s="227" t="s">
        <v>174</v>
      </c>
      <c r="D140" s="227" t="s">
        <v>176</v>
      </c>
      <c r="E140" s="228" t="s">
        <v>1158</v>
      </c>
      <c r="F140" s="229" t="s">
        <v>1159</v>
      </c>
      <c r="G140" s="230" t="s">
        <v>209</v>
      </c>
      <c r="H140" s="231">
        <v>12</v>
      </c>
      <c r="I140" s="232"/>
      <c r="J140" s="233">
        <f>ROUND(I140*H140,2)</f>
        <v>0</v>
      </c>
      <c r="K140" s="234"/>
      <c r="L140" s="44"/>
      <c r="M140" s="235" t="s">
        <v>1</v>
      </c>
      <c r="N140" s="236" t="s">
        <v>41</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180</v>
      </c>
      <c r="AT140" s="239" t="s">
        <v>176</v>
      </c>
      <c r="AU140" s="239" t="s">
        <v>86</v>
      </c>
      <c r="AY140" s="17" t="s">
        <v>173</v>
      </c>
      <c r="BE140" s="240">
        <f>IF(N140="základní",J140,0)</f>
        <v>0</v>
      </c>
      <c r="BF140" s="240">
        <f>IF(N140="snížená",J140,0)</f>
        <v>0</v>
      </c>
      <c r="BG140" s="240">
        <f>IF(N140="zákl. přenesená",J140,0)</f>
        <v>0</v>
      </c>
      <c r="BH140" s="240">
        <f>IF(N140="sníž. přenesená",J140,0)</f>
        <v>0</v>
      </c>
      <c r="BI140" s="240">
        <f>IF(N140="nulová",J140,0)</f>
        <v>0</v>
      </c>
      <c r="BJ140" s="17" t="s">
        <v>84</v>
      </c>
      <c r="BK140" s="240">
        <f>ROUND(I140*H140,2)</f>
        <v>0</v>
      </c>
      <c r="BL140" s="17" t="s">
        <v>180</v>
      </c>
      <c r="BM140" s="239" t="s">
        <v>1191</v>
      </c>
    </row>
    <row r="141" s="13" customFormat="1">
      <c r="A141" s="13"/>
      <c r="B141" s="241"/>
      <c r="C141" s="242"/>
      <c r="D141" s="243" t="s">
        <v>182</v>
      </c>
      <c r="E141" s="244" t="s">
        <v>1</v>
      </c>
      <c r="F141" s="245" t="s">
        <v>253</v>
      </c>
      <c r="G141" s="242"/>
      <c r="H141" s="246">
        <v>12</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12</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01.25" customHeight="1">
      <c r="A143" s="38"/>
      <c r="B143" s="39"/>
      <c r="C143" s="227" t="s">
        <v>213</v>
      </c>
      <c r="D143" s="227" t="s">
        <v>176</v>
      </c>
      <c r="E143" s="228" t="s">
        <v>1192</v>
      </c>
      <c r="F143" s="229" t="s">
        <v>1193</v>
      </c>
      <c r="G143" s="230" t="s">
        <v>209</v>
      </c>
      <c r="H143" s="231">
        <v>22</v>
      </c>
      <c r="I143" s="232"/>
      <c r="J143" s="233">
        <f>ROUND(I143*H143,2)</f>
        <v>0</v>
      </c>
      <c r="K143" s="234"/>
      <c r="L143" s="44"/>
      <c r="M143" s="235" t="s">
        <v>1</v>
      </c>
      <c r="N143" s="236"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180</v>
      </c>
      <c r="AT143" s="239" t="s">
        <v>176</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1194</v>
      </c>
    </row>
    <row r="144" s="13" customFormat="1">
      <c r="A144" s="13"/>
      <c r="B144" s="241"/>
      <c r="C144" s="242"/>
      <c r="D144" s="243" t="s">
        <v>182</v>
      </c>
      <c r="E144" s="244" t="s">
        <v>1</v>
      </c>
      <c r="F144" s="245" t="s">
        <v>303</v>
      </c>
      <c r="G144" s="242"/>
      <c r="H144" s="246">
        <v>22</v>
      </c>
      <c r="I144" s="247"/>
      <c r="J144" s="242"/>
      <c r="K144" s="242"/>
      <c r="L144" s="248"/>
      <c r="M144" s="249"/>
      <c r="N144" s="250"/>
      <c r="O144" s="250"/>
      <c r="P144" s="250"/>
      <c r="Q144" s="250"/>
      <c r="R144" s="250"/>
      <c r="S144" s="250"/>
      <c r="T144" s="251"/>
      <c r="U144" s="13"/>
      <c r="V144" s="13"/>
      <c r="W144" s="13"/>
      <c r="X144" s="13"/>
      <c r="Y144" s="13"/>
      <c r="Z144" s="13"/>
      <c r="AA144" s="13"/>
      <c r="AB144" s="13"/>
      <c r="AC144" s="13"/>
      <c r="AD144" s="13"/>
      <c r="AE144" s="13"/>
      <c r="AT144" s="252" t="s">
        <v>182</v>
      </c>
      <c r="AU144" s="252" t="s">
        <v>86</v>
      </c>
      <c r="AV144" s="13" t="s">
        <v>86</v>
      </c>
      <c r="AW144" s="13" t="s">
        <v>31</v>
      </c>
      <c r="AX144" s="13" t="s">
        <v>76</v>
      </c>
      <c r="AY144" s="252" t="s">
        <v>173</v>
      </c>
    </row>
    <row r="145" s="14" customFormat="1">
      <c r="A145" s="14"/>
      <c r="B145" s="253"/>
      <c r="C145" s="254"/>
      <c r="D145" s="243" t="s">
        <v>182</v>
      </c>
      <c r="E145" s="255" t="s">
        <v>1</v>
      </c>
      <c r="F145" s="256" t="s">
        <v>184</v>
      </c>
      <c r="G145" s="254"/>
      <c r="H145" s="257">
        <v>22</v>
      </c>
      <c r="I145" s="258"/>
      <c r="J145" s="254"/>
      <c r="K145" s="254"/>
      <c r="L145" s="259"/>
      <c r="M145" s="260"/>
      <c r="N145" s="261"/>
      <c r="O145" s="261"/>
      <c r="P145" s="261"/>
      <c r="Q145" s="261"/>
      <c r="R145" s="261"/>
      <c r="S145" s="261"/>
      <c r="T145" s="262"/>
      <c r="U145" s="14"/>
      <c r="V145" s="14"/>
      <c r="W145" s="14"/>
      <c r="X145" s="14"/>
      <c r="Y145" s="14"/>
      <c r="Z145" s="14"/>
      <c r="AA145" s="14"/>
      <c r="AB145" s="14"/>
      <c r="AC145" s="14"/>
      <c r="AD145" s="14"/>
      <c r="AE145" s="14"/>
      <c r="AT145" s="263" t="s">
        <v>182</v>
      </c>
      <c r="AU145" s="263" t="s">
        <v>86</v>
      </c>
      <c r="AV145" s="14" t="s">
        <v>180</v>
      </c>
      <c r="AW145" s="14" t="s">
        <v>31</v>
      </c>
      <c r="AX145" s="14" t="s">
        <v>84</v>
      </c>
      <c r="AY145" s="263" t="s">
        <v>173</v>
      </c>
    </row>
    <row r="146" s="2" customFormat="1" ht="114.9" customHeight="1">
      <c r="A146" s="38"/>
      <c r="B146" s="39"/>
      <c r="C146" s="227" t="s">
        <v>224</v>
      </c>
      <c r="D146" s="227" t="s">
        <v>176</v>
      </c>
      <c r="E146" s="228" t="s">
        <v>1161</v>
      </c>
      <c r="F146" s="229" t="s">
        <v>1162</v>
      </c>
      <c r="G146" s="230" t="s">
        <v>209</v>
      </c>
      <c r="H146" s="231">
        <v>10</v>
      </c>
      <c r="I146" s="232"/>
      <c r="J146" s="233">
        <f>ROUND(I146*H146,2)</f>
        <v>0</v>
      </c>
      <c r="K146" s="234"/>
      <c r="L146" s="44"/>
      <c r="M146" s="235" t="s">
        <v>1</v>
      </c>
      <c r="N146" s="236" t="s">
        <v>41</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180</v>
      </c>
      <c r="AT146" s="239" t="s">
        <v>176</v>
      </c>
      <c r="AU146" s="239" t="s">
        <v>86</v>
      </c>
      <c r="AY146" s="17" t="s">
        <v>173</v>
      </c>
      <c r="BE146" s="240">
        <f>IF(N146="základní",J146,0)</f>
        <v>0</v>
      </c>
      <c r="BF146" s="240">
        <f>IF(N146="snížená",J146,0)</f>
        <v>0</v>
      </c>
      <c r="BG146" s="240">
        <f>IF(N146="zákl. přenesená",J146,0)</f>
        <v>0</v>
      </c>
      <c r="BH146" s="240">
        <f>IF(N146="sníž. přenesená",J146,0)</f>
        <v>0</v>
      </c>
      <c r="BI146" s="240">
        <f>IF(N146="nulová",J146,0)</f>
        <v>0</v>
      </c>
      <c r="BJ146" s="17" t="s">
        <v>84</v>
      </c>
      <c r="BK146" s="240">
        <f>ROUND(I146*H146,2)</f>
        <v>0</v>
      </c>
      <c r="BL146" s="17" t="s">
        <v>180</v>
      </c>
      <c r="BM146" s="239" t="s">
        <v>1195</v>
      </c>
    </row>
    <row r="147" s="13" customFormat="1">
      <c r="A147" s="13"/>
      <c r="B147" s="241"/>
      <c r="C147" s="242"/>
      <c r="D147" s="243" t="s">
        <v>182</v>
      </c>
      <c r="E147" s="244" t="s">
        <v>1</v>
      </c>
      <c r="F147" s="245" t="s">
        <v>228</v>
      </c>
      <c r="G147" s="242"/>
      <c r="H147" s="246">
        <v>10</v>
      </c>
      <c r="I147" s="247"/>
      <c r="J147" s="242"/>
      <c r="K147" s="242"/>
      <c r="L147" s="248"/>
      <c r="M147" s="249"/>
      <c r="N147" s="250"/>
      <c r="O147" s="250"/>
      <c r="P147" s="250"/>
      <c r="Q147" s="250"/>
      <c r="R147" s="250"/>
      <c r="S147" s="250"/>
      <c r="T147" s="251"/>
      <c r="U147" s="13"/>
      <c r="V147" s="13"/>
      <c r="W147" s="13"/>
      <c r="X147" s="13"/>
      <c r="Y147" s="13"/>
      <c r="Z147" s="13"/>
      <c r="AA147" s="13"/>
      <c r="AB147" s="13"/>
      <c r="AC147" s="13"/>
      <c r="AD147" s="13"/>
      <c r="AE147" s="13"/>
      <c r="AT147" s="252" t="s">
        <v>182</v>
      </c>
      <c r="AU147" s="252" t="s">
        <v>86</v>
      </c>
      <c r="AV147" s="13" t="s">
        <v>86</v>
      </c>
      <c r="AW147" s="13" t="s">
        <v>31</v>
      </c>
      <c r="AX147" s="13" t="s">
        <v>76</v>
      </c>
      <c r="AY147" s="252" t="s">
        <v>173</v>
      </c>
    </row>
    <row r="148" s="14" customFormat="1">
      <c r="A148" s="14"/>
      <c r="B148" s="253"/>
      <c r="C148" s="254"/>
      <c r="D148" s="243" t="s">
        <v>182</v>
      </c>
      <c r="E148" s="255" t="s">
        <v>1</v>
      </c>
      <c r="F148" s="256" t="s">
        <v>184</v>
      </c>
      <c r="G148" s="254"/>
      <c r="H148" s="257">
        <v>10</v>
      </c>
      <c r="I148" s="258"/>
      <c r="J148" s="254"/>
      <c r="K148" s="254"/>
      <c r="L148" s="259"/>
      <c r="M148" s="260"/>
      <c r="N148" s="261"/>
      <c r="O148" s="261"/>
      <c r="P148" s="261"/>
      <c r="Q148" s="261"/>
      <c r="R148" s="261"/>
      <c r="S148" s="261"/>
      <c r="T148" s="262"/>
      <c r="U148" s="14"/>
      <c r="V148" s="14"/>
      <c r="W148" s="14"/>
      <c r="X148" s="14"/>
      <c r="Y148" s="14"/>
      <c r="Z148" s="14"/>
      <c r="AA148" s="14"/>
      <c r="AB148" s="14"/>
      <c r="AC148" s="14"/>
      <c r="AD148" s="14"/>
      <c r="AE148" s="14"/>
      <c r="AT148" s="263" t="s">
        <v>182</v>
      </c>
      <c r="AU148" s="263" t="s">
        <v>86</v>
      </c>
      <c r="AV148" s="14" t="s">
        <v>180</v>
      </c>
      <c r="AW148" s="14" t="s">
        <v>31</v>
      </c>
      <c r="AX148" s="14" t="s">
        <v>84</v>
      </c>
      <c r="AY148" s="263" t="s">
        <v>173</v>
      </c>
    </row>
    <row r="149" s="2" customFormat="1" ht="114.9" customHeight="1">
      <c r="A149" s="38"/>
      <c r="B149" s="39"/>
      <c r="C149" s="227" t="s">
        <v>246</v>
      </c>
      <c r="D149" s="227" t="s">
        <v>176</v>
      </c>
      <c r="E149" s="228" t="s">
        <v>1196</v>
      </c>
      <c r="F149" s="229" t="s">
        <v>1197</v>
      </c>
      <c r="G149" s="230" t="s">
        <v>209</v>
      </c>
      <c r="H149" s="231">
        <v>20</v>
      </c>
      <c r="I149" s="232"/>
      <c r="J149" s="233">
        <f>ROUND(I149*H149,2)</f>
        <v>0</v>
      </c>
      <c r="K149" s="234"/>
      <c r="L149" s="44"/>
      <c r="M149" s="235" t="s">
        <v>1</v>
      </c>
      <c r="N149" s="236" t="s">
        <v>41</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180</v>
      </c>
      <c r="AT149" s="239" t="s">
        <v>176</v>
      </c>
      <c r="AU149" s="239" t="s">
        <v>86</v>
      </c>
      <c r="AY149" s="17" t="s">
        <v>173</v>
      </c>
      <c r="BE149" s="240">
        <f>IF(N149="základní",J149,0)</f>
        <v>0</v>
      </c>
      <c r="BF149" s="240">
        <f>IF(N149="snížená",J149,0)</f>
        <v>0</v>
      </c>
      <c r="BG149" s="240">
        <f>IF(N149="zákl. přenesená",J149,0)</f>
        <v>0</v>
      </c>
      <c r="BH149" s="240">
        <f>IF(N149="sníž. přenesená",J149,0)</f>
        <v>0</v>
      </c>
      <c r="BI149" s="240">
        <f>IF(N149="nulová",J149,0)</f>
        <v>0</v>
      </c>
      <c r="BJ149" s="17" t="s">
        <v>84</v>
      </c>
      <c r="BK149" s="240">
        <f>ROUND(I149*H149,2)</f>
        <v>0</v>
      </c>
      <c r="BL149" s="17" t="s">
        <v>180</v>
      </c>
      <c r="BM149" s="239" t="s">
        <v>1198</v>
      </c>
    </row>
    <row r="150" s="13" customFormat="1">
      <c r="A150" s="13"/>
      <c r="B150" s="241"/>
      <c r="C150" s="242"/>
      <c r="D150" s="243" t="s">
        <v>182</v>
      </c>
      <c r="E150" s="244" t="s">
        <v>1</v>
      </c>
      <c r="F150" s="245" t="s">
        <v>294</v>
      </c>
      <c r="G150" s="242"/>
      <c r="H150" s="246">
        <v>20</v>
      </c>
      <c r="I150" s="247"/>
      <c r="J150" s="242"/>
      <c r="K150" s="242"/>
      <c r="L150" s="248"/>
      <c r="M150" s="249"/>
      <c r="N150" s="250"/>
      <c r="O150" s="250"/>
      <c r="P150" s="250"/>
      <c r="Q150" s="250"/>
      <c r="R150" s="250"/>
      <c r="S150" s="250"/>
      <c r="T150" s="251"/>
      <c r="U150" s="13"/>
      <c r="V150" s="13"/>
      <c r="W150" s="13"/>
      <c r="X150" s="13"/>
      <c r="Y150" s="13"/>
      <c r="Z150" s="13"/>
      <c r="AA150" s="13"/>
      <c r="AB150" s="13"/>
      <c r="AC150" s="13"/>
      <c r="AD150" s="13"/>
      <c r="AE150" s="13"/>
      <c r="AT150" s="252" t="s">
        <v>182</v>
      </c>
      <c r="AU150" s="252" t="s">
        <v>86</v>
      </c>
      <c r="AV150" s="13" t="s">
        <v>86</v>
      </c>
      <c r="AW150" s="13" t="s">
        <v>31</v>
      </c>
      <c r="AX150" s="13" t="s">
        <v>76</v>
      </c>
      <c r="AY150" s="252" t="s">
        <v>173</v>
      </c>
    </row>
    <row r="151" s="14" customFormat="1">
      <c r="A151" s="14"/>
      <c r="B151" s="253"/>
      <c r="C151" s="254"/>
      <c r="D151" s="243" t="s">
        <v>182</v>
      </c>
      <c r="E151" s="255" t="s">
        <v>1</v>
      </c>
      <c r="F151" s="256" t="s">
        <v>184</v>
      </c>
      <c r="G151" s="254"/>
      <c r="H151" s="257">
        <v>20</v>
      </c>
      <c r="I151" s="258"/>
      <c r="J151" s="254"/>
      <c r="K151" s="254"/>
      <c r="L151" s="259"/>
      <c r="M151" s="260"/>
      <c r="N151" s="261"/>
      <c r="O151" s="261"/>
      <c r="P151" s="261"/>
      <c r="Q151" s="261"/>
      <c r="R151" s="261"/>
      <c r="S151" s="261"/>
      <c r="T151" s="262"/>
      <c r="U151" s="14"/>
      <c r="V151" s="14"/>
      <c r="W151" s="14"/>
      <c r="X151" s="14"/>
      <c r="Y151" s="14"/>
      <c r="Z151" s="14"/>
      <c r="AA151" s="14"/>
      <c r="AB151" s="14"/>
      <c r="AC151" s="14"/>
      <c r="AD151" s="14"/>
      <c r="AE151" s="14"/>
      <c r="AT151" s="263" t="s">
        <v>182</v>
      </c>
      <c r="AU151" s="263" t="s">
        <v>86</v>
      </c>
      <c r="AV151" s="14" t="s">
        <v>180</v>
      </c>
      <c r="AW151" s="14" t="s">
        <v>31</v>
      </c>
      <c r="AX151" s="14" t="s">
        <v>84</v>
      </c>
      <c r="AY151" s="263" t="s">
        <v>173</v>
      </c>
    </row>
    <row r="152" s="2" customFormat="1" ht="101.25" customHeight="1">
      <c r="A152" s="38"/>
      <c r="B152" s="39"/>
      <c r="C152" s="227" t="s">
        <v>206</v>
      </c>
      <c r="D152" s="227" t="s">
        <v>176</v>
      </c>
      <c r="E152" s="228" t="s">
        <v>1164</v>
      </c>
      <c r="F152" s="229" t="s">
        <v>1165</v>
      </c>
      <c r="G152" s="230" t="s">
        <v>209</v>
      </c>
      <c r="H152" s="231">
        <v>135</v>
      </c>
      <c r="I152" s="232"/>
      <c r="J152" s="233">
        <f>ROUND(I152*H152,2)</f>
        <v>0</v>
      </c>
      <c r="K152" s="234"/>
      <c r="L152" s="44"/>
      <c r="M152" s="235" t="s">
        <v>1</v>
      </c>
      <c r="N152" s="236" t="s">
        <v>41</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180</v>
      </c>
      <c r="AT152" s="239" t="s">
        <v>176</v>
      </c>
      <c r="AU152" s="239" t="s">
        <v>86</v>
      </c>
      <c r="AY152" s="17" t="s">
        <v>173</v>
      </c>
      <c r="BE152" s="240">
        <f>IF(N152="základní",J152,0)</f>
        <v>0</v>
      </c>
      <c r="BF152" s="240">
        <f>IF(N152="snížená",J152,0)</f>
        <v>0</v>
      </c>
      <c r="BG152" s="240">
        <f>IF(N152="zákl. přenesená",J152,0)</f>
        <v>0</v>
      </c>
      <c r="BH152" s="240">
        <f>IF(N152="sníž. přenesená",J152,0)</f>
        <v>0</v>
      </c>
      <c r="BI152" s="240">
        <f>IF(N152="nulová",J152,0)</f>
        <v>0</v>
      </c>
      <c r="BJ152" s="17" t="s">
        <v>84</v>
      </c>
      <c r="BK152" s="240">
        <f>ROUND(I152*H152,2)</f>
        <v>0</v>
      </c>
      <c r="BL152" s="17" t="s">
        <v>180</v>
      </c>
      <c r="BM152" s="239" t="s">
        <v>1199</v>
      </c>
    </row>
    <row r="153" s="13" customFormat="1">
      <c r="A153" s="13"/>
      <c r="B153" s="241"/>
      <c r="C153" s="242"/>
      <c r="D153" s="243" t="s">
        <v>182</v>
      </c>
      <c r="E153" s="244" t="s">
        <v>1</v>
      </c>
      <c r="F153" s="245" t="s">
        <v>1200</v>
      </c>
      <c r="G153" s="242"/>
      <c r="H153" s="246">
        <v>135</v>
      </c>
      <c r="I153" s="247"/>
      <c r="J153" s="242"/>
      <c r="K153" s="242"/>
      <c r="L153" s="248"/>
      <c r="M153" s="249"/>
      <c r="N153" s="250"/>
      <c r="O153" s="250"/>
      <c r="P153" s="250"/>
      <c r="Q153" s="250"/>
      <c r="R153" s="250"/>
      <c r="S153" s="250"/>
      <c r="T153" s="251"/>
      <c r="U153" s="13"/>
      <c r="V153" s="13"/>
      <c r="W153" s="13"/>
      <c r="X153" s="13"/>
      <c r="Y153" s="13"/>
      <c r="Z153" s="13"/>
      <c r="AA153" s="13"/>
      <c r="AB153" s="13"/>
      <c r="AC153" s="13"/>
      <c r="AD153" s="13"/>
      <c r="AE153" s="13"/>
      <c r="AT153" s="252" t="s">
        <v>182</v>
      </c>
      <c r="AU153" s="252" t="s">
        <v>86</v>
      </c>
      <c r="AV153" s="13" t="s">
        <v>86</v>
      </c>
      <c r="AW153" s="13" t="s">
        <v>31</v>
      </c>
      <c r="AX153" s="13" t="s">
        <v>76</v>
      </c>
      <c r="AY153" s="252" t="s">
        <v>173</v>
      </c>
    </row>
    <row r="154" s="14" customFormat="1">
      <c r="A154" s="14"/>
      <c r="B154" s="253"/>
      <c r="C154" s="254"/>
      <c r="D154" s="243" t="s">
        <v>182</v>
      </c>
      <c r="E154" s="255" t="s">
        <v>1</v>
      </c>
      <c r="F154" s="256" t="s">
        <v>184</v>
      </c>
      <c r="G154" s="254"/>
      <c r="H154" s="257">
        <v>135</v>
      </c>
      <c r="I154" s="258"/>
      <c r="J154" s="254"/>
      <c r="K154" s="254"/>
      <c r="L154" s="259"/>
      <c r="M154" s="260"/>
      <c r="N154" s="261"/>
      <c r="O154" s="261"/>
      <c r="P154" s="261"/>
      <c r="Q154" s="261"/>
      <c r="R154" s="261"/>
      <c r="S154" s="261"/>
      <c r="T154" s="262"/>
      <c r="U154" s="14"/>
      <c r="V154" s="14"/>
      <c r="W154" s="14"/>
      <c r="X154" s="14"/>
      <c r="Y154" s="14"/>
      <c r="Z154" s="14"/>
      <c r="AA154" s="14"/>
      <c r="AB154" s="14"/>
      <c r="AC154" s="14"/>
      <c r="AD154" s="14"/>
      <c r="AE154" s="14"/>
      <c r="AT154" s="263" t="s">
        <v>182</v>
      </c>
      <c r="AU154" s="263" t="s">
        <v>86</v>
      </c>
      <c r="AV154" s="14" t="s">
        <v>180</v>
      </c>
      <c r="AW154" s="14" t="s">
        <v>31</v>
      </c>
      <c r="AX154" s="14" t="s">
        <v>84</v>
      </c>
      <c r="AY154" s="263" t="s">
        <v>173</v>
      </c>
    </row>
    <row r="155" s="2" customFormat="1" ht="101.25" customHeight="1">
      <c r="A155" s="38"/>
      <c r="B155" s="39"/>
      <c r="C155" s="227" t="s">
        <v>203</v>
      </c>
      <c r="D155" s="227" t="s">
        <v>176</v>
      </c>
      <c r="E155" s="228" t="s">
        <v>1167</v>
      </c>
      <c r="F155" s="229" t="s">
        <v>1168</v>
      </c>
      <c r="G155" s="230" t="s">
        <v>209</v>
      </c>
      <c r="H155" s="231">
        <v>116</v>
      </c>
      <c r="I155" s="232"/>
      <c r="J155" s="233">
        <f>ROUND(I155*H155,2)</f>
        <v>0</v>
      </c>
      <c r="K155" s="234"/>
      <c r="L155" s="44"/>
      <c r="M155" s="235" t="s">
        <v>1</v>
      </c>
      <c r="N155" s="236" t="s">
        <v>41</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180</v>
      </c>
      <c r="AT155" s="239" t="s">
        <v>176</v>
      </c>
      <c r="AU155" s="239" t="s">
        <v>86</v>
      </c>
      <c r="AY155" s="17" t="s">
        <v>173</v>
      </c>
      <c r="BE155" s="240">
        <f>IF(N155="základní",J155,0)</f>
        <v>0</v>
      </c>
      <c r="BF155" s="240">
        <f>IF(N155="snížená",J155,0)</f>
        <v>0</v>
      </c>
      <c r="BG155" s="240">
        <f>IF(N155="zákl. přenesená",J155,0)</f>
        <v>0</v>
      </c>
      <c r="BH155" s="240">
        <f>IF(N155="sníž. přenesená",J155,0)</f>
        <v>0</v>
      </c>
      <c r="BI155" s="240">
        <f>IF(N155="nulová",J155,0)</f>
        <v>0</v>
      </c>
      <c r="BJ155" s="17" t="s">
        <v>84</v>
      </c>
      <c r="BK155" s="240">
        <f>ROUND(I155*H155,2)</f>
        <v>0</v>
      </c>
      <c r="BL155" s="17" t="s">
        <v>180</v>
      </c>
      <c r="BM155" s="239" t="s">
        <v>1201</v>
      </c>
    </row>
    <row r="156" s="13" customFormat="1">
      <c r="A156" s="13"/>
      <c r="B156" s="241"/>
      <c r="C156" s="242"/>
      <c r="D156" s="243" t="s">
        <v>182</v>
      </c>
      <c r="E156" s="244" t="s">
        <v>1</v>
      </c>
      <c r="F156" s="245" t="s">
        <v>1202</v>
      </c>
      <c r="G156" s="242"/>
      <c r="H156" s="246">
        <v>116</v>
      </c>
      <c r="I156" s="247"/>
      <c r="J156" s="242"/>
      <c r="K156" s="242"/>
      <c r="L156" s="248"/>
      <c r="M156" s="249"/>
      <c r="N156" s="250"/>
      <c r="O156" s="250"/>
      <c r="P156" s="250"/>
      <c r="Q156" s="250"/>
      <c r="R156" s="250"/>
      <c r="S156" s="250"/>
      <c r="T156" s="251"/>
      <c r="U156" s="13"/>
      <c r="V156" s="13"/>
      <c r="W156" s="13"/>
      <c r="X156" s="13"/>
      <c r="Y156" s="13"/>
      <c r="Z156" s="13"/>
      <c r="AA156" s="13"/>
      <c r="AB156" s="13"/>
      <c r="AC156" s="13"/>
      <c r="AD156" s="13"/>
      <c r="AE156" s="13"/>
      <c r="AT156" s="252" t="s">
        <v>182</v>
      </c>
      <c r="AU156" s="252" t="s">
        <v>86</v>
      </c>
      <c r="AV156" s="13" t="s">
        <v>86</v>
      </c>
      <c r="AW156" s="13" t="s">
        <v>31</v>
      </c>
      <c r="AX156" s="13" t="s">
        <v>76</v>
      </c>
      <c r="AY156" s="252" t="s">
        <v>173</v>
      </c>
    </row>
    <row r="157" s="14" customFormat="1">
      <c r="A157" s="14"/>
      <c r="B157" s="253"/>
      <c r="C157" s="254"/>
      <c r="D157" s="243" t="s">
        <v>182</v>
      </c>
      <c r="E157" s="255" t="s">
        <v>1</v>
      </c>
      <c r="F157" s="256" t="s">
        <v>184</v>
      </c>
      <c r="G157" s="254"/>
      <c r="H157" s="257">
        <v>116</v>
      </c>
      <c r="I157" s="258"/>
      <c r="J157" s="254"/>
      <c r="K157" s="254"/>
      <c r="L157" s="259"/>
      <c r="M157" s="260"/>
      <c r="N157" s="261"/>
      <c r="O157" s="261"/>
      <c r="P157" s="261"/>
      <c r="Q157" s="261"/>
      <c r="R157" s="261"/>
      <c r="S157" s="261"/>
      <c r="T157" s="262"/>
      <c r="U157" s="14"/>
      <c r="V157" s="14"/>
      <c r="W157" s="14"/>
      <c r="X157" s="14"/>
      <c r="Y157" s="14"/>
      <c r="Z157" s="14"/>
      <c r="AA157" s="14"/>
      <c r="AB157" s="14"/>
      <c r="AC157" s="14"/>
      <c r="AD157" s="14"/>
      <c r="AE157" s="14"/>
      <c r="AT157" s="263" t="s">
        <v>182</v>
      </c>
      <c r="AU157" s="263" t="s">
        <v>86</v>
      </c>
      <c r="AV157" s="14" t="s">
        <v>180</v>
      </c>
      <c r="AW157" s="14" t="s">
        <v>31</v>
      </c>
      <c r="AX157" s="14" t="s">
        <v>84</v>
      </c>
      <c r="AY157" s="263" t="s">
        <v>173</v>
      </c>
    </row>
    <row r="158" s="2" customFormat="1" ht="114.9" customHeight="1">
      <c r="A158" s="38"/>
      <c r="B158" s="39"/>
      <c r="C158" s="227" t="s">
        <v>228</v>
      </c>
      <c r="D158" s="227" t="s">
        <v>176</v>
      </c>
      <c r="E158" s="228" t="s">
        <v>1171</v>
      </c>
      <c r="F158" s="229" t="s">
        <v>1172</v>
      </c>
      <c r="G158" s="230" t="s">
        <v>209</v>
      </c>
      <c r="H158" s="231">
        <v>49</v>
      </c>
      <c r="I158" s="232"/>
      <c r="J158" s="233">
        <f>ROUND(I158*H158,2)</f>
        <v>0</v>
      </c>
      <c r="K158" s="234"/>
      <c r="L158" s="44"/>
      <c r="M158" s="235" t="s">
        <v>1</v>
      </c>
      <c r="N158" s="236" t="s">
        <v>41</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180</v>
      </c>
      <c r="AT158" s="239" t="s">
        <v>176</v>
      </c>
      <c r="AU158" s="239" t="s">
        <v>86</v>
      </c>
      <c r="AY158" s="17" t="s">
        <v>173</v>
      </c>
      <c r="BE158" s="240">
        <f>IF(N158="základní",J158,0)</f>
        <v>0</v>
      </c>
      <c r="BF158" s="240">
        <f>IF(N158="snížená",J158,0)</f>
        <v>0</v>
      </c>
      <c r="BG158" s="240">
        <f>IF(N158="zákl. přenesená",J158,0)</f>
        <v>0</v>
      </c>
      <c r="BH158" s="240">
        <f>IF(N158="sníž. přenesená",J158,0)</f>
        <v>0</v>
      </c>
      <c r="BI158" s="240">
        <f>IF(N158="nulová",J158,0)</f>
        <v>0</v>
      </c>
      <c r="BJ158" s="17" t="s">
        <v>84</v>
      </c>
      <c r="BK158" s="240">
        <f>ROUND(I158*H158,2)</f>
        <v>0</v>
      </c>
      <c r="BL158" s="17" t="s">
        <v>180</v>
      </c>
      <c r="BM158" s="239" t="s">
        <v>1203</v>
      </c>
    </row>
    <row r="159" s="13" customFormat="1">
      <c r="A159" s="13"/>
      <c r="B159" s="241"/>
      <c r="C159" s="242"/>
      <c r="D159" s="243" t="s">
        <v>182</v>
      </c>
      <c r="E159" s="244" t="s">
        <v>1</v>
      </c>
      <c r="F159" s="245" t="s">
        <v>1204</v>
      </c>
      <c r="G159" s="242"/>
      <c r="H159" s="246">
        <v>49</v>
      </c>
      <c r="I159" s="247"/>
      <c r="J159" s="242"/>
      <c r="K159" s="242"/>
      <c r="L159" s="248"/>
      <c r="M159" s="249"/>
      <c r="N159" s="250"/>
      <c r="O159" s="250"/>
      <c r="P159" s="250"/>
      <c r="Q159" s="250"/>
      <c r="R159" s="250"/>
      <c r="S159" s="250"/>
      <c r="T159" s="251"/>
      <c r="U159" s="13"/>
      <c r="V159" s="13"/>
      <c r="W159" s="13"/>
      <c r="X159" s="13"/>
      <c r="Y159" s="13"/>
      <c r="Z159" s="13"/>
      <c r="AA159" s="13"/>
      <c r="AB159" s="13"/>
      <c r="AC159" s="13"/>
      <c r="AD159" s="13"/>
      <c r="AE159" s="13"/>
      <c r="AT159" s="252" t="s">
        <v>182</v>
      </c>
      <c r="AU159" s="252" t="s">
        <v>86</v>
      </c>
      <c r="AV159" s="13" t="s">
        <v>86</v>
      </c>
      <c r="AW159" s="13" t="s">
        <v>31</v>
      </c>
      <c r="AX159" s="13" t="s">
        <v>76</v>
      </c>
      <c r="AY159" s="252" t="s">
        <v>173</v>
      </c>
    </row>
    <row r="160" s="14" customFormat="1">
      <c r="A160" s="14"/>
      <c r="B160" s="253"/>
      <c r="C160" s="254"/>
      <c r="D160" s="243" t="s">
        <v>182</v>
      </c>
      <c r="E160" s="255" t="s">
        <v>1</v>
      </c>
      <c r="F160" s="256" t="s">
        <v>184</v>
      </c>
      <c r="G160" s="254"/>
      <c r="H160" s="257">
        <v>49</v>
      </c>
      <c r="I160" s="258"/>
      <c r="J160" s="254"/>
      <c r="K160" s="254"/>
      <c r="L160" s="259"/>
      <c r="M160" s="289"/>
      <c r="N160" s="290"/>
      <c r="O160" s="290"/>
      <c r="P160" s="290"/>
      <c r="Q160" s="290"/>
      <c r="R160" s="290"/>
      <c r="S160" s="290"/>
      <c r="T160" s="291"/>
      <c r="U160" s="14"/>
      <c r="V160" s="14"/>
      <c r="W160" s="14"/>
      <c r="X160" s="14"/>
      <c r="Y160" s="14"/>
      <c r="Z160" s="14"/>
      <c r="AA160" s="14"/>
      <c r="AB160" s="14"/>
      <c r="AC160" s="14"/>
      <c r="AD160" s="14"/>
      <c r="AE160" s="14"/>
      <c r="AT160" s="263" t="s">
        <v>182</v>
      </c>
      <c r="AU160" s="263" t="s">
        <v>86</v>
      </c>
      <c r="AV160" s="14" t="s">
        <v>180</v>
      </c>
      <c r="AW160" s="14" t="s">
        <v>31</v>
      </c>
      <c r="AX160" s="14" t="s">
        <v>84</v>
      </c>
      <c r="AY160" s="263" t="s">
        <v>173</v>
      </c>
    </row>
    <row r="161" s="2" customFormat="1" ht="6.96" customHeight="1">
      <c r="A161" s="38"/>
      <c r="B161" s="66"/>
      <c r="C161" s="67"/>
      <c r="D161" s="67"/>
      <c r="E161" s="67"/>
      <c r="F161" s="67"/>
      <c r="G161" s="67"/>
      <c r="H161" s="67"/>
      <c r="I161" s="67"/>
      <c r="J161" s="67"/>
      <c r="K161" s="67"/>
      <c r="L161" s="44"/>
      <c r="M161" s="38"/>
      <c r="O161" s="38"/>
      <c r="P161" s="38"/>
      <c r="Q161" s="38"/>
      <c r="R161" s="38"/>
      <c r="S161" s="38"/>
      <c r="T161" s="38"/>
      <c r="U161" s="38"/>
      <c r="V161" s="38"/>
      <c r="W161" s="38"/>
      <c r="X161" s="38"/>
      <c r="Y161" s="38"/>
      <c r="Z161" s="38"/>
      <c r="AA161" s="38"/>
      <c r="AB161" s="38"/>
      <c r="AC161" s="38"/>
      <c r="AD161" s="38"/>
      <c r="AE161" s="38"/>
    </row>
  </sheetData>
  <sheetProtection sheet="1" autoFilter="0" formatColumns="0" formatRows="0" objects="1" scenarios="1" spinCount="100000" saltValue="NZAKQSs/VLbeiM0n2GVRxSIGPqsSsGK26PY97Qsc4TWZUG1N6+LuVc4rOTjwR6R34he0a7nxh+TFBHQ6OEjQDQ==" hashValue="jUVOxUMHiM4XL2r/hbiJaPZS3W5n500720J9R52HvgbNU8/c2nFEGNFRu2BzpizXRkWSim9Efqt9n7aQXtMW8Q==" algorithmName="SHA-512" password="CC35"/>
  <autoFilter ref="C121:K16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140</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1139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24.75" customHeight="1">
      <c r="A11" s="38"/>
      <c r="B11" s="44"/>
      <c r="C11" s="38"/>
      <c r="D11" s="38"/>
      <c r="E11" s="152" t="s">
        <v>1205</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ROUND(J122,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ROUND((SUM(BE122:BE157)),  2)</f>
        <v>0</v>
      </c>
      <c r="G35" s="38"/>
      <c r="H35" s="38"/>
      <c r="I35" s="164">
        <v>0.20999999999999999</v>
      </c>
      <c r="J35" s="163">
        <f>ROUND(((SUM(BE122:BE157))*I35),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ROUND((SUM(BF122:BF157)),  2)</f>
        <v>0</v>
      </c>
      <c r="G36" s="38"/>
      <c r="H36" s="38"/>
      <c r="I36" s="164">
        <v>0.14999999999999999</v>
      </c>
      <c r="J36" s="163">
        <f>ROUND(((SUM(BF122:BF157))*I36),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ROUND((SUM(BG122:BG157)),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ROUND((SUM(BH122:BH157)),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ROUND((SUM(BI122:BI157)),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1139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24.75" customHeight="1">
      <c r="A89" s="38"/>
      <c r="B89" s="39"/>
      <c r="C89" s="40"/>
      <c r="D89" s="40"/>
      <c r="E89" s="76" t="str">
        <f>E11</f>
        <v xml:space="preserve">03 - Údržba průjezdného profilu Všeradice - Hostomice   km 12,5 - 17,8</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J122</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J123</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J124</f>
        <v>0</v>
      </c>
      <c r="K100" s="133"/>
      <c r="L100" s="198"/>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158</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88 - Oprava trati v úseku Zadní Třebaň - Liteň - Lochovice</v>
      </c>
      <c r="F110" s="32"/>
      <c r="G110" s="32"/>
      <c r="H110" s="32"/>
      <c r="I110" s="40"/>
      <c r="J110" s="40"/>
      <c r="K110" s="40"/>
      <c r="L110" s="63"/>
      <c r="S110" s="38"/>
      <c r="T110" s="38"/>
      <c r="U110" s="38"/>
      <c r="V110" s="38"/>
      <c r="W110" s="38"/>
      <c r="X110" s="38"/>
      <c r="Y110" s="38"/>
      <c r="Z110" s="38"/>
      <c r="AA110" s="38"/>
      <c r="AB110" s="38"/>
      <c r="AC110" s="38"/>
      <c r="AD110" s="38"/>
      <c r="AE110" s="38"/>
    </row>
    <row r="111" s="1" customFormat="1" ht="12" customHeight="1">
      <c r="B111" s="21"/>
      <c r="C111" s="32" t="s">
        <v>147</v>
      </c>
      <c r="D111" s="22"/>
      <c r="E111" s="22"/>
      <c r="F111" s="22"/>
      <c r="G111" s="22"/>
      <c r="H111" s="22"/>
      <c r="I111" s="22"/>
      <c r="J111" s="22"/>
      <c r="K111" s="22"/>
      <c r="L111" s="20"/>
    </row>
    <row r="112" s="2" customFormat="1" ht="16.5" customHeight="1">
      <c r="A112" s="38"/>
      <c r="B112" s="39"/>
      <c r="C112" s="40"/>
      <c r="D112" s="40"/>
      <c r="E112" s="183" t="s">
        <v>1139</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520</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4.75" customHeight="1">
      <c r="A114" s="38"/>
      <c r="B114" s="39"/>
      <c r="C114" s="40"/>
      <c r="D114" s="40"/>
      <c r="E114" s="76" t="str">
        <f>E11</f>
        <v xml:space="preserve">03 - Údržba průjezdného profilu Všeradice - Hostomice   km 12,5 - 17,8</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F14</f>
        <v xml:space="preserve"> </v>
      </c>
      <c r="G116" s="40"/>
      <c r="H116" s="40"/>
      <c r="I116" s="32" t="s">
        <v>22</v>
      </c>
      <c r="J116" s="79" t="str">
        <f>IF(J14="","",J14)</f>
        <v>25. 6. 2020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E17</f>
        <v>Ing. Aleš Bednář</v>
      </c>
      <c r="G118" s="40"/>
      <c r="H118" s="40"/>
      <c r="I118" s="32" t="s">
        <v>30</v>
      </c>
      <c r="J118" s="36" t="str">
        <f>E23</f>
        <v xml:space="preserve"> </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IF(E20="","",E20)</f>
        <v>Vyplň údaj</v>
      </c>
      <c r="G119" s="40"/>
      <c r="H119" s="40"/>
      <c r="I119" s="32" t="s">
        <v>32</v>
      </c>
      <c r="J119" s="36" t="str">
        <f>E26</f>
        <v>Jan Marušák</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9"/>
      <c r="B121" s="200"/>
      <c r="C121" s="201" t="s">
        <v>159</v>
      </c>
      <c r="D121" s="202" t="s">
        <v>61</v>
      </c>
      <c r="E121" s="202" t="s">
        <v>57</v>
      </c>
      <c r="F121" s="202" t="s">
        <v>58</v>
      </c>
      <c r="G121" s="202" t="s">
        <v>160</v>
      </c>
      <c r="H121" s="202" t="s">
        <v>161</v>
      </c>
      <c r="I121" s="202" t="s">
        <v>162</v>
      </c>
      <c r="J121" s="203" t="s">
        <v>151</v>
      </c>
      <c r="K121" s="204" t="s">
        <v>163</v>
      </c>
      <c r="L121" s="205"/>
      <c r="M121" s="100" t="s">
        <v>1</v>
      </c>
      <c r="N121" s="101" t="s">
        <v>40</v>
      </c>
      <c r="O121" s="101" t="s">
        <v>164</v>
      </c>
      <c r="P121" s="101" t="s">
        <v>165</v>
      </c>
      <c r="Q121" s="101" t="s">
        <v>166</v>
      </c>
      <c r="R121" s="101" t="s">
        <v>167</v>
      </c>
      <c r="S121" s="101" t="s">
        <v>168</v>
      </c>
      <c r="T121" s="102" t="s">
        <v>169</v>
      </c>
      <c r="U121" s="199"/>
      <c r="V121" s="199"/>
      <c r="W121" s="199"/>
      <c r="X121" s="199"/>
      <c r="Y121" s="199"/>
      <c r="Z121" s="199"/>
      <c r="AA121" s="199"/>
      <c r="AB121" s="199"/>
      <c r="AC121" s="199"/>
      <c r="AD121" s="199"/>
      <c r="AE121" s="199"/>
    </row>
    <row r="122" s="2" customFormat="1" ht="22.8" customHeight="1">
      <c r="A122" s="38"/>
      <c r="B122" s="39"/>
      <c r="C122" s="107" t="s">
        <v>170</v>
      </c>
      <c r="D122" s="40"/>
      <c r="E122" s="40"/>
      <c r="F122" s="40"/>
      <c r="G122" s="40"/>
      <c r="H122" s="40"/>
      <c r="I122" s="40"/>
      <c r="J122" s="206">
        <f>BK122</f>
        <v>0</v>
      </c>
      <c r="K122" s="40"/>
      <c r="L122" s="44"/>
      <c r="M122" s="103"/>
      <c r="N122" s="207"/>
      <c r="O122" s="104"/>
      <c r="P122" s="208">
        <f>P123</f>
        <v>0</v>
      </c>
      <c r="Q122" s="104"/>
      <c r="R122" s="208">
        <f>R123</f>
        <v>0</v>
      </c>
      <c r="S122" s="104"/>
      <c r="T122" s="209">
        <f>T123</f>
        <v>0</v>
      </c>
      <c r="U122" s="38"/>
      <c r="V122" s="38"/>
      <c r="W122" s="38"/>
      <c r="X122" s="38"/>
      <c r="Y122" s="38"/>
      <c r="Z122" s="38"/>
      <c r="AA122" s="38"/>
      <c r="AB122" s="38"/>
      <c r="AC122" s="38"/>
      <c r="AD122" s="38"/>
      <c r="AE122" s="38"/>
      <c r="AT122" s="17" t="s">
        <v>75</v>
      </c>
      <c r="AU122" s="17" t="s">
        <v>153</v>
      </c>
      <c r="BK122" s="210">
        <f>BK123</f>
        <v>0</v>
      </c>
    </row>
    <row r="123" s="12" customFormat="1" ht="25.92" customHeight="1">
      <c r="A123" s="12"/>
      <c r="B123" s="211"/>
      <c r="C123" s="212"/>
      <c r="D123" s="213" t="s">
        <v>75</v>
      </c>
      <c r="E123" s="214" t="s">
        <v>171</v>
      </c>
      <c r="F123" s="214" t="s">
        <v>172</v>
      </c>
      <c r="G123" s="212"/>
      <c r="H123" s="212"/>
      <c r="I123" s="215"/>
      <c r="J123" s="216">
        <f>BK123</f>
        <v>0</v>
      </c>
      <c r="K123" s="212"/>
      <c r="L123" s="217"/>
      <c r="M123" s="218"/>
      <c r="N123" s="219"/>
      <c r="O123" s="219"/>
      <c r="P123" s="220">
        <f>P124</f>
        <v>0</v>
      </c>
      <c r="Q123" s="219"/>
      <c r="R123" s="220">
        <f>R124</f>
        <v>0</v>
      </c>
      <c r="S123" s="219"/>
      <c r="T123" s="221">
        <f>T124</f>
        <v>0</v>
      </c>
      <c r="U123" s="12"/>
      <c r="V123" s="12"/>
      <c r="W123" s="12"/>
      <c r="X123" s="12"/>
      <c r="Y123" s="12"/>
      <c r="Z123" s="12"/>
      <c r="AA123" s="12"/>
      <c r="AB123" s="12"/>
      <c r="AC123" s="12"/>
      <c r="AD123" s="12"/>
      <c r="AE123" s="12"/>
      <c r="AR123" s="222" t="s">
        <v>84</v>
      </c>
      <c r="AT123" s="223" t="s">
        <v>75</v>
      </c>
      <c r="AU123" s="223" t="s">
        <v>76</v>
      </c>
      <c r="AY123" s="222" t="s">
        <v>173</v>
      </c>
      <c r="BK123" s="224">
        <f>BK124</f>
        <v>0</v>
      </c>
    </row>
    <row r="124" s="12" customFormat="1" ht="22.8" customHeight="1">
      <c r="A124" s="12"/>
      <c r="B124" s="211"/>
      <c r="C124" s="212"/>
      <c r="D124" s="213" t="s">
        <v>75</v>
      </c>
      <c r="E124" s="225" t="s">
        <v>174</v>
      </c>
      <c r="F124" s="225" t="s">
        <v>175</v>
      </c>
      <c r="G124" s="212"/>
      <c r="H124" s="212"/>
      <c r="I124" s="215"/>
      <c r="J124" s="226">
        <f>BK124</f>
        <v>0</v>
      </c>
      <c r="K124" s="212"/>
      <c r="L124" s="217"/>
      <c r="M124" s="218"/>
      <c r="N124" s="219"/>
      <c r="O124" s="219"/>
      <c r="P124" s="220">
        <f>SUM(P125:P157)</f>
        <v>0</v>
      </c>
      <c r="Q124" s="219"/>
      <c r="R124" s="220">
        <f>SUM(R125:R157)</f>
        <v>0</v>
      </c>
      <c r="S124" s="219"/>
      <c r="T124" s="221">
        <f>SUM(T125:T157)</f>
        <v>0</v>
      </c>
      <c r="U124" s="12"/>
      <c r="V124" s="12"/>
      <c r="W124" s="12"/>
      <c r="X124" s="12"/>
      <c r="Y124" s="12"/>
      <c r="Z124" s="12"/>
      <c r="AA124" s="12"/>
      <c r="AB124" s="12"/>
      <c r="AC124" s="12"/>
      <c r="AD124" s="12"/>
      <c r="AE124" s="12"/>
      <c r="AR124" s="222" t="s">
        <v>84</v>
      </c>
      <c r="AT124" s="223" t="s">
        <v>75</v>
      </c>
      <c r="AU124" s="223" t="s">
        <v>84</v>
      </c>
      <c r="AY124" s="222" t="s">
        <v>173</v>
      </c>
      <c r="BK124" s="224">
        <f>SUM(BK125:BK157)</f>
        <v>0</v>
      </c>
    </row>
    <row r="125" s="2" customFormat="1" ht="76.35" customHeight="1">
      <c r="A125" s="38"/>
      <c r="B125" s="39"/>
      <c r="C125" s="227" t="s">
        <v>84</v>
      </c>
      <c r="D125" s="227" t="s">
        <v>176</v>
      </c>
      <c r="E125" s="228" t="s">
        <v>1141</v>
      </c>
      <c r="F125" s="229" t="s">
        <v>1142</v>
      </c>
      <c r="G125" s="230" t="s">
        <v>179</v>
      </c>
      <c r="H125" s="231">
        <v>20</v>
      </c>
      <c r="I125" s="232"/>
      <c r="J125" s="233">
        <f>ROUND(I125*H125,2)</f>
        <v>0</v>
      </c>
      <c r="K125" s="234"/>
      <c r="L125" s="44"/>
      <c r="M125" s="235" t="s">
        <v>1</v>
      </c>
      <c r="N125" s="236" t="s">
        <v>41</v>
      </c>
      <c r="O125" s="91"/>
      <c r="P125" s="237">
        <f>O125*H125</f>
        <v>0</v>
      </c>
      <c r="Q125" s="237">
        <v>0</v>
      </c>
      <c r="R125" s="237">
        <f>Q125*H125</f>
        <v>0</v>
      </c>
      <c r="S125" s="237">
        <v>0</v>
      </c>
      <c r="T125" s="238">
        <f>S125*H125</f>
        <v>0</v>
      </c>
      <c r="U125" s="38"/>
      <c r="V125" s="38"/>
      <c r="W125" s="38"/>
      <c r="X125" s="38"/>
      <c r="Y125" s="38"/>
      <c r="Z125" s="38"/>
      <c r="AA125" s="38"/>
      <c r="AB125" s="38"/>
      <c r="AC125" s="38"/>
      <c r="AD125" s="38"/>
      <c r="AE125" s="38"/>
      <c r="AR125" s="239" t="s">
        <v>180</v>
      </c>
      <c r="AT125" s="239" t="s">
        <v>176</v>
      </c>
      <c r="AU125" s="239" t="s">
        <v>86</v>
      </c>
      <c r="AY125" s="17" t="s">
        <v>173</v>
      </c>
      <c r="BE125" s="240">
        <f>IF(N125="základní",J125,0)</f>
        <v>0</v>
      </c>
      <c r="BF125" s="240">
        <f>IF(N125="snížená",J125,0)</f>
        <v>0</v>
      </c>
      <c r="BG125" s="240">
        <f>IF(N125="zákl. přenesená",J125,0)</f>
        <v>0</v>
      </c>
      <c r="BH125" s="240">
        <f>IF(N125="sníž. přenesená",J125,0)</f>
        <v>0</v>
      </c>
      <c r="BI125" s="240">
        <f>IF(N125="nulová",J125,0)</f>
        <v>0</v>
      </c>
      <c r="BJ125" s="17" t="s">
        <v>84</v>
      </c>
      <c r="BK125" s="240">
        <f>ROUND(I125*H125,2)</f>
        <v>0</v>
      </c>
      <c r="BL125" s="17" t="s">
        <v>180</v>
      </c>
      <c r="BM125" s="239" t="s">
        <v>1206</v>
      </c>
    </row>
    <row r="126" s="13" customFormat="1">
      <c r="A126" s="13"/>
      <c r="B126" s="241"/>
      <c r="C126" s="242"/>
      <c r="D126" s="243" t="s">
        <v>182</v>
      </c>
      <c r="E126" s="244" t="s">
        <v>1</v>
      </c>
      <c r="F126" s="245" t="s">
        <v>294</v>
      </c>
      <c r="G126" s="242"/>
      <c r="H126" s="246">
        <v>20</v>
      </c>
      <c r="I126" s="247"/>
      <c r="J126" s="242"/>
      <c r="K126" s="242"/>
      <c r="L126" s="248"/>
      <c r="M126" s="249"/>
      <c r="N126" s="250"/>
      <c r="O126" s="250"/>
      <c r="P126" s="250"/>
      <c r="Q126" s="250"/>
      <c r="R126" s="250"/>
      <c r="S126" s="250"/>
      <c r="T126" s="251"/>
      <c r="U126" s="13"/>
      <c r="V126" s="13"/>
      <c r="W126" s="13"/>
      <c r="X126" s="13"/>
      <c r="Y126" s="13"/>
      <c r="Z126" s="13"/>
      <c r="AA126" s="13"/>
      <c r="AB126" s="13"/>
      <c r="AC126" s="13"/>
      <c r="AD126" s="13"/>
      <c r="AE126" s="13"/>
      <c r="AT126" s="252" t="s">
        <v>182</v>
      </c>
      <c r="AU126" s="252" t="s">
        <v>86</v>
      </c>
      <c r="AV126" s="13" t="s">
        <v>86</v>
      </c>
      <c r="AW126" s="13" t="s">
        <v>31</v>
      </c>
      <c r="AX126" s="13" t="s">
        <v>76</v>
      </c>
      <c r="AY126" s="252" t="s">
        <v>173</v>
      </c>
    </row>
    <row r="127" s="14" customFormat="1">
      <c r="A127" s="14"/>
      <c r="B127" s="253"/>
      <c r="C127" s="254"/>
      <c r="D127" s="243" t="s">
        <v>182</v>
      </c>
      <c r="E127" s="255" t="s">
        <v>1</v>
      </c>
      <c r="F127" s="256" t="s">
        <v>184</v>
      </c>
      <c r="G127" s="254"/>
      <c r="H127" s="257">
        <v>20</v>
      </c>
      <c r="I127" s="258"/>
      <c r="J127" s="254"/>
      <c r="K127" s="254"/>
      <c r="L127" s="259"/>
      <c r="M127" s="260"/>
      <c r="N127" s="261"/>
      <c r="O127" s="261"/>
      <c r="P127" s="261"/>
      <c r="Q127" s="261"/>
      <c r="R127" s="261"/>
      <c r="S127" s="261"/>
      <c r="T127" s="262"/>
      <c r="U127" s="14"/>
      <c r="V127" s="14"/>
      <c r="W127" s="14"/>
      <c r="X127" s="14"/>
      <c r="Y127" s="14"/>
      <c r="Z127" s="14"/>
      <c r="AA127" s="14"/>
      <c r="AB127" s="14"/>
      <c r="AC127" s="14"/>
      <c r="AD127" s="14"/>
      <c r="AE127" s="14"/>
      <c r="AT127" s="263" t="s">
        <v>182</v>
      </c>
      <c r="AU127" s="263" t="s">
        <v>86</v>
      </c>
      <c r="AV127" s="14" t="s">
        <v>180</v>
      </c>
      <c r="AW127" s="14" t="s">
        <v>31</v>
      </c>
      <c r="AX127" s="14" t="s">
        <v>84</v>
      </c>
      <c r="AY127" s="263" t="s">
        <v>173</v>
      </c>
    </row>
    <row r="128" s="2" customFormat="1" ht="76.35" customHeight="1">
      <c r="A128" s="38"/>
      <c r="B128" s="39"/>
      <c r="C128" s="227" t="s">
        <v>86</v>
      </c>
      <c r="D128" s="227" t="s">
        <v>176</v>
      </c>
      <c r="E128" s="228" t="s">
        <v>1145</v>
      </c>
      <c r="F128" s="229" t="s">
        <v>1146</v>
      </c>
      <c r="G128" s="230" t="s">
        <v>179</v>
      </c>
      <c r="H128" s="231">
        <v>1500</v>
      </c>
      <c r="I128" s="232"/>
      <c r="J128" s="233">
        <f>ROUND(I128*H128,2)</f>
        <v>0</v>
      </c>
      <c r="K128" s="234"/>
      <c r="L128" s="44"/>
      <c r="M128" s="235" t="s">
        <v>1</v>
      </c>
      <c r="N128" s="236" t="s">
        <v>41</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180</v>
      </c>
      <c r="AT128" s="239" t="s">
        <v>176</v>
      </c>
      <c r="AU128" s="239" t="s">
        <v>86</v>
      </c>
      <c r="AY128" s="17" t="s">
        <v>173</v>
      </c>
      <c r="BE128" s="240">
        <f>IF(N128="základní",J128,0)</f>
        <v>0</v>
      </c>
      <c r="BF128" s="240">
        <f>IF(N128="snížená",J128,0)</f>
        <v>0</v>
      </c>
      <c r="BG128" s="240">
        <f>IF(N128="zákl. přenesená",J128,0)</f>
        <v>0</v>
      </c>
      <c r="BH128" s="240">
        <f>IF(N128="sníž. přenesená",J128,0)</f>
        <v>0</v>
      </c>
      <c r="BI128" s="240">
        <f>IF(N128="nulová",J128,0)</f>
        <v>0</v>
      </c>
      <c r="BJ128" s="17" t="s">
        <v>84</v>
      </c>
      <c r="BK128" s="240">
        <f>ROUND(I128*H128,2)</f>
        <v>0</v>
      </c>
      <c r="BL128" s="17" t="s">
        <v>180</v>
      </c>
      <c r="BM128" s="239" t="s">
        <v>1207</v>
      </c>
    </row>
    <row r="129" s="13" customFormat="1">
      <c r="A129" s="13"/>
      <c r="B129" s="241"/>
      <c r="C129" s="242"/>
      <c r="D129" s="243" t="s">
        <v>182</v>
      </c>
      <c r="E129" s="244" t="s">
        <v>1</v>
      </c>
      <c r="F129" s="245" t="s">
        <v>1208</v>
      </c>
      <c r="G129" s="242"/>
      <c r="H129" s="246">
        <v>1500</v>
      </c>
      <c r="I129" s="247"/>
      <c r="J129" s="242"/>
      <c r="K129" s="242"/>
      <c r="L129" s="248"/>
      <c r="M129" s="249"/>
      <c r="N129" s="250"/>
      <c r="O129" s="250"/>
      <c r="P129" s="250"/>
      <c r="Q129" s="250"/>
      <c r="R129" s="250"/>
      <c r="S129" s="250"/>
      <c r="T129" s="251"/>
      <c r="U129" s="13"/>
      <c r="V129" s="13"/>
      <c r="W129" s="13"/>
      <c r="X129" s="13"/>
      <c r="Y129" s="13"/>
      <c r="Z129" s="13"/>
      <c r="AA129" s="13"/>
      <c r="AB129" s="13"/>
      <c r="AC129" s="13"/>
      <c r="AD129" s="13"/>
      <c r="AE129" s="13"/>
      <c r="AT129" s="252" t="s">
        <v>182</v>
      </c>
      <c r="AU129" s="252" t="s">
        <v>86</v>
      </c>
      <c r="AV129" s="13" t="s">
        <v>86</v>
      </c>
      <c r="AW129" s="13" t="s">
        <v>31</v>
      </c>
      <c r="AX129" s="13" t="s">
        <v>76</v>
      </c>
      <c r="AY129" s="252" t="s">
        <v>173</v>
      </c>
    </row>
    <row r="130" s="14" customFormat="1">
      <c r="A130" s="14"/>
      <c r="B130" s="253"/>
      <c r="C130" s="254"/>
      <c r="D130" s="243" t="s">
        <v>182</v>
      </c>
      <c r="E130" s="255" t="s">
        <v>1</v>
      </c>
      <c r="F130" s="256" t="s">
        <v>184</v>
      </c>
      <c r="G130" s="254"/>
      <c r="H130" s="257">
        <v>1500</v>
      </c>
      <c r="I130" s="258"/>
      <c r="J130" s="254"/>
      <c r="K130" s="254"/>
      <c r="L130" s="259"/>
      <c r="M130" s="260"/>
      <c r="N130" s="261"/>
      <c r="O130" s="261"/>
      <c r="P130" s="261"/>
      <c r="Q130" s="261"/>
      <c r="R130" s="261"/>
      <c r="S130" s="261"/>
      <c r="T130" s="262"/>
      <c r="U130" s="14"/>
      <c r="V130" s="14"/>
      <c r="W130" s="14"/>
      <c r="X130" s="14"/>
      <c r="Y130" s="14"/>
      <c r="Z130" s="14"/>
      <c r="AA130" s="14"/>
      <c r="AB130" s="14"/>
      <c r="AC130" s="14"/>
      <c r="AD130" s="14"/>
      <c r="AE130" s="14"/>
      <c r="AT130" s="263" t="s">
        <v>182</v>
      </c>
      <c r="AU130" s="263" t="s">
        <v>86</v>
      </c>
      <c r="AV130" s="14" t="s">
        <v>180</v>
      </c>
      <c r="AW130" s="14" t="s">
        <v>31</v>
      </c>
      <c r="AX130" s="14" t="s">
        <v>84</v>
      </c>
      <c r="AY130" s="263" t="s">
        <v>173</v>
      </c>
    </row>
    <row r="131" s="2" customFormat="1" ht="76.35" customHeight="1">
      <c r="A131" s="38"/>
      <c r="B131" s="39"/>
      <c r="C131" s="227" t="s">
        <v>180</v>
      </c>
      <c r="D131" s="227" t="s">
        <v>176</v>
      </c>
      <c r="E131" s="228" t="s">
        <v>1149</v>
      </c>
      <c r="F131" s="229" t="s">
        <v>1150</v>
      </c>
      <c r="G131" s="230" t="s">
        <v>179</v>
      </c>
      <c r="H131" s="231">
        <v>5460</v>
      </c>
      <c r="I131" s="232"/>
      <c r="J131" s="233">
        <f>ROUND(I131*H131,2)</f>
        <v>0</v>
      </c>
      <c r="K131" s="234"/>
      <c r="L131" s="44"/>
      <c r="M131" s="235" t="s">
        <v>1</v>
      </c>
      <c r="N131" s="236" t="s">
        <v>41</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180</v>
      </c>
      <c r="AT131" s="239" t="s">
        <v>176</v>
      </c>
      <c r="AU131" s="239" t="s">
        <v>86</v>
      </c>
      <c r="AY131" s="17" t="s">
        <v>173</v>
      </c>
      <c r="BE131" s="240">
        <f>IF(N131="základní",J131,0)</f>
        <v>0</v>
      </c>
      <c r="BF131" s="240">
        <f>IF(N131="snížená",J131,0)</f>
        <v>0</v>
      </c>
      <c r="BG131" s="240">
        <f>IF(N131="zákl. přenesená",J131,0)</f>
        <v>0</v>
      </c>
      <c r="BH131" s="240">
        <f>IF(N131="sníž. přenesená",J131,0)</f>
        <v>0</v>
      </c>
      <c r="BI131" s="240">
        <f>IF(N131="nulová",J131,0)</f>
        <v>0</v>
      </c>
      <c r="BJ131" s="17" t="s">
        <v>84</v>
      </c>
      <c r="BK131" s="240">
        <f>ROUND(I131*H131,2)</f>
        <v>0</v>
      </c>
      <c r="BL131" s="17" t="s">
        <v>180</v>
      </c>
      <c r="BM131" s="239" t="s">
        <v>1209</v>
      </c>
    </row>
    <row r="132" s="13" customFormat="1">
      <c r="A132" s="13"/>
      <c r="B132" s="241"/>
      <c r="C132" s="242"/>
      <c r="D132" s="243" t="s">
        <v>182</v>
      </c>
      <c r="E132" s="244" t="s">
        <v>1</v>
      </c>
      <c r="F132" s="245" t="s">
        <v>1210</v>
      </c>
      <c r="G132" s="242"/>
      <c r="H132" s="246">
        <v>5460</v>
      </c>
      <c r="I132" s="247"/>
      <c r="J132" s="242"/>
      <c r="K132" s="242"/>
      <c r="L132" s="248"/>
      <c r="M132" s="249"/>
      <c r="N132" s="250"/>
      <c r="O132" s="250"/>
      <c r="P132" s="250"/>
      <c r="Q132" s="250"/>
      <c r="R132" s="250"/>
      <c r="S132" s="250"/>
      <c r="T132" s="251"/>
      <c r="U132" s="13"/>
      <c r="V132" s="13"/>
      <c r="W132" s="13"/>
      <c r="X132" s="13"/>
      <c r="Y132" s="13"/>
      <c r="Z132" s="13"/>
      <c r="AA132" s="13"/>
      <c r="AB132" s="13"/>
      <c r="AC132" s="13"/>
      <c r="AD132" s="13"/>
      <c r="AE132" s="13"/>
      <c r="AT132" s="252" t="s">
        <v>182</v>
      </c>
      <c r="AU132" s="252" t="s">
        <v>86</v>
      </c>
      <c r="AV132" s="13" t="s">
        <v>86</v>
      </c>
      <c r="AW132" s="13" t="s">
        <v>31</v>
      </c>
      <c r="AX132" s="13" t="s">
        <v>76</v>
      </c>
      <c r="AY132" s="252" t="s">
        <v>173</v>
      </c>
    </row>
    <row r="133" s="14" customFormat="1">
      <c r="A133" s="14"/>
      <c r="B133" s="253"/>
      <c r="C133" s="254"/>
      <c r="D133" s="243" t="s">
        <v>182</v>
      </c>
      <c r="E133" s="255" t="s">
        <v>1</v>
      </c>
      <c r="F133" s="256" t="s">
        <v>184</v>
      </c>
      <c r="G133" s="254"/>
      <c r="H133" s="257">
        <v>5460</v>
      </c>
      <c r="I133" s="258"/>
      <c r="J133" s="254"/>
      <c r="K133" s="254"/>
      <c r="L133" s="259"/>
      <c r="M133" s="260"/>
      <c r="N133" s="261"/>
      <c r="O133" s="261"/>
      <c r="P133" s="261"/>
      <c r="Q133" s="261"/>
      <c r="R133" s="261"/>
      <c r="S133" s="261"/>
      <c r="T133" s="262"/>
      <c r="U133" s="14"/>
      <c r="V133" s="14"/>
      <c r="W133" s="14"/>
      <c r="X133" s="14"/>
      <c r="Y133" s="14"/>
      <c r="Z133" s="14"/>
      <c r="AA133" s="14"/>
      <c r="AB133" s="14"/>
      <c r="AC133" s="14"/>
      <c r="AD133" s="14"/>
      <c r="AE133" s="14"/>
      <c r="AT133" s="263" t="s">
        <v>182</v>
      </c>
      <c r="AU133" s="263" t="s">
        <v>86</v>
      </c>
      <c r="AV133" s="14" t="s">
        <v>180</v>
      </c>
      <c r="AW133" s="14" t="s">
        <v>31</v>
      </c>
      <c r="AX133" s="14" t="s">
        <v>84</v>
      </c>
      <c r="AY133" s="263" t="s">
        <v>173</v>
      </c>
    </row>
    <row r="134" s="2" customFormat="1" ht="101.25" customHeight="1">
      <c r="A134" s="38"/>
      <c r="B134" s="39"/>
      <c r="C134" s="227" t="s">
        <v>260</v>
      </c>
      <c r="D134" s="227" t="s">
        <v>176</v>
      </c>
      <c r="E134" s="228" t="s">
        <v>1153</v>
      </c>
      <c r="F134" s="229" t="s">
        <v>1154</v>
      </c>
      <c r="G134" s="230" t="s">
        <v>1155</v>
      </c>
      <c r="H134" s="231">
        <v>30</v>
      </c>
      <c r="I134" s="232"/>
      <c r="J134" s="233">
        <f>ROUND(I134*H134,2)</f>
        <v>0</v>
      </c>
      <c r="K134" s="234"/>
      <c r="L134" s="44"/>
      <c r="M134" s="235" t="s">
        <v>1</v>
      </c>
      <c r="N134" s="236" t="s">
        <v>41</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180</v>
      </c>
      <c r="AT134" s="239" t="s">
        <v>176</v>
      </c>
      <c r="AU134" s="239" t="s">
        <v>86</v>
      </c>
      <c r="AY134" s="17" t="s">
        <v>173</v>
      </c>
      <c r="BE134" s="240">
        <f>IF(N134="základní",J134,0)</f>
        <v>0</v>
      </c>
      <c r="BF134" s="240">
        <f>IF(N134="snížená",J134,0)</f>
        <v>0</v>
      </c>
      <c r="BG134" s="240">
        <f>IF(N134="zákl. přenesená",J134,0)</f>
        <v>0</v>
      </c>
      <c r="BH134" s="240">
        <f>IF(N134="sníž. přenesená",J134,0)</f>
        <v>0</v>
      </c>
      <c r="BI134" s="240">
        <f>IF(N134="nulová",J134,0)</f>
        <v>0</v>
      </c>
      <c r="BJ134" s="17" t="s">
        <v>84</v>
      </c>
      <c r="BK134" s="240">
        <f>ROUND(I134*H134,2)</f>
        <v>0</v>
      </c>
      <c r="BL134" s="17" t="s">
        <v>180</v>
      </c>
      <c r="BM134" s="239" t="s">
        <v>1211</v>
      </c>
    </row>
    <row r="135" s="13" customFormat="1">
      <c r="A135" s="13"/>
      <c r="B135" s="241"/>
      <c r="C135" s="242"/>
      <c r="D135" s="243" t="s">
        <v>182</v>
      </c>
      <c r="E135" s="244" t="s">
        <v>1</v>
      </c>
      <c r="F135" s="245" t="s">
        <v>593</v>
      </c>
      <c r="G135" s="242"/>
      <c r="H135" s="246">
        <v>30</v>
      </c>
      <c r="I135" s="247"/>
      <c r="J135" s="242"/>
      <c r="K135" s="242"/>
      <c r="L135" s="248"/>
      <c r="M135" s="249"/>
      <c r="N135" s="250"/>
      <c r="O135" s="250"/>
      <c r="P135" s="250"/>
      <c r="Q135" s="250"/>
      <c r="R135" s="250"/>
      <c r="S135" s="250"/>
      <c r="T135" s="251"/>
      <c r="U135" s="13"/>
      <c r="V135" s="13"/>
      <c r="W135" s="13"/>
      <c r="X135" s="13"/>
      <c r="Y135" s="13"/>
      <c r="Z135" s="13"/>
      <c r="AA135" s="13"/>
      <c r="AB135" s="13"/>
      <c r="AC135" s="13"/>
      <c r="AD135" s="13"/>
      <c r="AE135" s="13"/>
      <c r="AT135" s="252" t="s">
        <v>182</v>
      </c>
      <c r="AU135" s="252" t="s">
        <v>86</v>
      </c>
      <c r="AV135" s="13" t="s">
        <v>86</v>
      </c>
      <c r="AW135" s="13" t="s">
        <v>31</v>
      </c>
      <c r="AX135" s="13" t="s">
        <v>76</v>
      </c>
      <c r="AY135" s="252" t="s">
        <v>173</v>
      </c>
    </row>
    <row r="136" s="14" customFormat="1">
      <c r="A136" s="14"/>
      <c r="B136" s="253"/>
      <c r="C136" s="254"/>
      <c r="D136" s="243" t="s">
        <v>182</v>
      </c>
      <c r="E136" s="255" t="s">
        <v>1</v>
      </c>
      <c r="F136" s="256" t="s">
        <v>184</v>
      </c>
      <c r="G136" s="254"/>
      <c r="H136" s="257">
        <v>30</v>
      </c>
      <c r="I136" s="258"/>
      <c r="J136" s="254"/>
      <c r="K136" s="254"/>
      <c r="L136" s="259"/>
      <c r="M136" s="260"/>
      <c r="N136" s="261"/>
      <c r="O136" s="261"/>
      <c r="P136" s="261"/>
      <c r="Q136" s="261"/>
      <c r="R136" s="261"/>
      <c r="S136" s="261"/>
      <c r="T136" s="262"/>
      <c r="U136" s="14"/>
      <c r="V136" s="14"/>
      <c r="W136" s="14"/>
      <c r="X136" s="14"/>
      <c r="Y136" s="14"/>
      <c r="Z136" s="14"/>
      <c r="AA136" s="14"/>
      <c r="AB136" s="14"/>
      <c r="AC136" s="14"/>
      <c r="AD136" s="14"/>
      <c r="AE136" s="14"/>
      <c r="AT136" s="263" t="s">
        <v>182</v>
      </c>
      <c r="AU136" s="263" t="s">
        <v>86</v>
      </c>
      <c r="AV136" s="14" t="s">
        <v>180</v>
      </c>
      <c r="AW136" s="14" t="s">
        <v>31</v>
      </c>
      <c r="AX136" s="14" t="s">
        <v>84</v>
      </c>
      <c r="AY136" s="263" t="s">
        <v>173</v>
      </c>
    </row>
    <row r="137" s="2" customFormat="1" ht="101.25" customHeight="1">
      <c r="A137" s="38"/>
      <c r="B137" s="39"/>
      <c r="C137" s="227" t="s">
        <v>206</v>
      </c>
      <c r="D137" s="227" t="s">
        <v>176</v>
      </c>
      <c r="E137" s="228" t="s">
        <v>1158</v>
      </c>
      <c r="F137" s="229" t="s">
        <v>1159</v>
      </c>
      <c r="G137" s="230" t="s">
        <v>209</v>
      </c>
      <c r="H137" s="231">
        <v>12</v>
      </c>
      <c r="I137" s="232"/>
      <c r="J137" s="233">
        <f>ROUND(I137*H137,2)</f>
        <v>0</v>
      </c>
      <c r="K137" s="234"/>
      <c r="L137" s="44"/>
      <c r="M137" s="235" t="s">
        <v>1</v>
      </c>
      <c r="N137" s="236" t="s">
        <v>41</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180</v>
      </c>
      <c r="AT137" s="239" t="s">
        <v>176</v>
      </c>
      <c r="AU137" s="239" t="s">
        <v>86</v>
      </c>
      <c r="AY137" s="17" t="s">
        <v>173</v>
      </c>
      <c r="BE137" s="240">
        <f>IF(N137="základní",J137,0)</f>
        <v>0</v>
      </c>
      <c r="BF137" s="240">
        <f>IF(N137="snížená",J137,0)</f>
        <v>0</v>
      </c>
      <c r="BG137" s="240">
        <f>IF(N137="zákl. přenesená",J137,0)</f>
        <v>0</v>
      </c>
      <c r="BH137" s="240">
        <f>IF(N137="sníž. přenesená",J137,0)</f>
        <v>0</v>
      </c>
      <c r="BI137" s="240">
        <f>IF(N137="nulová",J137,0)</f>
        <v>0</v>
      </c>
      <c r="BJ137" s="17" t="s">
        <v>84</v>
      </c>
      <c r="BK137" s="240">
        <f>ROUND(I137*H137,2)</f>
        <v>0</v>
      </c>
      <c r="BL137" s="17" t="s">
        <v>180</v>
      </c>
      <c r="BM137" s="239" t="s">
        <v>1212</v>
      </c>
    </row>
    <row r="138" s="13" customFormat="1">
      <c r="A138" s="13"/>
      <c r="B138" s="241"/>
      <c r="C138" s="242"/>
      <c r="D138" s="243" t="s">
        <v>182</v>
      </c>
      <c r="E138" s="244" t="s">
        <v>1</v>
      </c>
      <c r="F138" s="245" t="s">
        <v>253</v>
      </c>
      <c r="G138" s="242"/>
      <c r="H138" s="246">
        <v>12</v>
      </c>
      <c r="I138" s="247"/>
      <c r="J138" s="242"/>
      <c r="K138" s="242"/>
      <c r="L138" s="248"/>
      <c r="M138" s="249"/>
      <c r="N138" s="250"/>
      <c r="O138" s="250"/>
      <c r="P138" s="250"/>
      <c r="Q138" s="250"/>
      <c r="R138" s="250"/>
      <c r="S138" s="250"/>
      <c r="T138" s="251"/>
      <c r="U138" s="13"/>
      <c r="V138" s="13"/>
      <c r="W138" s="13"/>
      <c r="X138" s="13"/>
      <c r="Y138" s="13"/>
      <c r="Z138" s="13"/>
      <c r="AA138" s="13"/>
      <c r="AB138" s="13"/>
      <c r="AC138" s="13"/>
      <c r="AD138" s="13"/>
      <c r="AE138" s="13"/>
      <c r="AT138" s="252" t="s">
        <v>182</v>
      </c>
      <c r="AU138" s="252" t="s">
        <v>86</v>
      </c>
      <c r="AV138" s="13" t="s">
        <v>86</v>
      </c>
      <c r="AW138" s="13" t="s">
        <v>31</v>
      </c>
      <c r="AX138" s="13" t="s">
        <v>76</v>
      </c>
      <c r="AY138" s="252" t="s">
        <v>173</v>
      </c>
    </row>
    <row r="139" s="14" customFormat="1">
      <c r="A139" s="14"/>
      <c r="B139" s="253"/>
      <c r="C139" s="254"/>
      <c r="D139" s="243" t="s">
        <v>182</v>
      </c>
      <c r="E139" s="255" t="s">
        <v>1</v>
      </c>
      <c r="F139" s="256" t="s">
        <v>184</v>
      </c>
      <c r="G139" s="254"/>
      <c r="H139" s="257">
        <v>12</v>
      </c>
      <c r="I139" s="258"/>
      <c r="J139" s="254"/>
      <c r="K139" s="254"/>
      <c r="L139" s="259"/>
      <c r="M139" s="260"/>
      <c r="N139" s="261"/>
      <c r="O139" s="261"/>
      <c r="P139" s="261"/>
      <c r="Q139" s="261"/>
      <c r="R139" s="261"/>
      <c r="S139" s="261"/>
      <c r="T139" s="262"/>
      <c r="U139" s="14"/>
      <c r="V139" s="14"/>
      <c r="W139" s="14"/>
      <c r="X139" s="14"/>
      <c r="Y139" s="14"/>
      <c r="Z139" s="14"/>
      <c r="AA139" s="14"/>
      <c r="AB139" s="14"/>
      <c r="AC139" s="14"/>
      <c r="AD139" s="14"/>
      <c r="AE139" s="14"/>
      <c r="AT139" s="263" t="s">
        <v>182</v>
      </c>
      <c r="AU139" s="263" t="s">
        <v>86</v>
      </c>
      <c r="AV139" s="14" t="s">
        <v>180</v>
      </c>
      <c r="AW139" s="14" t="s">
        <v>31</v>
      </c>
      <c r="AX139" s="14" t="s">
        <v>84</v>
      </c>
      <c r="AY139" s="263" t="s">
        <v>173</v>
      </c>
    </row>
    <row r="140" s="2" customFormat="1" ht="101.25" customHeight="1">
      <c r="A140" s="38"/>
      <c r="B140" s="39"/>
      <c r="C140" s="227" t="s">
        <v>213</v>
      </c>
      <c r="D140" s="227" t="s">
        <v>176</v>
      </c>
      <c r="E140" s="228" t="s">
        <v>1192</v>
      </c>
      <c r="F140" s="229" t="s">
        <v>1193</v>
      </c>
      <c r="G140" s="230" t="s">
        <v>209</v>
      </c>
      <c r="H140" s="231">
        <v>1</v>
      </c>
      <c r="I140" s="232"/>
      <c r="J140" s="233">
        <f>ROUND(I140*H140,2)</f>
        <v>0</v>
      </c>
      <c r="K140" s="234"/>
      <c r="L140" s="44"/>
      <c r="M140" s="235" t="s">
        <v>1</v>
      </c>
      <c r="N140" s="236" t="s">
        <v>41</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180</v>
      </c>
      <c r="AT140" s="239" t="s">
        <v>176</v>
      </c>
      <c r="AU140" s="239" t="s">
        <v>86</v>
      </c>
      <c r="AY140" s="17" t="s">
        <v>173</v>
      </c>
      <c r="BE140" s="240">
        <f>IF(N140="základní",J140,0)</f>
        <v>0</v>
      </c>
      <c r="BF140" s="240">
        <f>IF(N140="snížená",J140,0)</f>
        <v>0</v>
      </c>
      <c r="BG140" s="240">
        <f>IF(N140="zákl. přenesená",J140,0)</f>
        <v>0</v>
      </c>
      <c r="BH140" s="240">
        <f>IF(N140="sníž. přenesená",J140,0)</f>
        <v>0</v>
      </c>
      <c r="BI140" s="240">
        <f>IF(N140="nulová",J140,0)</f>
        <v>0</v>
      </c>
      <c r="BJ140" s="17" t="s">
        <v>84</v>
      </c>
      <c r="BK140" s="240">
        <f>ROUND(I140*H140,2)</f>
        <v>0</v>
      </c>
      <c r="BL140" s="17" t="s">
        <v>180</v>
      </c>
      <c r="BM140" s="239" t="s">
        <v>1213</v>
      </c>
    </row>
    <row r="141" s="13" customFormat="1">
      <c r="A141" s="13"/>
      <c r="B141" s="241"/>
      <c r="C141" s="242"/>
      <c r="D141" s="243" t="s">
        <v>182</v>
      </c>
      <c r="E141" s="244" t="s">
        <v>1</v>
      </c>
      <c r="F141" s="245" t="s">
        <v>84</v>
      </c>
      <c r="G141" s="242"/>
      <c r="H141" s="246">
        <v>1</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1</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14.9" customHeight="1">
      <c r="A143" s="38"/>
      <c r="B143" s="39"/>
      <c r="C143" s="227" t="s">
        <v>203</v>
      </c>
      <c r="D143" s="227" t="s">
        <v>176</v>
      </c>
      <c r="E143" s="228" t="s">
        <v>1161</v>
      </c>
      <c r="F143" s="229" t="s">
        <v>1162</v>
      </c>
      <c r="G143" s="230" t="s">
        <v>209</v>
      </c>
      <c r="H143" s="231">
        <v>3</v>
      </c>
      <c r="I143" s="232"/>
      <c r="J143" s="233">
        <f>ROUND(I143*H143,2)</f>
        <v>0</v>
      </c>
      <c r="K143" s="234"/>
      <c r="L143" s="44"/>
      <c r="M143" s="235" t="s">
        <v>1</v>
      </c>
      <c r="N143" s="236"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180</v>
      </c>
      <c r="AT143" s="239" t="s">
        <v>176</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1214</v>
      </c>
    </row>
    <row r="144" s="13" customFormat="1">
      <c r="A144" s="13"/>
      <c r="B144" s="241"/>
      <c r="C144" s="242"/>
      <c r="D144" s="243" t="s">
        <v>182</v>
      </c>
      <c r="E144" s="244" t="s">
        <v>1</v>
      </c>
      <c r="F144" s="245" t="s">
        <v>190</v>
      </c>
      <c r="G144" s="242"/>
      <c r="H144" s="246">
        <v>3</v>
      </c>
      <c r="I144" s="247"/>
      <c r="J144" s="242"/>
      <c r="K144" s="242"/>
      <c r="L144" s="248"/>
      <c r="M144" s="249"/>
      <c r="N144" s="250"/>
      <c r="O144" s="250"/>
      <c r="P144" s="250"/>
      <c r="Q144" s="250"/>
      <c r="R144" s="250"/>
      <c r="S144" s="250"/>
      <c r="T144" s="251"/>
      <c r="U144" s="13"/>
      <c r="V144" s="13"/>
      <c r="W144" s="13"/>
      <c r="X144" s="13"/>
      <c r="Y144" s="13"/>
      <c r="Z144" s="13"/>
      <c r="AA144" s="13"/>
      <c r="AB144" s="13"/>
      <c r="AC144" s="13"/>
      <c r="AD144" s="13"/>
      <c r="AE144" s="13"/>
      <c r="AT144" s="252" t="s">
        <v>182</v>
      </c>
      <c r="AU144" s="252" t="s">
        <v>86</v>
      </c>
      <c r="AV144" s="13" t="s">
        <v>86</v>
      </c>
      <c r="AW144" s="13" t="s">
        <v>31</v>
      </c>
      <c r="AX144" s="13" t="s">
        <v>76</v>
      </c>
      <c r="AY144" s="252" t="s">
        <v>173</v>
      </c>
    </row>
    <row r="145" s="14" customFormat="1">
      <c r="A145" s="14"/>
      <c r="B145" s="253"/>
      <c r="C145" s="254"/>
      <c r="D145" s="243" t="s">
        <v>182</v>
      </c>
      <c r="E145" s="255" t="s">
        <v>1</v>
      </c>
      <c r="F145" s="256" t="s">
        <v>184</v>
      </c>
      <c r="G145" s="254"/>
      <c r="H145" s="257">
        <v>3</v>
      </c>
      <c r="I145" s="258"/>
      <c r="J145" s="254"/>
      <c r="K145" s="254"/>
      <c r="L145" s="259"/>
      <c r="M145" s="260"/>
      <c r="N145" s="261"/>
      <c r="O145" s="261"/>
      <c r="P145" s="261"/>
      <c r="Q145" s="261"/>
      <c r="R145" s="261"/>
      <c r="S145" s="261"/>
      <c r="T145" s="262"/>
      <c r="U145" s="14"/>
      <c r="V145" s="14"/>
      <c r="W145" s="14"/>
      <c r="X145" s="14"/>
      <c r="Y145" s="14"/>
      <c r="Z145" s="14"/>
      <c r="AA145" s="14"/>
      <c r="AB145" s="14"/>
      <c r="AC145" s="14"/>
      <c r="AD145" s="14"/>
      <c r="AE145" s="14"/>
      <c r="AT145" s="263" t="s">
        <v>182</v>
      </c>
      <c r="AU145" s="263" t="s">
        <v>86</v>
      </c>
      <c r="AV145" s="14" t="s">
        <v>180</v>
      </c>
      <c r="AW145" s="14" t="s">
        <v>31</v>
      </c>
      <c r="AX145" s="14" t="s">
        <v>84</v>
      </c>
      <c r="AY145" s="263" t="s">
        <v>173</v>
      </c>
    </row>
    <row r="146" s="2" customFormat="1" ht="114.9" customHeight="1">
      <c r="A146" s="38"/>
      <c r="B146" s="39"/>
      <c r="C146" s="227" t="s">
        <v>224</v>
      </c>
      <c r="D146" s="227" t="s">
        <v>176</v>
      </c>
      <c r="E146" s="228" t="s">
        <v>1196</v>
      </c>
      <c r="F146" s="229" t="s">
        <v>1197</v>
      </c>
      <c r="G146" s="230" t="s">
        <v>209</v>
      </c>
      <c r="H146" s="231">
        <v>2</v>
      </c>
      <c r="I146" s="232"/>
      <c r="J146" s="233">
        <f>ROUND(I146*H146,2)</f>
        <v>0</v>
      </c>
      <c r="K146" s="234"/>
      <c r="L146" s="44"/>
      <c r="M146" s="235" t="s">
        <v>1</v>
      </c>
      <c r="N146" s="236" t="s">
        <v>41</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180</v>
      </c>
      <c r="AT146" s="239" t="s">
        <v>176</v>
      </c>
      <c r="AU146" s="239" t="s">
        <v>86</v>
      </c>
      <c r="AY146" s="17" t="s">
        <v>173</v>
      </c>
      <c r="BE146" s="240">
        <f>IF(N146="základní",J146,0)</f>
        <v>0</v>
      </c>
      <c r="BF146" s="240">
        <f>IF(N146="snížená",J146,0)</f>
        <v>0</v>
      </c>
      <c r="BG146" s="240">
        <f>IF(N146="zákl. přenesená",J146,0)</f>
        <v>0</v>
      </c>
      <c r="BH146" s="240">
        <f>IF(N146="sníž. přenesená",J146,0)</f>
        <v>0</v>
      </c>
      <c r="BI146" s="240">
        <f>IF(N146="nulová",J146,0)</f>
        <v>0</v>
      </c>
      <c r="BJ146" s="17" t="s">
        <v>84</v>
      </c>
      <c r="BK146" s="240">
        <f>ROUND(I146*H146,2)</f>
        <v>0</v>
      </c>
      <c r="BL146" s="17" t="s">
        <v>180</v>
      </c>
      <c r="BM146" s="239" t="s">
        <v>1215</v>
      </c>
    </row>
    <row r="147" s="13" customFormat="1">
      <c r="A147" s="13"/>
      <c r="B147" s="241"/>
      <c r="C147" s="242"/>
      <c r="D147" s="243" t="s">
        <v>182</v>
      </c>
      <c r="E147" s="244" t="s">
        <v>1</v>
      </c>
      <c r="F147" s="245" t="s">
        <v>86</v>
      </c>
      <c r="G147" s="242"/>
      <c r="H147" s="246">
        <v>2</v>
      </c>
      <c r="I147" s="247"/>
      <c r="J147" s="242"/>
      <c r="K147" s="242"/>
      <c r="L147" s="248"/>
      <c r="M147" s="249"/>
      <c r="N147" s="250"/>
      <c r="O147" s="250"/>
      <c r="P147" s="250"/>
      <c r="Q147" s="250"/>
      <c r="R147" s="250"/>
      <c r="S147" s="250"/>
      <c r="T147" s="251"/>
      <c r="U147" s="13"/>
      <c r="V147" s="13"/>
      <c r="W147" s="13"/>
      <c r="X147" s="13"/>
      <c r="Y147" s="13"/>
      <c r="Z147" s="13"/>
      <c r="AA147" s="13"/>
      <c r="AB147" s="13"/>
      <c r="AC147" s="13"/>
      <c r="AD147" s="13"/>
      <c r="AE147" s="13"/>
      <c r="AT147" s="252" t="s">
        <v>182</v>
      </c>
      <c r="AU147" s="252" t="s">
        <v>86</v>
      </c>
      <c r="AV147" s="13" t="s">
        <v>86</v>
      </c>
      <c r="AW147" s="13" t="s">
        <v>31</v>
      </c>
      <c r="AX147" s="13" t="s">
        <v>76</v>
      </c>
      <c r="AY147" s="252" t="s">
        <v>173</v>
      </c>
    </row>
    <row r="148" s="14" customFormat="1">
      <c r="A148" s="14"/>
      <c r="B148" s="253"/>
      <c r="C148" s="254"/>
      <c r="D148" s="243" t="s">
        <v>182</v>
      </c>
      <c r="E148" s="255" t="s">
        <v>1</v>
      </c>
      <c r="F148" s="256" t="s">
        <v>184</v>
      </c>
      <c r="G148" s="254"/>
      <c r="H148" s="257">
        <v>2</v>
      </c>
      <c r="I148" s="258"/>
      <c r="J148" s="254"/>
      <c r="K148" s="254"/>
      <c r="L148" s="259"/>
      <c r="M148" s="260"/>
      <c r="N148" s="261"/>
      <c r="O148" s="261"/>
      <c r="P148" s="261"/>
      <c r="Q148" s="261"/>
      <c r="R148" s="261"/>
      <c r="S148" s="261"/>
      <c r="T148" s="262"/>
      <c r="U148" s="14"/>
      <c r="V148" s="14"/>
      <c r="W148" s="14"/>
      <c r="X148" s="14"/>
      <c r="Y148" s="14"/>
      <c r="Z148" s="14"/>
      <c r="AA148" s="14"/>
      <c r="AB148" s="14"/>
      <c r="AC148" s="14"/>
      <c r="AD148" s="14"/>
      <c r="AE148" s="14"/>
      <c r="AT148" s="263" t="s">
        <v>182</v>
      </c>
      <c r="AU148" s="263" t="s">
        <v>86</v>
      </c>
      <c r="AV148" s="14" t="s">
        <v>180</v>
      </c>
      <c r="AW148" s="14" t="s">
        <v>31</v>
      </c>
      <c r="AX148" s="14" t="s">
        <v>84</v>
      </c>
      <c r="AY148" s="263" t="s">
        <v>173</v>
      </c>
    </row>
    <row r="149" s="2" customFormat="1" ht="101.25" customHeight="1">
      <c r="A149" s="38"/>
      <c r="B149" s="39"/>
      <c r="C149" s="227" t="s">
        <v>228</v>
      </c>
      <c r="D149" s="227" t="s">
        <v>176</v>
      </c>
      <c r="E149" s="228" t="s">
        <v>1164</v>
      </c>
      <c r="F149" s="229" t="s">
        <v>1165</v>
      </c>
      <c r="G149" s="230" t="s">
        <v>209</v>
      </c>
      <c r="H149" s="231">
        <v>74</v>
      </c>
      <c r="I149" s="232"/>
      <c r="J149" s="233">
        <f>ROUND(I149*H149,2)</f>
        <v>0</v>
      </c>
      <c r="K149" s="234"/>
      <c r="L149" s="44"/>
      <c r="M149" s="235" t="s">
        <v>1</v>
      </c>
      <c r="N149" s="236" t="s">
        <v>41</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180</v>
      </c>
      <c r="AT149" s="239" t="s">
        <v>176</v>
      </c>
      <c r="AU149" s="239" t="s">
        <v>86</v>
      </c>
      <c r="AY149" s="17" t="s">
        <v>173</v>
      </c>
      <c r="BE149" s="240">
        <f>IF(N149="základní",J149,0)</f>
        <v>0</v>
      </c>
      <c r="BF149" s="240">
        <f>IF(N149="snížená",J149,0)</f>
        <v>0</v>
      </c>
      <c r="BG149" s="240">
        <f>IF(N149="zákl. přenesená",J149,0)</f>
        <v>0</v>
      </c>
      <c r="BH149" s="240">
        <f>IF(N149="sníž. přenesená",J149,0)</f>
        <v>0</v>
      </c>
      <c r="BI149" s="240">
        <f>IF(N149="nulová",J149,0)</f>
        <v>0</v>
      </c>
      <c r="BJ149" s="17" t="s">
        <v>84</v>
      </c>
      <c r="BK149" s="240">
        <f>ROUND(I149*H149,2)</f>
        <v>0</v>
      </c>
      <c r="BL149" s="17" t="s">
        <v>180</v>
      </c>
      <c r="BM149" s="239" t="s">
        <v>1216</v>
      </c>
    </row>
    <row r="150" s="13" customFormat="1">
      <c r="A150" s="13"/>
      <c r="B150" s="241"/>
      <c r="C150" s="242"/>
      <c r="D150" s="243" t="s">
        <v>182</v>
      </c>
      <c r="E150" s="244" t="s">
        <v>1</v>
      </c>
      <c r="F150" s="245" t="s">
        <v>1217</v>
      </c>
      <c r="G150" s="242"/>
      <c r="H150" s="246">
        <v>74</v>
      </c>
      <c r="I150" s="247"/>
      <c r="J150" s="242"/>
      <c r="K150" s="242"/>
      <c r="L150" s="248"/>
      <c r="M150" s="249"/>
      <c r="N150" s="250"/>
      <c r="O150" s="250"/>
      <c r="P150" s="250"/>
      <c r="Q150" s="250"/>
      <c r="R150" s="250"/>
      <c r="S150" s="250"/>
      <c r="T150" s="251"/>
      <c r="U150" s="13"/>
      <c r="V150" s="13"/>
      <c r="W150" s="13"/>
      <c r="X150" s="13"/>
      <c r="Y150" s="13"/>
      <c r="Z150" s="13"/>
      <c r="AA150" s="13"/>
      <c r="AB150" s="13"/>
      <c r="AC150" s="13"/>
      <c r="AD150" s="13"/>
      <c r="AE150" s="13"/>
      <c r="AT150" s="252" t="s">
        <v>182</v>
      </c>
      <c r="AU150" s="252" t="s">
        <v>86</v>
      </c>
      <c r="AV150" s="13" t="s">
        <v>86</v>
      </c>
      <c r="AW150" s="13" t="s">
        <v>31</v>
      </c>
      <c r="AX150" s="13" t="s">
        <v>76</v>
      </c>
      <c r="AY150" s="252" t="s">
        <v>173</v>
      </c>
    </row>
    <row r="151" s="14" customFormat="1">
      <c r="A151" s="14"/>
      <c r="B151" s="253"/>
      <c r="C151" s="254"/>
      <c r="D151" s="243" t="s">
        <v>182</v>
      </c>
      <c r="E151" s="255" t="s">
        <v>1</v>
      </c>
      <c r="F151" s="256" t="s">
        <v>184</v>
      </c>
      <c r="G151" s="254"/>
      <c r="H151" s="257">
        <v>74</v>
      </c>
      <c r="I151" s="258"/>
      <c r="J151" s="254"/>
      <c r="K151" s="254"/>
      <c r="L151" s="259"/>
      <c r="M151" s="260"/>
      <c r="N151" s="261"/>
      <c r="O151" s="261"/>
      <c r="P151" s="261"/>
      <c r="Q151" s="261"/>
      <c r="R151" s="261"/>
      <c r="S151" s="261"/>
      <c r="T151" s="262"/>
      <c r="U151" s="14"/>
      <c r="V151" s="14"/>
      <c r="W151" s="14"/>
      <c r="X151" s="14"/>
      <c r="Y151" s="14"/>
      <c r="Z151" s="14"/>
      <c r="AA151" s="14"/>
      <c r="AB151" s="14"/>
      <c r="AC151" s="14"/>
      <c r="AD151" s="14"/>
      <c r="AE151" s="14"/>
      <c r="AT151" s="263" t="s">
        <v>182</v>
      </c>
      <c r="AU151" s="263" t="s">
        <v>86</v>
      </c>
      <c r="AV151" s="14" t="s">
        <v>180</v>
      </c>
      <c r="AW151" s="14" t="s">
        <v>31</v>
      </c>
      <c r="AX151" s="14" t="s">
        <v>84</v>
      </c>
      <c r="AY151" s="263" t="s">
        <v>173</v>
      </c>
    </row>
    <row r="152" s="2" customFormat="1" ht="101.25" customHeight="1">
      <c r="A152" s="38"/>
      <c r="B152" s="39"/>
      <c r="C152" s="227" t="s">
        <v>246</v>
      </c>
      <c r="D152" s="227" t="s">
        <v>176</v>
      </c>
      <c r="E152" s="228" t="s">
        <v>1167</v>
      </c>
      <c r="F152" s="229" t="s">
        <v>1168</v>
      </c>
      <c r="G152" s="230" t="s">
        <v>209</v>
      </c>
      <c r="H152" s="231">
        <v>21</v>
      </c>
      <c r="I152" s="232"/>
      <c r="J152" s="233">
        <f>ROUND(I152*H152,2)</f>
        <v>0</v>
      </c>
      <c r="K152" s="234"/>
      <c r="L152" s="44"/>
      <c r="M152" s="235" t="s">
        <v>1</v>
      </c>
      <c r="N152" s="236" t="s">
        <v>41</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180</v>
      </c>
      <c r="AT152" s="239" t="s">
        <v>176</v>
      </c>
      <c r="AU152" s="239" t="s">
        <v>86</v>
      </c>
      <c r="AY152" s="17" t="s">
        <v>173</v>
      </c>
      <c r="BE152" s="240">
        <f>IF(N152="základní",J152,0)</f>
        <v>0</v>
      </c>
      <c r="BF152" s="240">
        <f>IF(N152="snížená",J152,0)</f>
        <v>0</v>
      </c>
      <c r="BG152" s="240">
        <f>IF(N152="zákl. přenesená",J152,0)</f>
        <v>0</v>
      </c>
      <c r="BH152" s="240">
        <f>IF(N152="sníž. přenesená",J152,0)</f>
        <v>0</v>
      </c>
      <c r="BI152" s="240">
        <f>IF(N152="nulová",J152,0)</f>
        <v>0</v>
      </c>
      <c r="BJ152" s="17" t="s">
        <v>84</v>
      </c>
      <c r="BK152" s="240">
        <f>ROUND(I152*H152,2)</f>
        <v>0</v>
      </c>
      <c r="BL152" s="17" t="s">
        <v>180</v>
      </c>
      <c r="BM152" s="239" t="s">
        <v>1218</v>
      </c>
    </row>
    <row r="153" s="13" customFormat="1">
      <c r="A153" s="13"/>
      <c r="B153" s="241"/>
      <c r="C153" s="242"/>
      <c r="D153" s="243" t="s">
        <v>182</v>
      </c>
      <c r="E153" s="244" t="s">
        <v>1</v>
      </c>
      <c r="F153" s="245" t="s">
        <v>7</v>
      </c>
      <c r="G153" s="242"/>
      <c r="H153" s="246">
        <v>21</v>
      </c>
      <c r="I153" s="247"/>
      <c r="J153" s="242"/>
      <c r="K153" s="242"/>
      <c r="L153" s="248"/>
      <c r="M153" s="249"/>
      <c r="N153" s="250"/>
      <c r="O153" s="250"/>
      <c r="P153" s="250"/>
      <c r="Q153" s="250"/>
      <c r="R153" s="250"/>
      <c r="S153" s="250"/>
      <c r="T153" s="251"/>
      <c r="U153" s="13"/>
      <c r="V153" s="13"/>
      <c r="W153" s="13"/>
      <c r="X153" s="13"/>
      <c r="Y153" s="13"/>
      <c r="Z153" s="13"/>
      <c r="AA153" s="13"/>
      <c r="AB153" s="13"/>
      <c r="AC153" s="13"/>
      <c r="AD153" s="13"/>
      <c r="AE153" s="13"/>
      <c r="AT153" s="252" t="s">
        <v>182</v>
      </c>
      <c r="AU153" s="252" t="s">
        <v>86</v>
      </c>
      <c r="AV153" s="13" t="s">
        <v>86</v>
      </c>
      <c r="AW153" s="13" t="s">
        <v>31</v>
      </c>
      <c r="AX153" s="13" t="s">
        <v>76</v>
      </c>
      <c r="AY153" s="252" t="s">
        <v>173</v>
      </c>
    </row>
    <row r="154" s="14" customFormat="1">
      <c r="A154" s="14"/>
      <c r="B154" s="253"/>
      <c r="C154" s="254"/>
      <c r="D154" s="243" t="s">
        <v>182</v>
      </c>
      <c r="E154" s="255" t="s">
        <v>1</v>
      </c>
      <c r="F154" s="256" t="s">
        <v>184</v>
      </c>
      <c r="G154" s="254"/>
      <c r="H154" s="257">
        <v>21</v>
      </c>
      <c r="I154" s="258"/>
      <c r="J154" s="254"/>
      <c r="K154" s="254"/>
      <c r="L154" s="259"/>
      <c r="M154" s="260"/>
      <c r="N154" s="261"/>
      <c r="O154" s="261"/>
      <c r="P154" s="261"/>
      <c r="Q154" s="261"/>
      <c r="R154" s="261"/>
      <c r="S154" s="261"/>
      <c r="T154" s="262"/>
      <c r="U154" s="14"/>
      <c r="V154" s="14"/>
      <c r="W154" s="14"/>
      <c r="X154" s="14"/>
      <c r="Y154" s="14"/>
      <c r="Z154" s="14"/>
      <c r="AA154" s="14"/>
      <c r="AB154" s="14"/>
      <c r="AC154" s="14"/>
      <c r="AD154" s="14"/>
      <c r="AE154" s="14"/>
      <c r="AT154" s="263" t="s">
        <v>182</v>
      </c>
      <c r="AU154" s="263" t="s">
        <v>86</v>
      </c>
      <c r="AV154" s="14" t="s">
        <v>180</v>
      </c>
      <c r="AW154" s="14" t="s">
        <v>31</v>
      </c>
      <c r="AX154" s="14" t="s">
        <v>84</v>
      </c>
      <c r="AY154" s="263" t="s">
        <v>173</v>
      </c>
    </row>
    <row r="155" s="2" customFormat="1" ht="114.9" customHeight="1">
      <c r="A155" s="38"/>
      <c r="B155" s="39"/>
      <c r="C155" s="227" t="s">
        <v>253</v>
      </c>
      <c r="D155" s="227" t="s">
        <v>176</v>
      </c>
      <c r="E155" s="228" t="s">
        <v>1171</v>
      </c>
      <c r="F155" s="229" t="s">
        <v>1172</v>
      </c>
      <c r="G155" s="230" t="s">
        <v>209</v>
      </c>
      <c r="H155" s="231">
        <v>14</v>
      </c>
      <c r="I155" s="232"/>
      <c r="J155" s="233">
        <f>ROUND(I155*H155,2)</f>
        <v>0</v>
      </c>
      <c r="K155" s="234"/>
      <c r="L155" s="44"/>
      <c r="M155" s="235" t="s">
        <v>1</v>
      </c>
      <c r="N155" s="236" t="s">
        <v>41</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180</v>
      </c>
      <c r="AT155" s="239" t="s">
        <v>176</v>
      </c>
      <c r="AU155" s="239" t="s">
        <v>86</v>
      </c>
      <c r="AY155" s="17" t="s">
        <v>173</v>
      </c>
      <c r="BE155" s="240">
        <f>IF(N155="základní",J155,0)</f>
        <v>0</v>
      </c>
      <c r="BF155" s="240">
        <f>IF(N155="snížená",J155,0)</f>
        <v>0</v>
      </c>
      <c r="BG155" s="240">
        <f>IF(N155="zákl. přenesená",J155,0)</f>
        <v>0</v>
      </c>
      <c r="BH155" s="240">
        <f>IF(N155="sníž. přenesená",J155,0)</f>
        <v>0</v>
      </c>
      <c r="BI155" s="240">
        <f>IF(N155="nulová",J155,0)</f>
        <v>0</v>
      </c>
      <c r="BJ155" s="17" t="s">
        <v>84</v>
      </c>
      <c r="BK155" s="240">
        <f>ROUND(I155*H155,2)</f>
        <v>0</v>
      </c>
      <c r="BL155" s="17" t="s">
        <v>180</v>
      </c>
      <c r="BM155" s="239" t="s">
        <v>1219</v>
      </c>
    </row>
    <row r="156" s="13" customFormat="1">
      <c r="A156" s="13"/>
      <c r="B156" s="241"/>
      <c r="C156" s="242"/>
      <c r="D156" s="243" t="s">
        <v>182</v>
      </c>
      <c r="E156" s="244" t="s">
        <v>1</v>
      </c>
      <c r="F156" s="245" t="s">
        <v>264</v>
      </c>
      <c r="G156" s="242"/>
      <c r="H156" s="246">
        <v>14</v>
      </c>
      <c r="I156" s="247"/>
      <c r="J156" s="242"/>
      <c r="K156" s="242"/>
      <c r="L156" s="248"/>
      <c r="M156" s="249"/>
      <c r="N156" s="250"/>
      <c r="O156" s="250"/>
      <c r="P156" s="250"/>
      <c r="Q156" s="250"/>
      <c r="R156" s="250"/>
      <c r="S156" s="250"/>
      <c r="T156" s="251"/>
      <c r="U156" s="13"/>
      <c r="V156" s="13"/>
      <c r="W156" s="13"/>
      <c r="X156" s="13"/>
      <c r="Y156" s="13"/>
      <c r="Z156" s="13"/>
      <c r="AA156" s="13"/>
      <c r="AB156" s="13"/>
      <c r="AC156" s="13"/>
      <c r="AD156" s="13"/>
      <c r="AE156" s="13"/>
      <c r="AT156" s="252" t="s">
        <v>182</v>
      </c>
      <c r="AU156" s="252" t="s">
        <v>86</v>
      </c>
      <c r="AV156" s="13" t="s">
        <v>86</v>
      </c>
      <c r="AW156" s="13" t="s">
        <v>31</v>
      </c>
      <c r="AX156" s="13" t="s">
        <v>76</v>
      </c>
      <c r="AY156" s="252" t="s">
        <v>173</v>
      </c>
    </row>
    <row r="157" s="14" customFormat="1">
      <c r="A157" s="14"/>
      <c r="B157" s="253"/>
      <c r="C157" s="254"/>
      <c r="D157" s="243" t="s">
        <v>182</v>
      </c>
      <c r="E157" s="255" t="s">
        <v>1</v>
      </c>
      <c r="F157" s="256" t="s">
        <v>184</v>
      </c>
      <c r="G157" s="254"/>
      <c r="H157" s="257">
        <v>14</v>
      </c>
      <c r="I157" s="258"/>
      <c r="J157" s="254"/>
      <c r="K157" s="254"/>
      <c r="L157" s="259"/>
      <c r="M157" s="289"/>
      <c r="N157" s="290"/>
      <c r="O157" s="290"/>
      <c r="P157" s="290"/>
      <c r="Q157" s="290"/>
      <c r="R157" s="290"/>
      <c r="S157" s="290"/>
      <c r="T157" s="291"/>
      <c r="U157" s="14"/>
      <c r="V157" s="14"/>
      <c r="W157" s="14"/>
      <c r="X157" s="14"/>
      <c r="Y157" s="14"/>
      <c r="Z157" s="14"/>
      <c r="AA157" s="14"/>
      <c r="AB157" s="14"/>
      <c r="AC157" s="14"/>
      <c r="AD157" s="14"/>
      <c r="AE157" s="14"/>
      <c r="AT157" s="263" t="s">
        <v>182</v>
      </c>
      <c r="AU157" s="263" t="s">
        <v>86</v>
      </c>
      <c r="AV157" s="14" t="s">
        <v>180</v>
      </c>
      <c r="AW157" s="14" t="s">
        <v>31</v>
      </c>
      <c r="AX157" s="14" t="s">
        <v>84</v>
      </c>
      <c r="AY157" s="263" t="s">
        <v>173</v>
      </c>
    </row>
    <row r="158" s="2" customFormat="1" ht="6.96" customHeight="1">
      <c r="A158" s="38"/>
      <c r="B158" s="66"/>
      <c r="C158" s="67"/>
      <c r="D158" s="67"/>
      <c r="E158" s="67"/>
      <c r="F158" s="67"/>
      <c r="G158" s="67"/>
      <c r="H158" s="67"/>
      <c r="I158" s="67"/>
      <c r="J158" s="67"/>
      <c r="K158" s="67"/>
      <c r="L158" s="44"/>
      <c r="M158" s="38"/>
      <c r="O158" s="38"/>
      <c r="P158" s="38"/>
      <c r="Q158" s="38"/>
      <c r="R158" s="38"/>
      <c r="S158" s="38"/>
      <c r="T158" s="38"/>
      <c r="U158" s="38"/>
      <c r="V158" s="38"/>
      <c r="W158" s="38"/>
      <c r="X158" s="38"/>
      <c r="Y158" s="38"/>
      <c r="Z158" s="38"/>
      <c r="AA158" s="38"/>
      <c r="AB158" s="38"/>
      <c r="AC158" s="38"/>
      <c r="AD158" s="38"/>
      <c r="AE158" s="38"/>
    </row>
  </sheetData>
  <sheetProtection sheet="1" autoFilter="0" formatColumns="0" formatRows="0" objects="1" scenarios="1" spinCount="100000" saltValue="/xx0pfutK0rGwex6fFOgENzlfvY1cD+jjbiDIr6q4q1NrEhIjblVKEVrC4xdDJc5V2HH3WCRuEL6YvyBPidhGw==" hashValue="ENBmTyPMEX/jCM07spDq7u44ok7uJXTmKwZ8sRFmtSFozHOKDG2Ol/xxMywB0pL7zQ+HqHCbCn3lI/W/pzN0Rw==" algorithmName="SHA-512" password="CC35"/>
  <autoFilter ref="C121:K157"/>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85</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2" customFormat="1" ht="12" customHeight="1">
      <c r="A8" s="38"/>
      <c r="B8" s="44"/>
      <c r="C8" s="38"/>
      <c r="D8" s="150" t="s">
        <v>147</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148</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25. 6. 2020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tr">
        <f>IF('Rekapitulace stavby'!E11="","",'Rekapitulace stavby'!E11)</f>
        <v>Ing. Aleš Bednář</v>
      </c>
      <c r="F15" s="38"/>
      <c r="G15" s="38"/>
      <c r="H15" s="38"/>
      <c r="I15" s="150" t="s">
        <v>27</v>
      </c>
      <c r="J15" s="141"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28</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30</v>
      </c>
      <c r="E20" s="38"/>
      <c r="F20" s="38"/>
      <c r="G20" s="38"/>
      <c r="H20" s="38"/>
      <c r="I20" s="150" t="s">
        <v>25</v>
      </c>
      <c r="J20" s="141"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tr">
        <f>IF('Rekapitulace stavby'!E17="","",'Rekapitulace stavby'!E17)</f>
        <v xml:space="preserve"> </v>
      </c>
      <c r="F21" s="38"/>
      <c r="G21" s="38"/>
      <c r="H21" s="38"/>
      <c r="I21" s="150" t="s">
        <v>27</v>
      </c>
      <c r="J21" s="141"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32</v>
      </c>
      <c r="E23" s="38"/>
      <c r="F23" s="38"/>
      <c r="G23" s="38"/>
      <c r="H23" s="38"/>
      <c r="I23" s="150" t="s">
        <v>25</v>
      </c>
      <c r="J23" s="141"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tr">
        <f>IF('Rekapitulace stavby'!E20="","",'Rekapitulace stavby'!E20)</f>
        <v>Jan Marušák</v>
      </c>
      <c r="F24" s="38"/>
      <c r="G24" s="38"/>
      <c r="H24" s="38"/>
      <c r="I24" s="150" t="s">
        <v>27</v>
      </c>
      <c r="J24" s="141"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36</v>
      </c>
      <c r="E30" s="38"/>
      <c r="F30" s="38"/>
      <c r="G30" s="38"/>
      <c r="H30" s="38"/>
      <c r="I30" s="38"/>
      <c r="J30" s="160">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38</v>
      </c>
      <c r="G32" s="38"/>
      <c r="H32" s="38"/>
      <c r="I32" s="161" t="s">
        <v>37</v>
      </c>
      <c r="J32" s="161" t="s">
        <v>39</v>
      </c>
      <c r="K32" s="38"/>
      <c r="L32" s="63"/>
      <c r="S32" s="38"/>
      <c r="T32" s="38"/>
      <c r="U32" s="38"/>
      <c r="V32" s="38"/>
      <c r="W32" s="38"/>
      <c r="X32" s="38"/>
      <c r="Y32" s="38"/>
      <c r="Z32" s="38"/>
      <c r="AA32" s="38"/>
      <c r="AB32" s="38"/>
      <c r="AC32" s="38"/>
      <c r="AD32" s="38"/>
      <c r="AE32" s="38"/>
    </row>
    <row r="33" s="2" customFormat="1" ht="14.4" customHeight="1">
      <c r="A33" s="38"/>
      <c r="B33" s="44"/>
      <c r="C33" s="38"/>
      <c r="D33" s="162" t="s">
        <v>40</v>
      </c>
      <c r="E33" s="150" t="s">
        <v>41</v>
      </c>
      <c r="F33" s="163">
        <f>ROUND((SUM(BE120:BE220)),  2)</f>
        <v>0</v>
      </c>
      <c r="G33" s="38"/>
      <c r="H33" s="38"/>
      <c r="I33" s="164">
        <v>0.20999999999999999</v>
      </c>
      <c r="J33" s="163">
        <f>ROUND(((SUM(BE120:BE220))*I33),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42</v>
      </c>
      <c r="F34" s="163">
        <f>ROUND((SUM(BF120:BF220)),  2)</f>
        <v>0</v>
      </c>
      <c r="G34" s="38"/>
      <c r="H34" s="38"/>
      <c r="I34" s="164">
        <v>0.14999999999999999</v>
      </c>
      <c r="J34" s="163">
        <f>ROUND(((SUM(BF120:BF220))*I34),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43</v>
      </c>
      <c r="F35" s="163">
        <f>ROUND((SUM(BG120:BG220)),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44</v>
      </c>
      <c r="F36" s="163">
        <f>ROUND((SUM(BH120:BH220)),  2)</f>
        <v>0</v>
      </c>
      <c r="G36" s="38"/>
      <c r="H36" s="38"/>
      <c r="I36" s="164">
        <v>0.14999999999999999</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45</v>
      </c>
      <c r="F37" s="163">
        <f>ROUND((SUM(BI120:BI220)),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46</v>
      </c>
      <c r="E39" s="167"/>
      <c r="F39" s="167"/>
      <c r="G39" s="168" t="s">
        <v>47</v>
      </c>
      <c r="H39" s="169" t="s">
        <v>48</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147</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01 - Oprava trati Z. Třebáň - Liteň km 0,850 - 2,050</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25. 6. 2020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32</v>
      </c>
      <c r="J92" s="36" t="str">
        <f>E24</f>
        <v>Jan Marušák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150</v>
      </c>
      <c r="D94" s="185"/>
      <c r="E94" s="185"/>
      <c r="F94" s="185"/>
      <c r="G94" s="185"/>
      <c r="H94" s="185"/>
      <c r="I94" s="185"/>
      <c r="J94" s="186" t="s">
        <v>151</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152</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153</v>
      </c>
    </row>
    <row r="97" s="9" customFormat="1" ht="24.96" customHeight="1">
      <c r="A97" s="9"/>
      <c r="B97" s="188"/>
      <c r="C97" s="189"/>
      <c r="D97" s="190" t="s">
        <v>154</v>
      </c>
      <c r="E97" s="191"/>
      <c r="F97" s="191"/>
      <c r="G97" s="191"/>
      <c r="H97" s="191"/>
      <c r="I97" s="191"/>
      <c r="J97" s="192">
        <f>J121</f>
        <v>0</v>
      </c>
      <c r="K97" s="189"/>
      <c r="L97" s="193"/>
      <c r="S97" s="9"/>
      <c r="T97" s="9"/>
      <c r="U97" s="9"/>
      <c r="V97" s="9"/>
      <c r="W97" s="9"/>
      <c r="X97" s="9"/>
      <c r="Y97" s="9"/>
      <c r="Z97" s="9"/>
      <c r="AA97" s="9"/>
      <c r="AB97" s="9"/>
      <c r="AC97" s="9"/>
      <c r="AD97" s="9"/>
      <c r="AE97" s="9"/>
    </row>
    <row r="98" s="10" customFormat="1" ht="19.92" customHeight="1">
      <c r="A98" s="10"/>
      <c r="B98" s="194"/>
      <c r="C98" s="133"/>
      <c r="D98" s="195" t="s">
        <v>155</v>
      </c>
      <c r="E98" s="196"/>
      <c r="F98" s="196"/>
      <c r="G98" s="196"/>
      <c r="H98" s="196"/>
      <c r="I98" s="196"/>
      <c r="J98" s="197">
        <f>J122</f>
        <v>0</v>
      </c>
      <c r="K98" s="133"/>
      <c r="L98" s="198"/>
      <c r="S98" s="10"/>
      <c r="T98" s="10"/>
      <c r="U98" s="10"/>
      <c r="V98" s="10"/>
      <c r="W98" s="10"/>
      <c r="X98" s="10"/>
      <c r="Y98" s="10"/>
      <c r="Z98" s="10"/>
      <c r="AA98" s="10"/>
      <c r="AB98" s="10"/>
      <c r="AC98" s="10"/>
      <c r="AD98" s="10"/>
      <c r="AE98" s="10"/>
    </row>
    <row r="99" s="9" customFormat="1" ht="24.96" customHeight="1">
      <c r="A99" s="9"/>
      <c r="B99" s="188"/>
      <c r="C99" s="189"/>
      <c r="D99" s="190" t="s">
        <v>156</v>
      </c>
      <c r="E99" s="191"/>
      <c r="F99" s="191"/>
      <c r="G99" s="191"/>
      <c r="H99" s="191"/>
      <c r="I99" s="191"/>
      <c r="J99" s="192">
        <f>J206</f>
        <v>0</v>
      </c>
      <c r="K99" s="189"/>
      <c r="L99" s="193"/>
      <c r="S99" s="9"/>
      <c r="T99" s="9"/>
      <c r="U99" s="9"/>
      <c r="V99" s="9"/>
      <c r="W99" s="9"/>
      <c r="X99" s="9"/>
      <c r="Y99" s="9"/>
      <c r="Z99" s="9"/>
      <c r="AA99" s="9"/>
      <c r="AB99" s="9"/>
      <c r="AC99" s="9"/>
      <c r="AD99" s="9"/>
      <c r="AE99" s="9"/>
    </row>
    <row r="100" s="9" customFormat="1" ht="24.96" customHeight="1">
      <c r="A100" s="9"/>
      <c r="B100" s="188"/>
      <c r="C100" s="189"/>
      <c r="D100" s="190" t="s">
        <v>157</v>
      </c>
      <c r="E100" s="191"/>
      <c r="F100" s="191"/>
      <c r="G100" s="191"/>
      <c r="H100" s="191"/>
      <c r="I100" s="191"/>
      <c r="J100" s="192">
        <f>J217</f>
        <v>0</v>
      </c>
      <c r="K100" s="189"/>
      <c r="L100" s="193"/>
      <c r="S100" s="9"/>
      <c r="T100" s="9"/>
      <c r="U100" s="9"/>
      <c r="V100" s="9"/>
      <c r="W100" s="9"/>
      <c r="X100" s="9"/>
      <c r="Y100" s="9"/>
      <c r="Z100" s="9"/>
      <c r="AA100" s="9"/>
      <c r="AB100" s="9"/>
      <c r="AC100" s="9"/>
      <c r="AD100" s="9"/>
      <c r="AE100" s="9"/>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158</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88 - Oprava trati v úseku Zadní Třebaň - Liteň - Lochovice</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147</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SO 01 - Oprava trati Z. Třebáň - Liteň km 0,850 - 2,050</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25. 6. 2020</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Ing. Aleš Bednář</v>
      </c>
      <c r="G116" s="40"/>
      <c r="H116" s="40"/>
      <c r="I116" s="32" t="s">
        <v>30</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32</v>
      </c>
      <c r="J117" s="36" t="str">
        <f>E24</f>
        <v>Jan Marušák</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9"/>
      <c r="B119" s="200"/>
      <c r="C119" s="201" t="s">
        <v>159</v>
      </c>
      <c r="D119" s="202" t="s">
        <v>61</v>
      </c>
      <c r="E119" s="202" t="s">
        <v>57</v>
      </c>
      <c r="F119" s="202" t="s">
        <v>58</v>
      </c>
      <c r="G119" s="202" t="s">
        <v>160</v>
      </c>
      <c r="H119" s="202" t="s">
        <v>161</v>
      </c>
      <c r="I119" s="202" t="s">
        <v>162</v>
      </c>
      <c r="J119" s="203" t="s">
        <v>151</v>
      </c>
      <c r="K119" s="204" t="s">
        <v>163</v>
      </c>
      <c r="L119" s="205"/>
      <c r="M119" s="100" t="s">
        <v>1</v>
      </c>
      <c r="N119" s="101" t="s">
        <v>40</v>
      </c>
      <c r="O119" s="101" t="s">
        <v>164</v>
      </c>
      <c r="P119" s="101" t="s">
        <v>165</v>
      </c>
      <c r="Q119" s="101" t="s">
        <v>166</v>
      </c>
      <c r="R119" s="101" t="s">
        <v>167</v>
      </c>
      <c r="S119" s="101" t="s">
        <v>168</v>
      </c>
      <c r="T119" s="102" t="s">
        <v>169</v>
      </c>
      <c r="U119" s="199"/>
      <c r="V119" s="199"/>
      <c r="W119" s="199"/>
      <c r="X119" s="199"/>
      <c r="Y119" s="199"/>
      <c r="Z119" s="199"/>
      <c r="AA119" s="199"/>
      <c r="AB119" s="199"/>
      <c r="AC119" s="199"/>
      <c r="AD119" s="199"/>
      <c r="AE119" s="199"/>
    </row>
    <row r="120" s="2" customFormat="1" ht="22.8" customHeight="1">
      <c r="A120" s="38"/>
      <c r="B120" s="39"/>
      <c r="C120" s="107" t="s">
        <v>170</v>
      </c>
      <c r="D120" s="40"/>
      <c r="E120" s="40"/>
      <c r="F120" s="40"/>
      <c r="G120" s="40"/>
      <c r="H120" s="40"/>
      <c r="I120" s="40"/>
      <c r="J120" s="206">
        <f>BK120</f>
        <v>0</v>
      </c>
      <c r="K120" s="40"/>
      <c r="L120" s="44"/>
      <c r="M120" s="103"/>
      <c r="N120" s="207"/>
      <c r="O120" s="104"/>
      <c r="P120" s="208">
        <f>P121+P206+P217</f>
        <v>0</v>
      </c>
      <c r="Q120" s="104"/>
      <c r="R120" s="208">
        <f>R121+R206+R217</f>
        <v>4297.8074699999997</v>
      </c>
      <c r="S120" s="104"/>
      <c r="T120" s="209">
        <f>T121+T206+T217</f>
        <v>0</v>
      </c>
      <c r="U120" s="38"/>
      <c r="V120" s="38"/>
      <c r="W120" s="38"/>
      <c r="X120" s="38"/>
      <c r="Y120" s="38"/>
      <c r="Z120" s="38"/>
      <c r="AA120" s="38"/>
      <c r="AB120" s="38"/>
      <c r="AC120" s="38"/>
      <c r="AD120" s="38"/>
      <c r="AE120" s="38"/>
      <c r="AT120" s="17" t="s">
        <v>75</v>
      </c>
      <c r="AU120" s="17" t="s">
        <v>153</v>
      </c>
      <c r="BK120" s="210">
        <f>BK121+BK206+BK217</f>
        <v>0</v>
      </c>
    </row>
    <row r="121" s="12" customFormat="1" ht="25.92" customHeight="1">
      <c r="A121" s="12"/>
      <c r="B121" s="211"/>
      <c r="C121" s="212"/>
      <c r="D121" s="213" t="s">
        <v>75</v>
      </c>
      <c r="E121" s="214" t="s">
        <v>171</v>
      </c>
      <c r="F121" s="214" t="s">
        <v>172</v>
      </c>
      <c r="G121" s="212"/>
      <c r="H121" s="212"/>
      <c r="I121" s="215"/>
      <c r="J121" s="216">
        <f>BK121</f>
        <v>0</v>
      </c>
      <c r="K121" s="212"/>
      <c r="L121" s="217"/>
      <c r="M121" s="218"/>
      <c r="N121" s="219"/>
      <c r="O121" s="219"/>
      <c r="P121" s="220">
        <f>P122</f>
        <v>0</v>
      </c>
      <c r="Q121" s="219"/>
      <c r="R121" s="220">
        <f>R122</f>
        <v>4297.8074699999997</v>
      </c>
      <c r="S121" s="219"/>
      <c r="T121" s="221">
        <f>T122</f>
        <v>0</v>
      </c>
      <c r="U121" s="12"/>
      <c r="V121" s="12"/>
      <c r="W121" s="12"/>
      <c r="X121" s="12"/>
      <c r="Y121" s="12"/>
      <c r="Z121" s="12"/>
      <c r="AA121" s="12"/>
      <c r="AB121" s="12"/>
      <c r="AC121" s="12"/>
      <c r="AD121" s="12"/>
      <c r="AE121" s="12"/>
      <c r="AR121" s="222" t="s">
        <v>84</v>
      </c>
      <c r="AT121" s="223" t="s">
        <v>75</v>
      </c>
      <c r="AU121" s="223" t="s">
        <v>76</v>
      </c>
      <c r="AY121" s="222" t="s">
        <v>173</v>
      </c>
      <c r="BK121" s="224">
        <f>BK122</f>
        <v>0</v>
      </c>
    </row>
    <row r="122" s="12" customFormat="1" ht="22.8" customHeight="1">
      <c r="A122" s="12"/>
      <c r="B122" s="211"/>
      <c r="C122" s="212"/>
      <c r="D122" s="213" t="s">
        <v>75</v>
      </c>
      <c r="E122" s="225" t="s">
        <v>174</v>
      </c>
      <c r="F122" s="225" t="s">
        <v>175</v>
      </c>
      <c r="G122" s="212"/>
      <c r="H122" s="212"/>
      <c r="I122" s="215"/>
      <c r="J122" s="226">
        <f>BK122</f>
        <v>0</v>
      </c>
      <c r="K122" s="212"/>
      <c r="L122" s="217"/>
      <c r="M122" s="218"/>
      <c r="N122" s="219"/>
      <c r="O122" s="219"/>
      <c r="P122" s="220">
        <f>SUM(P123:P205)</f>
        <v>0</v>
      </c>
      <c r="Q122" s="219"/>
      <c r="R122" s="220">
        <f>SUM(R123:R205)</f>
        <v>4297.8074699999997</v>
      </c>
      <c r="S122" s="219"/>
      <c r="T122" s="221">
        <f>SUM(T123:T205)</f>
        <v>0</v>
      </c>
      <c r="U122" s="12"/>
      <c r="V122" s="12"/>
      <c r="W122" s="12"/>
      <c r="X122" s="12"/>
      <c r="Y122" s="12"/>
      <c r="Z122" s="12"/>
      <c r="AA122" s="12"/>
      <c r="AB122" s="12"/>
      <c r="AC122" s="12"/>
      <c r="AD122" s="12"/>
      <c r="AE122" s="12"/>
      <c r="AR122" s="222" t="s">
        <v>84</v>
      </c>
      <c r="AT122" s="223" t="s">
        <v>75</v>
      </c>
      <c r="AU122" s="223" t="s">
        <v>84</v>
      </c>
      <c r="AY122" s="222" t="s">
        <v>173</v>
      </c>
      <c r="BK122" s="224">
        <f>SUM(BK123:BK205)</f>
        <v>0</v>
      </c>
    </row>
    <row r="123" s="2" customFormat="1" ht="62.7" customHeight="1">
      <c r="A123" s="38"/>
      <c r="B123" s="39"/>
      <c r="C123" s="227" t="s">
        <v>84</v>
      </c>
      <c r="D123" s="227" t="s">
        <v>176</v>
      </c>
      <c r="E123" s="228" t="s">
        <v>177</v>
      </c>
      <c r="F123" s="229" t="s">
        <v>178</v>
      </c>
      <c r="G123" s="230" t="s">
        <v>179</v>
      </c>
      <c r="H123" s="231">
        <v>1000</v>
      </c>
      <c r="I123" s="232"/>
      <c r="J123" s="233">
        <f>ROUND(I123*H123,2)</f>
        <v>0</v>
      </c>
      <c r="K123" s="234"/>
      <c r="L123" s="44"/>
      <c r="M123" s="235" t="s">
        <v>1</v>
      </c>
      <c r="N123" s="236" t="s">
        <v>41</v>
      </c>
      <c r="O123" s="91"/>
      <c r="P123" s="237">
        <f>O123*H123</f>
        <v>0</v>
      </c>
      <c r="Q123" s="237">
        <v>0</v>
      </c>
      <c r="R123" s="237">
        <f>Q123*H123</f>
        <v>0</v>
      </c>
      <c r="S123" s="237">
        <v>0</v>
      </c>
      <c r="T123" s="238">
        <f>S123*H123</f>
        <v>0</v>
      </c>
      <c r="U123" s="38"/>
      <c r="V123" s="38"/>
      <c r="W123" s="38"/>
      <c r="X123" s="38"/>
      <c r="Y123" s="38"/>
      <c r="Z123" s="38"/>
      <c r="AA123" s="38"/>
      <c r="AB123" s="38"/>
      <c r="AC123" s="38"/>
      <c r="AD123" s="38"/>
      <c r="AE123" s="38"/>
      <c r="AR123" s="239" t="s">
        <v>180</v>
      </c>
      <c r="AT123" s="239" t="s">
        <v>176</v>
      </c>
      <c r="AU123" s="239" t="s">
        <v>86</v>
      </c>
      <c r="AY123" s="17" t="s">
        <v>173</v>
      </c>
      <c r="BE123" s="240">
        <f>IF(N123="základní",J123,0)</f>
        <v>0</v>
      </c>
      <c r="BF123" s="240">
        <f>IF(N123="snížená",J123,0)</f>
        <v>0</v>
      </c>
      <c r="BG123" s="240">
        <f>IF(N123="zákl. přenesená",J123,0)</f>
        <v>0</v>
      </c>
      <c r="BH123" s="240">
        <f>IF(N123="sníž. přenesená",J123,0)</f>
        <v>0</v>
      </c>
      <c r="BI123" s="240">
        <f>IF(N123="nulová",J123,0)</f>
        <v>0</v>
      </c>
      <c r="BJ123" s="17" t="s">
        <v>84</v>
      </c>
      <c r="BK123" s="240">
        <f>ROUND(I123*H123,2)</f>
        <v>0</v>
      </c>
      <c r="BL123" s="17" t="s">
        <v>180</v>
      </c>
      <c r="BM123" s="239" t="s">
        <v>181</v>
      </c>
    </row>
    <row r="124" s="13" customFormat="1">
      <c r="A124" s="13"/>
      <c r="B124" s="241"/>
      <c r="C124" s="242"/>
      <c r="D124" s="243" t="s">
        <v>182</v>
      </c>
      <c r="E124" s="244" t="s">
        <v>1</v>
      </c>
      <c r="F124" s="245" t="s">
        <v>183</v>
      </c>
      <c r="G124" s="242"/>
      <c r="H124" s="246">
        <v>1000</v>
      </c>
      <c r="I124" s="247"/>
      <c r="J124" s="242"/>
      <c r="K124" s="242"/>
      <c r="L124" s="248"/>
      <c r="M124" s="249"/>
      <c r="N124" s="250"/>
      <c r="O124" s="250"/>
      <c r="P124" s="250"/>
      <c r="Q124" s="250"/>
      <c r="R124" s="250"/>
      <c r="S124" s="250"/>
      <c r="T124" s="251"/>
      <c r="U124" s="13"/>
      <c r="V124" s="13"/>
      <c r="W124" s="13"/>
      <c r="X124" s="13"/>
      <c r="Y124" s="13"/>
      <c r="Z124" s="13"/>
      <c r="AA124" s="13"/>
      <c r="AB124" s="13"/>
      <c r="AC124" s="13"/>
      <c r="AD124" s="13"/>
      <c r="AE124" s="13"/>
      <c r="AT124" s="252" t="s">
        <v>182</v>
      </c>
      <c r="AU124" s="252" t="s">
        <v>86</v>
      </c>
      <c r="AV124" s="13" t="s">
        <v>86</v>
      </c>
      <c r="AW124" s="13" t="s">
        <v>31</v>
      </c>
      <c r="AX124" s="13" t="s">
        <v>76</v>
      </c>
      <c r="AY124" s="252" t="s">
        <v>173</v>
      </c>
    </row>
    <row r="125" s="14" customFormat="1">
      <c r="A125" s="14"/>
      <c r="B125" s="253"/>
      <c r="C125" s="254"/>
      <c r="D125" s="243" t="s">
        <v>182</v>
      </c>
      <c r="E125" s="255" t="s">
        <v>1</v>
      </c>
      <c r="F125" s="256" t="s">
        <v>184</v>
      </c>
      <c r="G125" s="254"/>
      <c r="H125" s="257">
        <v>1000</v>
      </c>
      <c r="I125" s="258"/>
      <c r="J125" s="254"/>
      <c r="K125" s="254"/>
      <c r="L125" s="259"/>
      <c r="M125" s="260"/>
      <c r="N125" s="261"/>
      <c r="O125" s="261"/>
      <c r="P125" s="261"/>
      <c r="Q125" s="261"/>
      <c r="R125" s="261"/>
      <c r="S125" s="261"/>
      <c r="T125" s="262"/>
      <c r="U125" s="14"/>
      <c r="V125" s="14"/>
      <c r="W125" s="14"/>
      <c r="X125" s="14"/>
      <c r="Y125" s="14"/>
      <c r="Z125" s="14"/>
      <c r="AA125" s="14"/>
      <c r="AB125" s="14"/>
      <c r="AC125" s="14"/>
      <c r="AD125" s="14"/>
      <c r="AE125" s="14"/>
      <c r="AT125" s="263" t="s">
        <v>182</v>
      </c>
      <c r="AU125" s="263" t="s">
        <v>86</v>
      </c>
      <c r="AV125" s="14" t="s">
        <v>180</v>
      </c>
      <c r="AW125" s="14" t="s">
        <v>31</v>
      </c>
      <c r="AX125" s="14" t="s">
        <v>84</v>
      </c>
      <c r="AY125" s="263" t="s">
        <v>173</v>
      </c>
    </row>
    <row r="126" s="2" customFormat="1" ht="114.9" customHeight="1">
      <c r="A126" s="38"/>
      <c r="B126" s="39"/>
      <c r="C126" s="227" t="s">
        <v>86</v>
      </c>
      <c r="D126" s="227" t="s">
        <v>176</v>
      </c>
      <c r="E126" s="228" t="s">
        <v>185</v>
      </c>
      <c r="F126" s="229" t="s">
        <v>186</v>
      </c>
      <c r="G126" s="230" t="s">
        <v>187</v>
      </c>
      <c r="H126" s="231">
        <v>1980.5</v>
      </c>
      <c r="I126" s="232"/>
      <c r="J126" s="233">
        <f>ROUND(I126*H126,2)</f>
        <v>0</v>
      </c>
      <c r="K126" s="234"/>
      <c r="L126" s="44"/>
      <c r="M126" s="235" t="s">
        <v>1</v>
      </c>
      <c r="N126" s="236" t="s">
        <v>41</v>
      </c>
      <c r="O126" s="91"/>
      <c r="P126" s="237">
        <f>O126*H126</f>
        <v>0</v>
      </c>
      <c r="Q126" s="237">
        <v>0</v>
      </c>
      <c r="R126" s="237">
        <f>Q126*H126</f>
        <v>0</v>
      </c>
      <c r="S126" s="237">
        <v>0</v>
      </c>
      <c r="T126" s="238">
        <f>S126*H126</f>
        <v>0</v>
      </c>
      <c r="U126" s="38"/>
      <c r="V126" s="38"/>
      <c r="W126" s="38"/>
      <c r="X126" s="38"/>
      <c r="Y126" s="38"/>
      <c r="Z126" s="38"/>
      <c r="AA126" s="38"/>
      <c r="AB126" s="38"/>
      <c r="AC126" s="38"/>
      <c r="AD126" s="38"/>
      <c r="AE126" s="38"/>
      <c r="AR126" s="239" t="s">
        <v>180</v>
      </c>
      <c r="AT126" s="239" t="s">
        <v>176</v>
      </c>
      <c r="AU126" s="239" t="s">
        <v>86</v>
      </c>
      <c r="AY126" s="17" t="s">
        <v>173</v>
      </c>
      <c r="BE126" s="240">
        <f>IF(N126="základní",J126,0)</f>
        <v>0</v>
      </c>
      <c r="BF126" s="240">
        <f>IF(N126="snížená",J126,0)</f>
        <v>0</v>
      </c>
      <c r="BG126" s="240">
        <f>IF(N126="zákl. přenesená",J126,0)</f>
        <v>0</v>
      </c>
      <c r="BH126" s="240">
        <f>IF(N126="sníž. přenesená",J126,0)</f>
        <v>0</v>
      </c>
      <c r="BI126" s="240">
        <f>IF(N126="nulová",J126,0)</f>
        <v>0</v>
      </c>
      <c r="BJ126" s="17" t="s">
        <v>84</v>
      </c>
      <c r="BK126" s="240">
        <f>ROUND(I126*H126,2)</f>
        <v>0</v>
      </c>
      <c r="BL126" s="17" t="s">
        <v>180</v>
      </c>
      <c r="BM126" s="239" t="s">
        <v>188</v>
      </c>
    </row>
    <row r="127" s="13" customFormat="1">
      <c r="A127" s="13"/>
      <c r="B127" s="241"/>
      <c r="C127" s="242"/>
      <c r="D127" s="243" t="s">
        <v>182</v>
      </c>
      <c r="E127" s="244" t="s">
        <v>1</v>
      </c>
      <c r="F127" s="245" t="s">
        <v>189</v>
      </c>
      <c r="G127" s="242"/>
      <c r="H127" s="246">
        <v>1980.5</v>
      </c>
      <c r="I127" s="247"/>
      <c r="J127" s="242"/>
      <c r="K127" s="242"/>
      <c r="L127" s="248"/>
      <c r="M127" s="249"/>
      <c r="N127" s="250"/>
      <c r="O127" s="250"/>
      <c r="P127" s="250"/>
      <c r="Q127" s="250"/>
      <c r="R127" s="250"/>
      <c r="S127" s="250"/>
      <c r="T127" s="251"/>
      <c r="U127" s="13"/>
      <c r="V127" s="13"/>
      <c r="W127" s="13"/>
      <c r="X127" s="13"/>
      <c r="Y127" s="13"/>
      <c r="Z127" s="13"/>
      <c r="AA127" s="13"/>
      <c r="AB127" s="13"/>
      <c r="AC127" s="13"/>
      <c r="AD127" s="13"/>
      <c r="AE127" s="13"/>
      <c r="AT127" s="252" t="s">
        <v>182</v>
      </c>
      <c r="AU127" s="252" t="s">
        <v>86</v>
      </c>
      <c r="AV127" s="13" t="s">
        <v>86</v>
      </c>
      <c r="AW127" s="13" t="s">
        <v>31</v>
      </c>
      <c r="AX127" s="13" t="s">
        <v>76</v>
      </c>
      <c r="AY127" s="252" t="s">
        <v>173</v>
      </c>
    </row>
    <row r="128" s="14" customFormat="1">
      <c r="A128" s="14"/>
      <c r="B128" s="253"/>
      <c r="C128" s="254"/>
      <c r="D128" s="243" t="s">
        <v>182</v>
      </c>
      <c r="E128" s="255" t="s">
        <v>1</v>
      </c>
      <c r="F128" s="256" t="s">
        <v>184</v>
      </c>
      <c r="G128" s="254"/>
      <c r="H128" s="257">
        <v>1980.5</v>
      </c>
      <c r="I128" s="258"/>
      <c r="J128" s="254"/>
      <c r="K128" s="254"/>
      <c r="L128" s="259"/>
      <c r="M128" s="260"/>
      <c r="N128" s="261"/>
      <c r="O128" s="261"/>
      <c r="P128" s="261"/>
      <c r="Q128" s="261"/>
      <c r="R128" s="261"/>
      <c r="S128" s="261"/>
      <c r="T128" s="262"/>
      <c r="U128" s="14"/>
      <c r="V128" s="14"/>
      <c r="W128" s="14"/>
      <c r="X128" s="14"/>
      <c r="Y128" s="14"/>
      <c r="Z128" s="14"/>
      <c r="AA128" s="14"/>
      <c r="AB128" s="14"/>
      <c r="AC128" s="14"/>
      <c r="AD128" s="14"/>
      <c r="AE128" s="14"/>
      <c r="AT128" s="263" t="s">
        <v>182</v>
      </c>
      <c r="AU128" s="263" t="s">
        <v>86</v>
      </c>
      <c r="AV128" s="14" t="s">
        <v>180</v>
      </c>
      <c r="AW128" s="14" t="s">
        <v>31</v>
      </c>
      <c r="AX128" s="14" t="s">
        <v>84</v>
      </c>
      <c r="AY128" s="263" t="s">
        <v>173</v>
      </c>
    </row>
    <row r="129" s="2" customFormat="1" ht="62.7" customHeight="1">
      <c r="A129" s="38"/>
      <c r="B129" s="39"/>
      <c r="C129" s="227" t="s">
        <v>190</v>
      </c>
      <c r="D129" s="227" t="s">
        <v>176</v>
      </c>
      <c r="E129" s="228" t="s">
        <v>191</v>
      </c>
      <c r="F129" s="229" t="s">
        <v>192</v>
      </c>
      <c r="G129" s="230" t="s">
        <v>179</v>
      </c>
      <c r="H129" s="231">
        <v>4077.5</v>
      </c>
      <c r="I129" s="232"/>
      <c r="J129" s="233">
        <f>ROUND(I129*H129,2)</f>
        <v>0</v>
      </c>
      <c r="K129" s="234"/>
      <c r="L129" s="44"/>
      <c r="M129" s="235" t="s">
        <v>1</v>
      </c>
      <c r="N129" s="236" t="s">
        <v>41</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180</v>
      </c>
      <c r="AT129" s="239" t="s">
        <v>176</v>
      </c>
      <c r="AU129" s="239" t="s">
        <v>86</v>
      </c>
      <c r="AY129" s="17" t="s">
        <v>173</v>
      </c>
      <c r="BE129" s="240">
        <f>IF(N129="základní",J129,0)</f>
        <v>0</v>
      </c>
      <c r="BF129" s="240">
        <f>IF(N129="snížená",J129,0)</f>
        <v>0</v>
      </c>
      <c r="BG129" s="240">
        <f>IF(N129="zákl. přenesená",J129,0)</f>
        <v>0</v>
      </c>
      <c r="BH129" s="240">
        <f>IF(N129="sníž. přenesená",J129,0)</f>
        <v>0</v>
      </c>
      <c r="BI129" s="240">
        <f>IF(N129="nulová",J129,0)</f>
        <v>0</v>
      </c>
      <c r="BJ129" s="17" t="s">
        <v>84</v>
      </c>
      <c r="BK129" s="240">
        <f>ROUND(I129*H129,2)</f>
        <v>0</v>
      </c>
      <c r="BL129" s="17" t="s">
        <v>180</v>
      </c>
      <c r="BM129" s="239" t="s">
        <v>193</v>
      </c>
    </row>
    <row r="130" s="13" customFormat="1">
      <c r="A130" s="13"/>
      <c r="B130" s="241"/>
      <c r="C130" s="242"/>
      <c r="D130" s="243" t="s">
        <v>182</v>
      </c>
      <c r="E130" s="244" t="s">
        <v>1</v>
      </c>
      <c r="F130" s="245" t="s">
        <v>194</v>
      </c>
      <c r="G130" s="242"/>
      <c r="H130" s="246">
        <v>4077.5</v>
      </c>
      <c r="I130" s="247"/>
      <c r="J130" s="242"/>
      <c r="K130" s="242"/>
      <c r="L130" s="248"/>
      <c r="M130" s="249"/>
      <c r="N130" s="250"/>
      <c r="O130" s="250"/>
      <c r="P130" s="250"/>
      <c r="Q130" s="250"/>
      <c r="R130" s="250"/>
      <c r="S130" s="250"/>
      <c r="T130" s="251"/>
      <c r="U130" s="13"/>
      <c r="V130" s="13"/>
      <c r="W130" s="13"/>
      <c r="X130" s="13"/>
      <c r="Y130" s="13"/>
      <c r="Z130" s="13"/>
      <c r="AA130" s="13"/>
      <c r="AB130" s="13"/>
      <c r="AC130" s="13"/>
      <c r="AD130" s="13"/>
      <c r="AE130" s="13"/>
      <c r="AT130" s="252" t="s">
        <v>182</v>
      </c>
      <c r="AU130" s="252" t="s">
        <v>86</v>
      </c>
      <c r="AV130" s="13" t="s">
        <v>86</v>
      </c>
      <c r="AW130" s="13" t="s">
        <v>31</v>
      </c>
      <c r="AX130" s="13" t="s">
        <v>76</v>
      </c>
      <c r="AY130" s="252" t="s">
        <v>173</v>
      </c>
    </row>
    <row r="131" s="14" customFormat="1">
      <c r="A131" s="14"/>
      <c r="B131" s="253"/>
      <c r="C131" s="254"/>
      <c r="D131" s="243" t="s">
        <v>182</v>
      </c>
      <c r="E131" s="255" t="s">
        <v>1</v>
      </c>
      <c r="F131" s="256" t="s">
        <v>184</v>
      </c>
      <c r="G131" s="254"/>
      <c r="H131" s="257">
        <v>4077.5</v>
      </c>
      <c r="I131" s="258"/>
      <c r="J131" s="254"/>
      <c r="K131" s="254"/>
      <c r="L131" s="259"/>
      <c r="M131" s="260"/>
      <c r="N131" s="261"/>
      <c r="O131" s="261"/>
      <c r="P131" s="261"/>
      <c r="Q131" s="261"/>
      <c r="R131" s="261"/>
      <c r="S131" s="261"/>
      <c r="T131" s="262"/>
      <c r="U131" s="14"/>
      <c r="V131" s="14"/>
      <c r="W131" s="14"/>
      <c r="X131" s="14"/>
      <c r="Y131" s="14"/>
      <c r="Z131" s="14"/>
      <c r="AA131" s="14"/>
      <c r="AB131" s="14"/>
      <c r="AC131" s="14"/>
      <c r="AD131" s="14"/>
      <c r="AE131" s="14"/>
      <c r="AT131" s="263" t="s">
        <v>182</v>
      </c>
      <c r="AU131" s="263" t="s">
        <v>86</v>
      </c>
      <c r="AV131" s="14" t="s">
        <v>180</v>
      </c>
      <c r="AW131" s="14" t="s">
        <v>31</v>
      </c>
      <c r="AX131" s="14" t="s">
        <v>84</v>
      </c>
      <c r="AY131" s="263" t="s">
        <v>173</v>
      </c>
    </row>
    <row r="132" s="2" customFormat="1" ht="76.35" customHeight="1">
      <c r="A132" s="38"/>
      <c r="B132" s="39"/>
      <c r="C132" s="227" t="s">
        <v>180</v>
      </c>
      <c r="D132" s="227" t="s">
        <v>176</v>
      </c>
      <c r="E132" s="228" t="s">
        <v>195</v>
      </c>
      <c r="F132" s="229" t="s">
        <v>196</v>
      </c>
      <c r="G132" s="230" t="s">
        <v>187</v>
      </c>
      <c r="H132" s="231">
        <v>1980.5</v>
      </c>
      <c r="I132" s="232"/>
      <c r="J132" s="233">
        <f>ROUND(I132*H132,2)</f>
        <v>0</v>
      </c>
      <c r="K132" s="234"/>
      <c r="L132" s="44"/>
      <c r="M132" s="235" t="s">
        <v>1</v>
      </c>
      <c r="N132" s="236" t="s">
        <v>41</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180</v>
      </c>
      <c r="AT132" s="239" t="s">
        <v>176</v>
      </c>
      <c r="AU132" s="239" t="s">
        <v>86</v>
      </c>
      <c r="AY132" s="17" t="s">
        <v>173</v>
      </c>
      <c r="BE132" s="240">
        <f>IF(N132="základní",J132,0)</f>
        <v>0</v>
      </c>
      <c r="BF132" s="240">
        <f>IF(N132="snížená",J132,0)</f>
        <v>0</v>
      </c>
      <c r="BG132" s="240">
        <f>IF(N132="zákl. přenesená",J132,0)</f>
        <v>0</v>
      </c>
      <c r="BH132" s="240">
        <f>IF(N132="sníž. přenesená",J132,0)</f>
        <v>0</v>
      </c>
      <c r="BI132" s="240">
        <f>IF(N132="nulová",J132,0)</f>
        <v>0</v>
      </c>
      <c r="BJ132" s="17" t="s">
        <v>84</v>
      </c>
      <c r="BK132" s="240">
        <f>ROUND(I132*H132,2)</f>
        <v>0</v>
      </c>
      <c r="BL132" s="17" t="s">
        <v>180</v>
      </c>
      <c r="BM132" s="239" t="s">
        <v>197</v>
      </c>
    </row>
    <row r="133" s="13" customFormat="1">
      <c r="A133" s="13"/>
      <c r="B133" s="241"/>
      <c r="C133" s="242"/>
      <c r="D133" s="243" t="s">
        <v>182</v>
      </c>
      <c r="E133" s="244" t="s">
        <v>1</v>
      </c>
      <c r="F133" s="245" t="s">
        <v>198</v>
      </c>
      <c r="G133" s="242"/>
      <c r="H133" s="246">
        <v>1980.5</v>
      </c>
      <c r="I133" s="247"/>
      <c r="J133" s="242"/>
      <c r="K133" s="242"/>
      <c r="L133" s="248"/>
      <c r="M133" s="249"/>
      <c r="N133" s="250"/>
      <c r="O133" s="250"/>
      <c r="P133" s="250"/>
      <c r="Q133" s="250"/>
      <c r="R133" s="250"/>
      <c r="S133" s="250"/>
      <c r="T133" s="251"/>
      <c r="U133" s="13"/>
      <c r="V133" s="13"/>
      <c r="W133" s="13"/>
      <c r="X133" s="13"/>
      <c r="Y133" s="13"/>
      <c r="Z133" s="13"/>
      <c r="AA133" s="13"/>
      <c r="AB133" s="13"/>
      <c r="AC133" s="13"/>
      <c r="AD133" s="13"/>
      <c r="AE133" s="13"/>
      <c r="AT133" s="252" t="s">
        <v>182</v>
      </c>
      <c r="AU133" s="252" t="s">
        <v>86</v>
      </c>
      <c r="AV133" s="13" t="s">
        <v>86</v>
      </c>
      <c r="AW133" s="13" t="s">
        <v>31</v>
      </c>
      <c r="AX133" s="13" t="s">
        <v>76</v>
      </c>
      <c r="AY133" s="252" t="s">
        <v>173</v>
      </c>
    </row>
    <row r="134" s="14" customFormat="1">
      <c r="A134" s="14"/>
      <c r="B134" s="253"/>
      <c r="C134" s="254"/>
      <c r="D134" s="243" t="s">
        <v>182</v>
      </c>
      <c r="E134" s="255" t="s">
        <v>1</v>
      </c>
      <c r="F134" s="256" t="s">
        <v>184</v>
      </c>
      <c r="G134" s="254"/>
      <c r="H134" s="257">
        <v>1980.5</v>
      </c>
      <c r="I134" s="258"/>
      <c r="J134" s="254"/>
      <c r="K134" s="254"/>
      <c r="L134" s="259"/>
      <c r="M134" s="260"/>
      <c r="N134" s="261"/>
      <c r="O134" s="261"/>
      <c r="P134" s="261"/>
      <c r="Q134" s="261"/>
      <c r="R134" s="261"/>
      <c r="S134" s="261"/>
      <c r="T134" s="262"/>
      <c r="U134" s="14"/>
      <c r="V134" s="14"/>
      <c r="W134" s="14"/>
      <c r="X134" s="14"/>
      <c r="Y134" s="14"/>
      <c r="Z134" s="14"/>
      <c r="AA134" s="14"/>
      <c r="AB134" s="14"/>
      <c r="AC134" s="14"/>
      <c r="AD134" s="14"/>
      <c r="AE134" s="14"/>
      <c r="AT134" s="263" t="s">
        <v>182</v>
      </c>
      <c r="AU134" s="263" t="s">
        <v>86</v>
      </c>
      <c r="AV134" s="14" t="s">
        <v>180</v>
      </c>
      <c r="AW134" s="14" t="s">
        <v>31</v>
      </c>
      <c r="AX134" s="14" t="s">
        <v>84</v>
      </c>
      <c r="AY134" s="263" t="s">
        <v>173</v>
      </c>
    </row>
    <row r="135" s="2" customFormat="1" ht="14.4" customHeight="1">
      <c r="A135" s="38"/>
      <c r="B135" s="39"/>
      <c r="C135" s="264" t="s">
        <v>174</v>
      </c>
      <c r="D135" s="264" t="s">
        <v>199</v>
      </c>
      <c r="E135" s="265" t="s">
        <v>200</v>
      </c>
      <c r="F135" s="266" t="s">
        <v>201</v>
      </c>
      <c r="G135" s="267" t="s">
        <v>202</v>
      </c>
      <c r="H135" s="268">
        <v>3564.9000000000001</v>
      </c>
      <c r="I135" s="269"/>
      <c r="J135" s="270">
        <f>ROUND(I135*H135,2)</f>
        <v>0</v>
      </c>
      <c r="K135" s="271"/>
      <c r="L135" s="272"/>
      <c r="M135" s="273" t="s">
        <v>1</v>
      </c>
      <c r="N135" s="274" t="s">
        <v>41</v>
      </c>
      <c r="O135" s="91"/>
      <c r="P135" s="237">
        <f>O135*H135</f>
        <v>0</v>
      </c>
      <c r="Q135" s="237">
        <v>1</v>
      </c>
      <c r="R135" s="237">
        <f>Q135*H135</f>
        <v>3564.9000000000001</v>
      </c>
      <c r="S135" s="237">
        <v>0</v>
      </c>
      <c r="T135" s="238">
        <f>S135*H135</f>
        <v>0</v>
      </c>
      <c r="U135" s="38"/>
      <c r="V135" s="38"/>
      <c r="W135" s="38"/>
      <c r="X135" s="38"/>
      <c r="Y135" s="38"/>
      <c r="Z135" s="38"/>
      <c r="AA135" s="38"/>
      <c r="AB135" s="38"/>
      <c r="AC135" s="38"/>
      <c r="AD135" s="38"/>
      <c r="AE135" s="38"/>
      <c r="AR135" s="239" t="s">
        <v>203</v>
      </c>
      <c r="AT135" s="239" t="s">
        <v>199</v>
      </c>
      <c r="AU135" s="239" t="s">
        <v>86</v>
      </c>
      <c r="AY135" s="17" t="s">
        <v>173</v>
      </c>
      <c r="BE135" s="240">
        <f>IF(N135="základní",J135,0)</f>
        <v>0</v>
      </c>
      <c r="BF135" s="240">
        <f>IF(N135="snížená",J135,0)</f>
        <v>0</v>
      </c>
      <c r="BG135" s="240">
        <f>IF(N135="zákl. přenesená",J135,0)</f>
        <v>0</v>
      </c>
      <c r="BH135" s="240">
        <f>IF(N135="sníž. přenesená",J135,0)</f>
        <v>0</v>
      </c>
      <c r="BI135" s="240">
        <f>IF(N135="nulová",J135,0)</f>
        <v>0</v>
      </c>
      <c r="BJ135" s="17" t="s">
        <v>84</v>
      </c>
      <c r="BK135" s="240">
        <f>ROUND(I135*H135,2)</f>
        <v>0</v>
      </c>
      <c r="BL135" s="17" t="s">
        <v>180</v>
      </c>
      <c r="BM135" s="239" t="s">
        <v>204</v>
      </c>
    </row>
    <row r="136" s="13" customFormat="1">
      <c r="A136" s="13"/>
      <c r="B136" s="241"/>
      <c r="C136" s="242"/>
      <c r="D136" s="243" t="s">
        <v>182</v>
      </c>
      <c r="E136" s="244" t="s">
        <v>1</v>
      </c>
      <c r="F136" s="245" t="s">
        <v>205</v>
      </c>
      <c r="G136" s="242"/>
      <c r="H136" s="246">
        <v>3564.9000000000001</v>
      </c>
      <c r="I136" s="247"/>
      <c r="J136" s="242"/>
      <c r="K136" s="242"/>
      <c r="L136" s="248"/>
      <c r="M136" s="249"/>
      <c r="N136" s="250"/>
      <c r="O136" s="250"/>
      <c r="P136" s="250"/>
      <c r="Q136" s="250"/>
      <c r="R136" s="250"/>
      <c r="S136" s="250"/>
      <c r="T136" s="251"/>
      <c r="U136" s="13"/>
      <c r="V136" s="13"/>
      <c r="W136" s="13"/>
      <c r="X136" s="13"/>
      <c r="Y136" s="13"/>
      <c r="Z136" s="13"/>
      <c r="AA136" s="13"/>
      <c r="AB136" s="13"/>
      <c r="AC136" s="13"/>
      <c r="AD136" s="13"/>
      <c r="AE136" s="13"/>
      <c r="AT136" s="252" t="s">
        <v>182</v>
      </c>
      <c r="AU136" s="252" t="s">
        <v>86</v>
      </c>
      <c r="AV136" s="13" t="s">
        <v>86</v>
      </c>
      <c r="AW136" s="13" t="s">
        <v>31</v>
      </c>
      <c r="AX136" s="13" t="s">
        <v>76</v>
      </c>
      <c r="AY136" s="252" t="s">
        <v>173</v>
      </c>
    </row>
    <row r="137" s="14" customFormat="1">
      <c r="A137" s="14"/>
      <c r="B137" s="253"/>
      <c r="C137" s="254"/>
      <c r="D137" s="243" t="s">
        <v>182</v>
      </c>
      <c r="E137" s="255" t="s">
        <v>1</v>
      </c>
      <c r="F137" s="256" t="s">
        <v>184</v>
      </c>
      <c r="G137" s="254"/>
      <c r="H137" s="257">
        <v>3564.9000000000001</v>
      </c>
      <c r="I137" s="258"/>
      <c r="J137" s="254"/>
      <c r="K137" s="254"/>
      <c r="L137" s="259"/>
      <c r="M137" s="260"/>
      <c r="N137" s="261"/>
      <c r="O137" s="261"/>
      <c r="P137" s="261"/>
      <c r="Q137" s="261"/>
      <c r="R137" s="261"/>
      <c r="S137" s="261"/>
      <c r="T137" s="262"/>
      <c r="U137" s="14"/>
      <c r="V137" s="14"/>
      <c r="W137" s="14"/>
      <c r="X137" s="14"/>
      <c r="Y137" s="14"/>
      <c r="Z137" s="14"/>
      <c r="AA137" s="14"/>
      <c r="AB137" s="14"/>
      <c r="AC137" s="14"/>
      <c r="AD137" s="14"/>
      <c r="AE137" s="14"/>
      <c r="AT137" s="263" t="s">
        <v>182</v>
      </c>
      <c r="AU137" s="263" t="s">
        <v>86</v>
      </c>
      <c r="AV137" s="14" t="s">
        <v>180</v>
      </c>
      <c r="AW137" s="14" t="s">
        <v>31</v>
      </c>
      <c r="AX137" s="14" t="s">
        <v>84</v>
      </c>
      <c r="AY137" s="263" t="s">
        <v>173</v>
      </c>
    </row>
    <row r="138" s="2" customFormat="1" ht="24.15" customHeight="1">
      <c r="A138" s="38"/>
      <c r="B138" s="39"/>
      <c r="C138" s="264" t="s">
        <v>206</v>
      </c>
      <c r="D138" s="264" t="s">
        <v>199</v>
      </c>
      <c r="E138" s="265" t="s">
        <v>207</v>
      </c>
      <c r="F138" s="266" t="s">
        <v>208</v>
      </c>
      <c r="G138" s="267" t="s">
        <v>209</v>
      </c>
      <c r="H138" s="268">
        <v>1958</v>
      </c>
      <c r="I138" s="269"/>
      <c r="J138" s="270">
        <f>ROUND(I138*H138,2)</f>
        <v>0</v>
      </c>
      <c r="K138" s="271"/>
      <c r="L138" s="272"/>
      <c r="M138" s="273" t="s">
        <v>1</v>
      </c>
      <c r="N138" s="274" t="s">
        <v>41</v>
      </c>
      <c r="O138" s="91"/>
      <c r="P138" s="237">
        <f>O138*H138</f>
        <v>0</v>
      </c>
      <c r="Q138" s="237">
        <v>0.32700000000000001</v>
      </c>
      <c r="R138" s="237">
        <f>Q138*H138</f>
        <v>640.26600000000008</v>
      </c>
      <c r="S138" s="237">
        <v>0</v>
      </c>
      <c r="T138" s="238">
        <f>S138*H138</f>
        <v>0</v>
      </c>
      <c r="U138" s="38"/>
      <c r="V138" s="38"/>
      <c r="W138" s="38"/>
      <c r="X138" s="38"/>
      <c r="Y138" s="38"/>
      <c r="Z138" s="38"/>
      <c r="AA138" s="38"/>
      <c r="AB138" s="38"/>
      <c r="AC138" s="38"/>
      <c r="AD138" s="38"/>
      <c r="AE138" s="38"/>
      <c r="AR138" s="239" t="s">
        <v>203</v>
      </c>
      <c r="AT138" s="239" t="s">
        <v>199</v>
      </c>
      <c r="AU138" s="239" t="s">
        <v>86</v>
      </c>
      <c r="AY138" s="17" t="s">
        <v>173</v>
      </c>
      <c r="BE138" s="240">
        <f>IF(N138="základní",J138,0)</f>
        <v>0</v>
      </c>
      <c r="BF138" s="240">
        <f>IF(N138="snížená",J138,0)</f>
        <v>0</v>
      </c>
      <c r="BG138" s="240">
        <f>IF(N138="zákl. přenesená",J138,0)</f>
        <v>0</v>
      </c>
      <c r="BH138" s="240">
        <f>IF(N138="sníž. přenesená",J138,0)</f>
        <v>0</v>
      </c>
      <c r="BI138" s="240">
        <f>IF(N138="nulová",J138,0)</f>
        <v>0</v>
      </c>
      <c r="BJ138" s="17" t="s">
        <v>84</v>
      </c>
      <c r="BK138" s="240">
        <f>ROUND(I138*H138,2)</f>
        <v>0</v>
      </c>
      <c r="BL138" s="17" t="s">
        <v>180</v>
      </c>
      <c r="BM138" s="239" t="s">
        <v>210</v>
      </c>
    </row>
    <row r="139" s="15" customFormat="1">
      <c r="A139" s="15"/>
      <c r="B139" s="275"/>
      <c r="C139" s="276"/>
      <c r="D139" s="243" t="s">
        <v>182</v>
      </c>
      <c r="E139" s="277" t="s">
        <v>1</v>
      </c>
      <c r="F139" s="278" t="s">
        <v>211</v>
      </c>
      <c r="G139" s="276"/>
      <c r="H139" s="277" t="s">
        <v>1</v>
      </c>
      <c r="I139" s="279"/>
      <c r="J139" s="276"/>
      <c r="K139" s="276"/>
      <c r="L139" s="280"/>
      <c r="M139" s="281"/>
      <c r="N139" s="282"/>
      <c r="O139" s="282"/>
      <c r="P139" s="282"/>
      <c r="Q139" s="282"/>
      <c r="R139" s="282"/>
      <c r="S139" s="282"/>
      <c r="T139" s="283"/>
      <c r="U139" s="15"/>
      <c r="V139" s="15"/>
      <c r="W139" s="15"/>
      <c r="X139" s="15"/>
      <c r="Y139" s="15"/>
      <c r="Z139" s="15"/>
      <c r="AA139" s="15"/>
      <c r="AB139" s="15"/>
      <c r="AC139" s="15"/>
      <c r="AD139" s="15"/>
      <c r="AE139" s="15"/>
      <c r="AT139" s="284" t="s">
        <v>182</v>
      </c>
      <c r="AU139" s="284" t="s">
        <v>86</v>
      </c>
      <c r="AV139" s="15" t="s">
        <v>84</v>
      </c>
      <c r="AW139" s="15" t="s">
        <v>31</v>
      </c>
      <c r="AX139" s="15" t="s">
        <v>76</v>
      </c>
      <c r="AY139" s="284" t="s">
        <v>173</v>
      </c>
    </row>
    <row r="140" s="13" customFormat="1">
      <c r="A140" s="13"/>
      <c r="B140" s="241"/>
      <c r="C140" s="242"/>
      <c r="D140" s="243" t="s">
        <v>182</v>
      </c>
      <c r="E140" s="244" t="s">
        <v>1</v>
      </c>
      <c r="F140" s="245" t="s">
        <v>212</v>
      </c>
      <c r="G140" s="242"/>
      <c r="H140" s="246">
        <v>1958</v>
      </c>
      <c r="I140" s="247"/>
      <c r="J140" s="242"/>
      <c r="K140" s="242"/>
      <c r="L140" s="248"/>
      <c r="M140" s="249"/>
      <c r="N140" s="250"/>
      <c r="O140" s="250"/>
      <c r="P140" s="250"/>
      <c r="Q140" s="250"/>
      <c r="R140" s="250"/>
      <c r="S140" s="250"/>
      <c r="T140" s="251"/>
      <c r="U140" s="13"/>
      <c r="V140" s="13"/>
      <c r="W140" s="13"/>
      <c r="X140" s="13"/>
      <c r="Y140" s="13"/>
      <c r="Z140" s="13"/>
      <c r="AA140" s="13"/>
      <c r="AB140" s="13"/>
      <c r="AC140" s="13"/>
      <c r="AD140" s="13"/>
      <c r="AE140" s="13"/>
      <c r="AT140" s="252" t="s">
        <v>182</v>
      </c>
      <c r="AU140" s="252" t="s">
        <v>86</v>
      </c>
      <c r="AV140" s="13" t="s">
        <v>86</v>
      </c>
      <c r="AW140" s="13" t="s">
        <v>31</v>
      </c>
      <c r="AX140" s="13" t="s">
        <v>76</v>
      </c>
      <c r="AY140" s="252" t="s">
        <v>173</v>
      </c>
    </row>
    <row r="141" s="14" customFormat="1">
      <c r="A141" s="14"/>
      <c r="B141" s="253"/>
      <c r="C141" s="254"/>
      <c r="D141" s="243" t="s">
        <v>182</v>
      </c>
      <c r="E141" s="255" t="s">
        <v>1</v>
      </c>
      <c r="F141" s="256" t="s">
        <v>184</v>
      </c>
      <c r="G141" s="254"/>
      <c r="H141" s="257">
        <v>1958</v>
      </c>
      <c r="I141" s="258"/>
      <c r="J141" s="254"/>
      <c r="K141" s="254"/>
      <c r="L141" s="259"/>
      <c r="M141" s="260"/>
      <c r="N141" s="261"/>
      <c r="O141" s="261"/>
      <c r="P141" s="261"/>
      <c r="Q141" s="261"/>
      <c r="R141" s="261"/>
      <c r="S141" s="261"/>
      <c r="T141" s="262"/>
      <c r="U141" s="14"/>
      <c r="V141" s="14"/>
      <c r="W141" s="14"/>
      <c r="X141" s="14"/>
      <c r="Y141" s="14"/>
      <c r="Z141" s="14"/>
      <c r="AA141" s="14"/>
      <c r="AB141" s="14"/>
      <c r="AC141" s="14"/>
      <c r="AD141" s="14"/>
      <c r="AE141" s="14"/>
      <c r="AT141" s="263" t="s">
        <v>182</v>
      </c>
      <c r="AU141" s="263" t="s">
        <v>86</v>
      </c>
      <c r="AV141" s="14" t="s">
        <v>180</v>
      </c>
      <c r="AW141" s="14" t="s">
        <v>31</v>
      </c>
      <c r="AX141" s="14" t="s">
        <v>84</v>
      </c>
      <c r="AY141" s="263" t="s">
        <v>173</v>
      </c>
    </row>
    <row r="142" s="2" customFormat="1" ht="14.4" customHeight="1">
      <c r="A142" s="38"/>
      <c r="B142" s="39"/>
      <c r="C142" s="264" t="s">
        <v>213</v>
      </c>
      <c r="D142" s="264" t="s">
        <v>199</v>
      </c>
      <c r="E142" s="265" t="s">
        <v>214</v>
      </c>
      <c r="F142" s="266" t="s">
        <v>215</v>
      </c>
      <c r="G142" s="267" t="s">
        <v>209</v>
      </c>
      <c r="H142" s="268">
        <v>11</v>
      </c>
      <c r="I142" s="269"/>
      <c r="J142" s="270">
        <f>ROUND(I142*H142,2)</f>
        <v>0</v>
      </c>
      <c r="K142" s="271"/>
      <c r="L142" s="272"/>
      <c r="M142" s="273" t="s">
        <v>1</v>
      </c>
      <c r="N142" s="274" t="s">
        <v>41</v>
      </c>
      <c r="O142" s="91"/>
      <c r="P142" s="237">
        <f>O142*H142</f>
        <v>0</v>
      </c>
      <c r="Q142" s="237">
        <v>3.70425</v>
      </c>
      <c r="R142" s="237">
        <f>Q142*H142</f>
        <v>40.746749999999999</v>
      </c>
      <c r="S142" s="237">
        <v>0</v>
      </c>
      <c r="T142" s="238">
        <f>S142*H142</f>
        <v>0</v>
      </c>
      <c r="U142" s="38"/>
      <c r="V142" s="38"/>
      <c r="W142" s="38"/>
      <c r="X142" s="38"/>
      <c r="Y142" s="38"/>
      <c r="Z142" s="38"/>
      <c r="AA142" s="38"/>
      <c r="AB142" s="38"/>
      <c r="AC142" s="38"/>
      <c r="AD142" s="38"/>
      <c r="AE142" s="38"/>
      <c r="AR142" s="239" t="s">
        <v>203</v>
      </c>
      <c r="AT142" s="239" t="s">
        <v>199</v>
      </c>
      <c r="AU142" s="239" t="s">
        <v>86</v>
      </c>
      <c r="AY142" s="17" t="s">
        <v>173</v>
      </c>
      <c r="BE142" s="240">
        <f>IF(N142="základní",J142,0)</f>
        <v>0</v>
      </c>
      <c r="BF142" s="240">
        <f>IF(N142="snížená",J142,0)</f>
        <v>0</v>
      </c>
      <c r="BG142" s="240">
        <f>IF(N142="zákl. přenesená",J142,0)</f>
        <v>0</v>
      </c>
      <c r="BH142" s="240">
        <f>IF(N142="sníž. přenesená",J142,0)</f>
        <v>0</v>
      </c>
      <c r="BI142" s="240">
        <f>IF(N142="nulová",J142,0)</f>
        <v>0</v>
      </c>
      <c r="BJ142" s="17" t="s">
        <v>84</v>
      </c>
      <c r="BK142" s="240">
        <f>ROUND(I142*H142,2)</f>
        <v>0</v>
      </c>
      <c r="BL142" s="17" t="s">
        <v>180</v>
      </c>
      <c r="BM142" s="239" t="s">
        <v>216</v>
      </c>
    </row>
    <row r="143" s="15" customFormat="1">
      <c r="A143" s="15"/>
      <c r="B143" s="275"/>
      <c r="C143" s="276"/>
      <c r="D143" s="243" t="s">
        <v>182</v>
      </c>
      <c r="E143" s="277" t="s">
        <v>1</v>
      </c>
      <c r="F143" s="278" t="s">
        <v>211</v>
      </c>
      <c r="G143" s="276"/>
      <c r="H143" s="277" t="s">
        <v>1</v>
      </c>
      <c r="I143" s="279"/>
      <c r="J143" s="276"/>
      <c r="K143" s="276"/>
      <c r="L143" s="280"/>
      <c r="M143" s="281"/>
      <c r="N143" s="282"/>
      <c r="O143" s="282"/>
      <c r="P143" s="282"/>
      <c r="Q143" s="282"/>
      <c r="R143" s="282"/>
      <c r="S143" s="282"/>
      <c r="T143" s="283"/>
      <c r="U143" s="15"/>
      <c r="V143" s="15"/>
      <c r="W143" s="15"/>
      <c r="X143" s="15"/>
      <c r="Y143" s="15"/>
      <c r="Z143" s="15"/>
      <c r="AA143" s="15"/>
      <c r="AB143" s="15"/>
      <c r="AC143" s="15"/>
      <c r="AD143" s="15"/>
      <c r="AE143" s="15"/>
      <c r="AT143" s="284" t="s">
        <v>182</v>
      </c>
      <c r="AU143" s="284" t="s">
        <v>86</v>
      </c>
      <c r="AV143" s="15" t="s">
        <v>84</v>
      </c>
      <c r="AW143" s="15" t="s">
        <v>31</v>
      </c>
      <c r="AX143" s="15" t="s">
        <v>76</v>
      </c>
      <c r="AY143" s="284" t="s">
        <v>173</v>
      </c>
    </row>
    <row r="144" s="13" customFormat="1">
      <c r="A144" s="13"/>
      <c r="B144" s="241"/>
      <c r="C144" s="242"/>
      <c r="D144" s="243" t="s">
        <v>182</v>
      </c>
      <c r="E144" s="244" t="s">
        <v>1</v>
      </c>
      <c r="F144" s="245" t="s">
        <v>217</v>
      </c>
      <c r="G144" s="242"/>
      <c r="H144" s="246">
        <v>7</v>
      </c>
      <c r="I144" s="247"/>
      <c r="J144" s="242"/>
      <c r="K144" s="242"/>
      <c r="L144" s="248"/>
      <c r="M144" s="249"/>
      <c r="N144" s="250"/>
      <c r="O144" s="250"/>
      <c r="P144" s="250"/>
      <c r="Q144" s="250"/>
      <c r="R144" s="250"/>
      <c r="S144" s="250"/>
      <c r="T144" s="251"/>
      <c r="U144" s="13"/>
      <c r="V144" s="13"/>
      <c r="W144" s="13"/>
      <c r="X144" s="13"/>
      <c r="Y144" s="13"/>
      <c r="Z144" s="13"/>
      <c r="AA144" s="13"/>
      <c r="AB144" s="13"/>
      <c r="AC144" s="13"/>
      <c r="AD144" s="13"/>
      <c r="AE144" s="13"/>
      <c r="AT144" s="252" t="s">
        <v>182</v>
      </c>
      <c r="AU144" s="252" t="s">
        <v>86</v>
      </c>
      <c r="AV144" s="13" t="s">
        <v>86</v>
      </c>
      <c r="AW144" s="13" t="s">
        <v>31</v>
      </c>
      <c r="AX144" s="13" t="s">
        <v>76</v>
      </c>
      <c r="AY144" s="252" t="s">
        <v>173</v>
      </c>
    </row>
    <row r="145" s="13" customFormat="1">
      <c r="A145" s="13"/>
      <c r="B145" s="241"/>
      <c r="C145" s="242"/>
      <c r="D145" s="243" t="s">
        <v>182</v>
      </c>
      <c r="E145" s="244" t="s">
        <v>1</v>
      </c>
      <c r="F145" s="245" t="s">
        <v>218</v>
      </c>
      <c r="G145" s="242"/>
      <c r="H145" s="246">
        <v>4</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11</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76.35" customHeight="1">
      <c r="A147" s="38"/>
      <c r="B147" s="39"/>
      <c r="C147" s="227" t="s">
        <v>203</v>
      </c>
      <c r="D147" s="227" t="s">
        <v>176</v>
      </c>
      <c r="E147" s="228" t="s">
        <v>219</v>
      </c>
      <c r="F147" s="229" t="s">
        <v>220</v>
      </c>
      <c r="G147" s="230" t="s">
        <v>221</v>
      </c>
      <c r="H147" s="231">
        <v>1.165</v>
      </c>
      <c r="I147" s="232"/>
      <c r="J147" s="233">
        <f>ROUND(I147*H147,2)</f>
        <v>0</v>
      </c>
      <c r="K147" s="234"/>
      <c r="L147" s="44"/>
      <c r="M147" s="235" t="s">
        <v>1</v>
      </c>
      <c r="N147" s="236" t="s">
        <v>41</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180</v>
      </c>
      <c r="AT147" s="239" t="s">
        <v>176</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222</v>
      </c>
    </row>
    <row r="148" s="13" customFormat="1">
      <c r="A148" s="13"/>
      <c r="B148" s="241"/>
      <c r="C148" s="242"/>
      <c r="D148" s="243" t="s">
        <v>182</v>
      </c>
      <c r="E148" s="244" t="s">
        <v>1</v>
      </c>
      <c r="F148" s="245" t="s">
        <v>223</v>
      </c>
      <c r="G148" s="242"/>
      <c r="H148" s="246">
        <v>1.165</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1.165</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90" customHeight="1">
      <c r="A150" s="38"/>
      <c r="B150" s="39"/>
      <c r="C150" s="227" t="s">
        <v>224</v>
      </c>
      <c r="D150" s="227" t="s">
        <v>176</v>
      </c>
      <c r="E150" s="228" t="s">
        <v>225</v>
      </c>
      <c r="F150" s="229" t="s">
        <v>226</v>
      </c>
      <c r="G150" s="230" t="s">
        <v>221</v>
      </c>
      <c r="H150" s="231">
        <v>1.165</v>
      </c>
      <c r="I150" s="232"/>
      <c r="J150" s="233">
        <f>ROUND(I150*H150,2)</f>
        <v>0</v>
      </c>
      <c r="K150" s="234"/>
      <c r="L150" s="44"/>
      <c r="M150" s="235" t="s">
        <v>1</v>
      </c>
      <c r="N150" s="236" t="s">
        <v>41</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180</v>
      </c>
      <c r="AT150" s="239" t="s">
        <v>176</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227</v>
      </c>
    </row>
    <row r="151" s="13" customFormat="1">
      <c r="A151" s="13"/>
      <c r="B151" s="241"/>
      <c r="C151" s="242"/>
      <c r="D151" s="243" t="s">
        <v>182</v>
      </c>
      <c r="E151" s="244" t="s">
        <v>1</v>
      </c>
      <c r="F151" s="245" t="s">
        <v>223</v>
      </c>
      <c r="G151" s="242"/>
      <c r="H151" s="246">
        <v>1.165</v>
      </c>
      <c r="I151" s="247"/>
      <c r="J151" s="242"/>
      <c r="K151" s="242"/>
      <c r="L151" s="248"/>
      <c r="M151" s="249"/>
      <c r="N151" s="250"/>
      <c r="O151" s="250"/>
      <c r="P151" s="250"/>
      <c r="Q151" s="250"/>
      <c r="R151" s="250"/>
      <c r="S151" s="250"/>
      <c r="T151" s="251"/>
      <c r="U151" s="13"/>
      <c r="V151" s="13"/>
      <c r="W151" s="13"/>
      <c r="X151" s="13"/>
      <c r="Y151" s="13"/>
      <c r="Z151" s="13"/>
      <c r="AA151" s="13"/>
      <c r="AB151" s="13"/>
      <c r="AC151" s="13"/>
      <c r="AD151" s="13"/>
      <c r="AE151" s="13"/>
      <c r="AT151" s="252" t="s">
        <v>182</v>
      </c>
      <c r="AU151" s="252" t="s">
        <v>86</v>
      </c>
      <c r="AV151" s="13" t="s">
        <v>86</v>
      </c>
      <c r="AW151" s="13" t="s">
        <v>31</v>
      </c>
      <c r="AX151" s="13" t="s">
        <v>76</v>
      </c>
      <c r="AY151" s="252" t="s">
        <v>173</v>
      </c>
    </row>
    <row r="152" s="14" customFormat="1">
      <c r="A152" s="14"/>
      <c r="B152" s="253"/>
      <c r="C152" s="254"/>
      <c r="D152" s="243" t="s">
        <v>182</v>
      </c>
      <c r="E152" s="255" t="s">
        <v>1</v>
      </c>
      <c r="F152" s="256" t="s">
        <v>184</v>
      </c>
      <c r="G152" s="254"/>
      <c r="H152" s="257">
        <v>1.165</v>
      </c>
      <c r="I152" s="258"/>
      <c r="J152" s="254"/>
      <c r="K152" s="254"/>
      <c r="L152" s="259"/>
      <c r="M152" s="260"/>
      <c r="N152" s="261"/>
      <c r="O152" s="261"/>
      <c r="P152" s="261"/>
      <c r="Q152" s="261"/>
      <c r="R152" s="261"/>
      <c r="S152" s="261"/>
      <c r="T152" s="262"/>
      <c r="U152" s="14"/>
      <c r="V152" s="14"/>
      <c r="W152" s="14"/>
      <c r="X152" s="14"/>
      <c r="Y152" s="14"/>
      <c r="Z152" s="14"/>
      <c r="AA152" s="14"/>
      <c r="AB152" s="14"/>
      <c r="AC152" s="14"/>
      <c r="AD152" s="14"/>
      <c r="AE152" s="14"/>
      <c r="AT152" s="263" t="s">
        <v>182</v>
      </c>
      <c r="AU152" s="263" t="s">
        <v>86</v>
      </c>
      <c r="AV152" s="14" t="s">
        <v>180</v>
      </c>
      <c r="AW152" s="14" t="s">
        <v>31</v>
      </c>
      <c r="AX152" s="14" t="s">
        <v>84</v>
      </c>
      <c r="AY152" s="263" t="s">
        <v>173</v>
      </c>
    </row>
    <row r="153" s="2" customFormat="1" ht="114.9" customHeight="1">
      <c r="A153" s="38"/>
      <c r="B153" s="39"/>
      <c r="C153" s="227" t="s">
        <v>228</v>
      </c>
      <c r="D153" s="227" t="s">
        <v>176</v>
      </c>
      <c r="E153" s="228" t="s">
        <v>229</v>
      </c>
      <c r="F153" s="229" t="s">
        <v>230</v>
      </c>
      <c r="G153" s="230" t="s">
        <v>231</v>
      </c>
      <c r="H153" s="231">
        <v>790</v>
      </c>
      <c r="I153" s="232"/>
      <c r="J153" s="233">
        <f>ROUND(I153*H153,2)</f>
        <v>0</v>
      </c>
      <c r="K153" s="234"/>
      <c r="L153" s="44"/>
      <c r="M153" s="235" t="s">
        <v>1</v>
      </c>
      <c r="N153" s="236" t="s">
        <v>41</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180</v>
      </c>
      <c r="AT153" s="239" t="s">
        <v>176</v>
      </c>
      <c r="AU153" s="239" t="s">
        <v>86</v>
      </c>
      <c r="AY153" s="17" t="s">
        <v>173</v>
      </c>
      <c r="BE153" s="240">
        <f>IF(N153="základní",J153,0)</f>
        <v>0</v>
      </c>
      <c r="BF153" s="240">
        <f>IF(N153="snížená",J153,0)</f>
        <v>0</v>
      </c>
      <c r="BG153" s="240">
        <f>IF(N153="zákl. přenesená",J153,0)</f>
        <v>0</v>
      </c>
      <c r="BH153" s="240">
        <f>IF(N153="sníž. přenesená",J153,0)</f>
        <v>0</v>
      </c>
      <c r="BI153" s="240">
        <f>IF(N153="nulová",J153,0)</f>
        <v>0</v>
      </c>
      <c r="BJ153" s="17" t="s">
        <v>84</v>
      </c>
      <c r="BK153" s="240">
        <f>ROUND(I153*H153,2)</f>
        <v>0</v>
      </c>
      <c r="BL153" s="17" t="s">
        <v>180</v>
      </c>
      <c r="BM153" s="239" t="s">
        <v>232</v>
      </c>
    </row>
    <row r="154" s="13" customFormat="1">
      <c r="A154" s="13"/>
      <c r="B154" s="241"/>
      <c r="C154" s="242"/>
      <c r="D154" s="243" t="s">
        <v>182</v>
      </c>
      <c r="E154" s="244" t="s">
        <v>1</v>
      </c>
      <c r="F154" s="245" t="s">
        <v>233</v>
      </c>
      <c r="G154" s="242"/>
      <c r="H154" s="246">
        <v>480</v>
      </c>
      <c r="I154" s="247"/>
      <c r="J154" s="242"/>
      <c r="K154" s="242"/>
      <c r="L154" s="248"/>
      <c r="M154" s="249"/>
      <c r="N154" s="250"/>
      <c r="O154" s="250"/>
      <c r="P154" s="250"/>
      <c r="Q154" s="250"/>
      <c r="R154" s="250"/>
      <c r="S154" s="250"/>
      <c r="T154" s="251"/>
      <c r="U154" s="13"/>
      <c r="V154" s="13"/>
      <c r="W154" s="13"/>
      <c r="X154" s="13"/>
      <c r="Y154" s="13"/>
      <c r="Z154" s="13"/>
      <c r="AA154" s="13"/>
      <c r="AB154" s="13"/>
      <c r="AC154" s="13"/>
      <c r="AD154" s="13"/>
      <c r="AE154" s="13"/>
      <c r="AT154" s="252" t="s">
        <v>182</v>
      </c>
      <c r="AU154" s="252" t="s">
        <v>86</v>
      </c>
      <c r="AV154" s="13" t="s">
        <v>86</v>
      </c>
      <c r="AW154" s="13" t="s">
        <v>31</v>
      </c>
      <c r="AX154" s="13" t="s">
        <v>76</v>
      </c>
      <c r="AY154" s="252" t="s">
        <v>173</v>
      </c>
    </row>
    <row r="155" s="13" customFormat="1">
      <c r="A155" s="13"/>
      <c r="B155" s="241"/>
      <c r="C155" s="242"/>
      <c r="D155" s="243" t="s">
        <v>182</v>
      </c>
      <c r="E155" s="244" t="s">
        <v>1</v>
      </c>
      <c r="F155" s="245" t="s">
        <v>234</v>
      </c>
      <c r="G155" s="242"/>
      <c r="H155" s="246">
        <v>310</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4" customFormat="1">
      <c r="A156" s="14"/>
      <c r="B156" s="253"/>
      <c r="C156" s="254"/>
      <c r="D156" s="243" t="s">
        <v>182</v>
      </c>
      <c r="E156" s="255" t="s">
        <v>1</v>
      </c>
      <c r="F156" s="256" t="s">
        <v>184</v>
      </c>
      <c r="G156" s="254"/>
      <c r="H156" s="257">
        <v>790</v>
      </c>
      <c r="I156" s="258"/>
      <c r="J156" s="254"/>
      <c r="K156" s="254"/>
      <c r="L156" s="259"/>
      <c r="M156" s="260"/>
      <c r="N156" s="261"/>
      <c r="O156" s="261"/>
      <c r="P156" s="261"/>
      <c r="Q156" s="261"/>
      <c r="R156" s="261"/>
      <c r="S156" s="261"/>
      <c r="T156" s="262"/>
      <c r="U156" s="14"/>
      <c r="V156" s="14"/>
      <c r="W156" s="14"/>
      <c r="X156" s="14"/>
      <c r="Y156" s="14"/>
      <c r="Z156" s="14"/>
      <c r="AA156" s="14"/>
      <c r="AB156" s="14"/>
      <c r="AC156" s="14"/>
      <c r="AD156" s="14"/>
      <c r="AE156" s="14"/>
      <c r="AT156" s="263" t="s">
        <v>182</v>
      </c>
      <c r="AU156" s="263" t="s">
        <v>86</v>
      </c>
      <c r="AV156" s="14" t="s">
        <v>180</v>
      </c>
      <c r="AW156" s="14" t="s">
        <v>31</v>
      </c>
      <c r="AX156" s="14" t="s">
        <v>84</v>
      </c>
      <c r="AY156" s="263" t="s">
        <v>173</v>
      </c>
    </row>
    <row r="157" s="2" customFormat="1" ht="90" customHeight="1">
      <c r="A157" s="38"/>
      <c r="B157" s="39"/>
      <c r="C157" s="227" t="s">
        <v>235</v>
      </c>
      <c r="D157" s="227" t="s">
        <v>176</v>
      </c>
      <c r="E157" s="228" t="s">
        <v>236</v>
      </c>
      <c r="F157" s="229" t="s">
        <v>237</v>
      </c>
      <c r="G157" s="230" t="s">
        <v>231</v>
      </c>
      <c r="H157" s="231">
        <v>1520</v>
      </c>
      <c r="I157" s="232"/>
      <c r="J157" s="233">
        <f>ROUND(I157*H157,2)</f>
        <v>0</v>
      </c>
      <c r="K157" s="234"/>
      <c r="L157" s="44"/>
      <c r="M157" s="235" t="s">
        <v>1</v>
      </c>
      <c r="N157" s="236" t="s">
        <v>41</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180</v>
      </c>
      <c r="AT157" s="239" t="s">
        <v>176</v>
      </c>
      <c r="AU157" s="239" t="s">
        <v>86</v>
      </c>
      <c r="AY157" s="17" t="s">
        <v>173</v>
      </c>
      <c r="BE157" s="240">
        <f>IF(N157="základní",J157,0)</f>
        <v>0</v>
      </c>
      <c r="BF157" s="240">
        <f>IF(N157="snížená",J157,0)</f>
        <v>0</v>
      </c>
      <c r="BG157" s="240">
        <f>IF(N157="zákl. přenesená",J157,0)</f>
        <v>0</v>
      </c>
      <c r="BH157" s="240">
        <f>IF(N157="sníž. přenesená",J157,0)</f>
        <v>0</v>
      </c>
      <c r="BI157" s="240">
        <f>IF(N157="nulová",J157,0)</f>
        <v>0</v>
      </c>
      <c r="BJ157" s="17" t="s">
        <v>84</v>
      </c>
      <c r="BK157" s="240">
        <f>ROUND(I157*H157,2)</f>
        <v>0</v>
      </c>
      <c r="BL157" s="17" t="s">
        <v>180</v>
      </c>
      <c r="BM157" s="239" t="s">
        <v>238</v>
      </c>
    </row>
    <row r="158" s="13" customFormat="1">
      <c r="A158" s="13"/>
      <c r="B158" s="241"/>
      <c r="C158" s="242"/>
      <c r="D158" s="243" t="s">
        <v>182</v>
      </c>
      <c r="E158" s="244" t="s">
        <v>1</v>
      </c>
      <c r="F158" s="245" t="s">
        <v>239</v>
      </c>
      <c r="G158" s="242"/>
      <c r="H158" s="246">
        <v>570</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86</v>
      </c>
      <c r="AV158" s="13" t="s">
        <v>86</v>
      </c>
      <c r="AW158" s="13" t="s">
        <v>31</v>
      </c>
      <c r="AX158" s="13" t="s">
        <v>76</v>
      </c>
      <c r="AY158" s="252" t="s">
        <v>173</v>
      </c>
    </row>
    <row r="159" s="13" customFormat="1">
      <c r="A159" s="13"/>
      <c r="B159" s="241"/>
      <c r="C159" s="242"/>
      <c r="D159" s="243" t="s">
        <v>182</v>
      </c>
      <c r="E159" s="244" t="s">
        <v>1</v>
      </c>
      <c r="F159" s="245" t="s">
        <v>240</v>
      </c>
      <c r="G159" s="242"/>
      <c r="H159" s="246">
        <v>950</v>
      </c>
      <c r="I159" s="247"/>
      <c r="J159" s="242"/>
      <c r="K159" s="242"/>
      <c r="L159" s="248"/>
      <c r="M159" s="249"/>
      <c r="N159" s="250"/>
      <c r="O159" s="250"/>
      <c r="P159" s="250"/>
      <c r="Q159" s="250"/>
      <c r="R159" s="250"/>
      <c r="S159" s="250"/>
      <c r="T159" s="251"/>
      <c r="U159" s="13"/>
      <c r="V159" s="13"/>
      <c r="W159" s="13"/>
      <c r="X159" s="13"/>
      <c r="Y159" s="13"/>
      <c r="Z159" s="13"/>
      <c r="AA159" s="13"/>
      <c r="AB159" s="13"/>
      <c r="AC159" s="13"/>
      <c r="AD159" s="13"/>
      <c r="AE159" s="13"/>
      <c r="AT159" s="252" t="s">
        <v>182</v>
      </c>
      <c r="AU159" s="252" t="s">
        <v>86</v>
      </c>
      <c r="AV159" s="13" t="s">
        <v>86</v>
      </c>
      <c r="AW159" s="13" t="s">
        <v>31</v>
      </c>
      <c r="AX159" s="13" t="s">
        <v>76</v>
      </c>
      <c r="AY159" s="252" t="s">
        <v>173</v>
      </c>
    </row>
    <row r="160" s="14" customFormat="1">
      <c r="A160" s="14"/>
      <c r="B160" s="253"/>
      <c r="C160" s="254"/>
      <c r="D160" s="243" t="s">
        <v>182</v>
      </c>
      <c r="E160" s="255" t="s">
        <v>1</v>
      </c>
      <c r="F160" s="256" t="s">
        <v>184</v>
      </c>
      <c r="G160" s="254"/>
      <c r="H160" s="257">
        <v>1520</v>
      </c>
      <c r="I160" s="258"/>
      <c r="J160" s="254"/>
      <c r="K160" s="254"/>
      <c r="L160" s="259"/>
      <c r="M160" s="260"/>
      <c r="N160" s="261"/>
      <c r="O160" s="261"/>
      <c r="P160" s="261"/>
      <c r="Q160" s="261"/>
      <c r="R160" s="261"/>
      <c r="S160" s="261"/>
      <c r="T160" s="262"/>
      <c r="U160" s="14"/>
      <c r="V160" s="14"/>
      <c r="W160" s="14"/>
      <c r="X160" s="14"/>
      <c r="Y160" s="14"/>
      <c r="Z160" s="14"/>
      <c r="AA160" s="14"/>
      <c r="AB160" s="14"/>
      <c r="AC160" s="14"/>
      <c r="AD160" s="14"/>
      <c r="AE160" s="14"/>
      <c r="AT160" s="263" t="s">
        <v>182</v>
      </c>
      <c r="AU160" s="263" t="s">
        <v>86</v>
      </c>
      <c r="AV160" s="14" t="s">
        <v>180</v>
      </c>
      <c r="AW160" s="14" t="s">
        <v>31</v>
      </c>
      <c r="AX160" s="14" t="s">
        <v>84</v>
      </c>
      <c r="AY160" s="263" t="s">
        <v>173</v>
      </c>
    </row>
    <row r="161" s="2" customFormat="1" ht="49.05" customHeight="1">
      <c r="A161" s="38"/>
      <c r="B161" s="39"/>
      <c r="C161" s="227" t="s">
        <v>241</v>
      </c>
      <c r="D161" s="227" t="s">
        <v>176</v>
      </c>
      <c r="E161" s="228" t="s">
        <v>242</v>
      </c>
      <c r="F161" s="229" t="s">
        <v>243</v>
      </c>
      <c r="G161" s="230" t="s">
        <v>209</v>
      </c>
      <c r="H161" s="231">
        <v>68</v>
      </c>
      <c r="I161" s="232"/>
      <c r="J161" s="233">
        <f>ROUND(I161*H161,2)</f>
        <v>0</v>
      </c>
      <c r="K161" s="234"/>
      <c r="L161" s="44"/>
      <c r="M161" s="235" t="s">
        <v>1</v>
      </c>
      <c r="N161" s="236" t="s">
        <v>41</v>
      </c>
      <c r="O161" s="91"/>
      <c r="P161" s="237">
        <f>O161*H161</f>
        <v>0</v>
      </c>
      <c r="Q161" s="237">
        <v>0</v>
      </c>
      <c r="R161" s="237">
        <f>Q161*H161</f>
        <v>0</v>
      </c>
      <c r="S161" s="237">
        <v>0</v>
      </c>
      <c r="T161" s="238">
        <f>S161*H161</f>
        <v>0</v>
      </c>
      <c r="U161" s="38"/>
      <c r="V161" s="38"/>
      <c r="W161" s="38"/>
      <c r="X161" s="38"/>
      <c r="Y161" s="38"/>
      <c r="Z161" s="38"/>
      <c r="AA161" s="38"/>
      <c r="AB161" s="38"/>
      <c r="AC161" s="38"/>
      <c r="AD161" s="38"/>
      <c r="AE161" s="38"/>
      <c r="AR161" s="239" t="s">
        <v>180</v>
      </c>
      <c r="AT161" s="239" t="s">
        <v>176</v>
      </c>
      <c r="AU161" s="239" t="s">
        <v>86</v>
      </c>
      <c r="AY161" s="17" t="s">
        <v>173</v>
      </c>
      <c r="BE161" s="240">
        <f>IF(N161="základní",J161,0)</f>
        <v>0</v>
      </c>
      <c r="BF161" s="240">
        <f>IF(N161="snížená",J161,0)</f>
        <v>0</v>
      </c>
      <c r="BG161" s="240">
        <f>IF(N161="zákl. přenesená",J161,0)</f>
        <v>0</v>
      </c>
      <c r="BH161" s="240">
        <f>IF(N161="sníž. přenesená",J161,0)</f>
        <v>0</v>
      </c>
      <c r="BI161" s="240">
        <f>IF(N161="nulová",J161,0)</f>
        <v>0</v>
      </c>
      <c r="BJ161" s="17" t="s">
        <v>84</v>
      </c>
      <c r="BK161" s="240">
        <f>ROUND(I161*H161,2)</f>
        <v>0</v>
      </c>
      <c r="BL161" s="17" t="s">
        <v>180</v>
      </c>
      <c r="BM161" s="239" t="s">
        <v>244</v>
      </c>
    </row>
    <row r="162" s="13" customFormat="1">
      <c r="A162" s="13"/>
      <c r="B162" s="241"/>
      <c r="C162" s="242"/>
      <c r="D162" s="243" t="s">
        <v>182</v>
      </c>
      <c r="E162" s="244" t="s">
        <v>1</v>
      </c>
      <c r="F162" s="245" t="s">
        <v>245</v>
      </c>
      <c r="G162" s="242"/>
      <c r="H162" s="246">
        <v>68</v>
      </c>
      <c r="I162" s="247"/>
      <c r="J162" s="242"/>
      <c r="K162" s="242"/>
      <c r="L162" s="248"/>
      <c r="M162" s="249"/>
      <c r="N162" s="250"/>
      <c r="O162" s="250"/>
      <c r="P162" s="250"/>
      <c r="Q162" s="250"/>
      <c r="R162" s="250"/>
      <c r="S162" s="250"/>
      <c r="T162" s="251"/>
      <c r="U162" s="13"/>
      <c r="V162" s="13"/>
      <c r="W162" s="13"/>
      <c r="X162" s="13"/>
      <c r="Y162" s="13"/>
      <c r="Z162" s="13"/>
      <c r="AA162" s="13"/>
      <c r="AB162" s="13"/>
      <c r="AC162" s="13"/>
      <c r="AD162" s="13"/>
      <c r="AE162" s="13"/>
      <c r="AT162" s="252" t="s">
        <v>182</v>
      </c>
      <c r="AU162" s="252" t="s">
        <v>86</v>
      </c>
      <c r="AV162" s="13" t="s">
        <v>86</v>
      </c>
      <c r="AW162" s="13" t="s">
        <v>31</v>
      </c>
      <c r="AX162" s="13" t="s">
        <v>76</v>
      </c>
      <c r="AY162" s="252" t="s">
        <v>173</v>
      </c>
    </row>
    <row r="163" s="14" customFormat="1">
      <c r="A163" s="14"/>
      <c r="B163" s="253"/>
      <c r="C163" s="254"/>
      <c r="D163" s="243" t="s">
        <v>182</v>
      </c>
      <c r="E163" s="255" t="s">
        <v>1</v>
      </c>
      <c r="F163" s="256" t="s">
        <v>184</v>
      </c>
      <c r="G163" s="254"/>
      <c r="H163" s="257">
        <v>68</v>
      </c>
      <c r="I163" s="258"/>
      <c r="J163" s="254"/>
      <c r="K163" s="254"/>
      <c r="L163" s="259"/>
      <c r="M163" s="260"/>
      <c r="N163" s="261"/>
      <c r="O163" s="261"/>
      <c r="P163" s="261"/>
      <c r="Q163" s="261"/>
      <c r="R163" s="261"/>
      <c r="S163" s="261"/>
      <c r="T163" s="262"/>
      <c r="U163" s="14"/>
      <c r="V163" s="14"/>
      <c r="W163" s="14"/>
      <c r="X163" s="14"/>
      <c r="Y163" s="14"/>
      <c r="Z163" s="14"/>
      <c r="AA163" s="14"/>
      <c r="AB163" s="14"/>
      <c r="AC163" s="14"/>
      <c r="AD163" s="14"/>
      <c r="AE163" s="14"/>
      <c r="AT163" s="263" t="s">
        <v>182</v>
      </c>
      <c r="AU163" s="263" t="s">
        <v>86</v>
      </c>
      <c r="AV163" s="14" t="s">
        <v>180</v>
      </c>
      <c r="AW163" s="14" t="s">
        <v>31</v>
      </c>
      <c r="AX163" s="14" t="s">
        <v>84</v>
      </c>
      <c r="AY163" s="263" t="s">
        <v>173</v>
      </c>
    </row>
    <row r="164" s="2" customFormat="1" ht="128.55" customHeight="1">
      <c r="A164" s="38"/>
      <c r="B164" s="39"/>
      <c r="C164" s="227" t="s">
        <v>246</v>
      </c>
      <c r="D164" s="227" t="s">
        <v>176</v>
      </c>
      <c r="E164" s="228" t="s">
        <v>247</v>
      </c>
      <c r="F164" s="229" t="s">
        <v>248</v>
      </c>
      <c r="G164" s="230" t="s">
        <v>221</v>
      </c>
      <c r="H164" s="231">
        <v>3.4950000000000001</v>
      </c>
      <c r="I164" s="232"/>
      <c r="J164" s="233">
        <f>ROUND(I164*H164,2)</f>
        <v>0</v>
      </c>
      <c r="K164" s="234"/>
      <c r="L164" s="44"/>
      <c r="M164" s="235" t="s">
        <v>1</v>
      </c>
      <c r="N164" s="236" t="s">
        <v>41</v>
      </c>
      <c r="O164" s="91"/>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180</v>
      </c>
      <c r="AT164" s="239" t="s">
        <v>176</v>
      </c>
      <c r="AU164" s="239" t="s">
        <v>86</v>
      </c>
      <c r="AY164" s="17" t="s">
        <v>173</v>
      </c>
      <c r="BE164" s="240">
        <f>IF(N164="základní",J164,0)</f>
        <v>0</v>
      </c>
      <c r="BF164" s="240">
        <f>IF(N164="snížená",J164,0)</f>
        <v>0</v>
      </c>
      <c r="BG164" s="240">
        <f>IF(N164="zákl. přenesená",J164,0)</f>
        <v>0</v>
      </c>
      <c r="BH164" s="240">
        <f>IF(N164="sníž. přenesená",J164,0)</f>
        <v>0</v>
      </c>
      <c r="BI164" s="240">
        <f>IF(N164="nulová",J164,0)</f>
        <v>0</v>
      </c>
      <c r="BJ164" s="17" t="s">
        <v>84</v>
      </c>
      <c r="BK164" s="240">
        <f>ROUND(I164*H164,2)</f>
        <v>0</v>
      </c>
      <c r="BL164" s="17" t="s">
        <v>180</v>
      </c>
      <c r="BM164" s="239" t="s">
        <v>249</v>
      </c>
    </row>
    <row r="165" s="2" customFormat="1">
      <c r="A165" s="38"/>
      <c r="B165" s="39"/>
      <c r="C165" s="40"/>
      <c r="D165" s="243" t="s">
        <v>250</v>
      </c>
      <c r="E165" s="40"/>
      <c r="F165" s="285" t="s">
        <v>251</v>
      </c>
      <c r="G165" s="40"/>
      <c r="H165" s="40"/>
      <c r="I165" s="286"/>
      <c r="J165" s="40"/>
      <c r="K165" s="40"/>
      <c r="L165" s="44"/>
      <c r="M165" s="287"/>
      <c r="N165" s="288"/>
      <c r="O165" s="91"/>
      <c r="P165" s="91"/>
      <c r="Q165" s="91"/>
      <c r="R165" s="91"/>
      <c r="S165" s="91"/>
      <c r="T165" s="92"/>
      <c r="U165" s="38"/>
      <c r="V165" s="38"/>
      <c r="W165" s="38"/>
      <c r="X165" s="38"/>
      <c r="Y165" s="38"/>
      <c r="Z165" s="38"/>
      <c r="AA165" s="38"/>
      <c r="AB165" s="38"/>
      <c r="AC165" s="38"/>
      <c r="AD165" s="38"/>
      <c r="AE165" s="38"/>
      <c r="AT165" s="17" t="s">
        <v>250</v>
      </c>
      <c r="AU165" s="17" t="s">
        <v>86</v>
      </c>
    </row>
    <row r="166" s="13" customFormat="1">
      <c r="A166" s="13"/>
      <c r="B166" s="241"/>
      <c r="C166" s="242"/>
      <c r="D166" s="243" t="s">
        <v>182</v>
      </c>
      <c r="E166" s="244" t="s">
        <v>1</v>
      </c>
      <c r="F166" s="245" t="s">
        <v>252</v>
      </c>
      <c r="G166" s="242"/>
      <c r="H166" s="246">
        <v>3.4950000000000001</v>
      </c>
      <c r="I166" s="247"/>
      <c r="J166" s="242"/>
      <c r="K166" s="242"/>
      <c r="L166" s="248"/>
      <c r="M166" s="249"/>
      <c r="N166" s="250"/>
      <c r="O166" s="250"/>
      <c r="P166" s="250"/>
      <c r="Q166" s="250"/>
      <c r="R166" s="250"/>
      <c r="S166" s="250"/>
      <c r="T166" s="251"/>
      <c r="U166" s="13"/>
      <c r="V166" s="13"/>
      <c r="W166" s="13"/>
      <c r="X166" s="13"/>
      <c r="Y166" s="13"/>
      <c r="Z166" s="13"/>
      <c r="AA166" s="13"/>
      <c r="AB166" s="13"/>
      <c r="AC166" s="13"/>
      <c r="AD166" s="13"/>
      <c r="AE166" s="13"/>
      <c r="AT166" s="252" t="s">
        <v>182</v>
      </c>
      <c r="AU166" s="252" t="s">
        <v>86</v>
      </c>
      <c r="AV166" s="13" t="s">
        <v>86</v>
      </c>
      <c r="AW166" s="13" t="s">
        <v>31</v>
      </c>
      <c r="AX166" s="13" t="s">
        <v>76</v>
      </c>
      <c r="AY166" s="252" t="s">
        <v>173</v>
      </c>
    </row>
    <row r="167" s="14" customFormat="1">
      <c r="A167" s="14"/>
      <c r="B167" s="253"/>
      <c r="C167" s="254"/>
      <c r="D167" s="243" t="s">
        <v>182</v>
      </c>
      <c r="E167" s="255" t="s">
        <v>1</v>
      </c>
      <c r="F167" s="256" t="s">
        <v>184</v>
      </c>
      <c r="G167" s="254"/>
      <c r="H167" s="257">
        <v>3.4950000000000001</v>
      </c>
      <c r="I167" s="258"/>
      <c r="J167" s="254"/>
      <c r="K167" s="254"/>
      <c r="L167" s="259"/>
      <c r="M167" s="260"/>
      <c r="N167" s="261"/>
      <c r="O167" s="261"/>
      <c r="P167" s="261"/>
      <c r="Q167" s="261"/>
      <c r="R167" s="261"/>
      <c r="S167" s="261"/>
      <c r="T167" s="262"/>
      <c r="U167" s="14"/>
      <c r="V167" s="14"/>
      <c r="W167" s="14"/>
      <c r="X167" s="14"/>
      <c r="Y167" s="14"/>
      <c r="Z167" s="14"/>
      <c r="AA167" s="14"/>
      <c r="AB167" s="14"/>
      <c r="AC167" s="14"/>
      <c r="AD167" s="14"/>
      <c r="AE167" s="14"/>
      <c r="AT167" s="263" t="s">
        <v>182</v>
      </c>
      <c r="AU167" s="263" t="s">
        <v>86</v>
      </c>
      <c r="AV167" s="14" t="s">
        <v>180</v>
      </c>
      <c r="AW167" s="14" t="s">
        <v>31</v>
      </c>
      <c r="AX167" s="14" t="s">
        <v>84</v>
      </c>
      <c r="AY167" s="263" t="s">
        <v>173</v>
      </c>
    </row>
    <row r="168" s="2" customFormat="1" ht="114.9" customHeight="1">
      <c r="A168" s="38"/>
      <c r="B168" s="39"/>
      <c r="C168" s="227" t="s">
        <v>253</v>
      </c>
      <c r="D168" s="227" t="s">
        <v>176</v>
      </c>
      <c r="E168" s="228" t="s">
        <v>254</v>
      </c>
      <c r="F168" s="229" t="s">
        <v>255</v>
      </c>
      <c r="G168" s="230" t="s">
        <v>256</v>
      </c>
      <c r="H168" s="231">
        <v>36</v>
      </c>
      <c r="I168" s="232"/>
      <c r="J168" s="233">
        <f>ROUND(I168*H168,2)</f>
        <v>0</v>
      </c>
      <c r="K168" s="234"/>
      <c r="L168" s="44"/>
      <c r="M168" s="235" t="s">
        <v>1</v>
      </c>
      <c r="N168" s="236" t="s">
        <v>41</v>
      </c>
      <c r="O168" s="91"/>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180</v>
      </c>
      <c r="AT168" s="239" t="s">
        <v>176</v>
      </c>
      <c r="AU168" s="239" t="s">
        <v>86</v>
      </c>
      <c r="AY168" s="17" t="s">
        <v>173</v>
      </c>
      <c r="BE168" s="240">
        <f>IF(N168="základní",J168,0)</f>
        <v>0</v>
      </c>
      <c r="BF168" s="240">
        <f>IF(N168="snížená",J168,0)</f>
        <v>0</v>
      </c>
      <c r="BG168" s="240">
        <f>IF(N168="zákl. přenesená",J168,0)</f>
        <v>0</v>
      </c>
      <c r="BH168" s="240">
        <f>IF(N168="sníž. přenesená",J168,0)</f>
        <v>0</v>
      </c>
      <c r="BI168" s="240">
        <f>IF(N168="nulová",J168,0)</f>
        <v>0</v>
      </c>
      <c r="BJ168" s="17" t="s">
        <v>84</v>
      </c>
      <c r="BK168" s="240">
        <f>ROUND(I168*H168,2)</f>
        <v>0</v>
      </c>
      <c r="BL168" s="17" t="s">
        <v>180</v>
      </c>
      <c r="BM168" s="239" t="s">
        <v>257</v>
      </c>
    </row>
    <row r="169" s="13" customFormat="1">
      <c r="A169" s="13"/>
      <c r="B169" s="241"/>
      <c r="C169" s="242"/>
      <c r="D169" s="243" t="s">
        <v>182</v>
      </c>
      <c r="E169" s="244" t="s">
        <v>1</v>
      </c>
      <c r="F169" s="245" t="s">
        <v>258</v>
      </c>
      <c r="G169" s="242"/>
      <c r="H169" s="246">
        <v>12</v>
      </c>
      <c r="I169" s="247"/>
      <c r="J169" s="242"/>
      <c r="K169" s="242"/>
      <c r="L169" s="248"/>
      <c r="M169" s="249"/>
      <c r="N169" s="250"/>
      <c r="O169" s="250"/>
      <c r="P169" s="250"/>
      <c r="Q169" s="250"/>
      <c r="R169" s="250"/>
      <c r="S169" s="250"/>
      <c r="T169" s="251"/>
      <c r="U169" s="13"/>
      <c r="V169" s="13"/>
      <c r="W169" s="13"/>
      <c r="X169" s="13"/>
      <c r="Y169" s="13"/>
      <c r="Z169" s="13"/>
      <c r="AA169" s="13"/>
      <c r="AB169" s="13"/>
      <c r="AC169" s="13"/>
      <c r="AD169" s="13"/>
      <c r="AE169" s="13"/>
      <c r="AT169" s="252" t="s">
        <v>182</v>
      </c>
      <c r="AU169" s="252" t="s">
        <v>86</v>
      </c>
      <c r="AV169" s="13" t="s">
        <v>86</v>
      </c>
      <c r="AW169" s="13" t="s">
        <v>31</v>
      </c>
      <c r="AX169" s="13" t="s">
        <v>76</v>
      </c>
      <c r="AY169" s="252" t="s">
        <v>173</v>
      </c>
    </row>
    <row r="170" s="13" customFormat="1">
      <c r="A170" s="13"/>
      <c r="B170" s="241"/>
      <c r="C170" s="242"/>
      <c r="D170" s="243" t="s">
        <v>182</v>
      </c>
      <c r="E170" s="244" t="s">
        <v>1</v>
      </c>
      <c r="F170" s="245" t="s">
        <v>259</v>
      </c>
      <c r="G170" s="242"/>
      <c r="H170" s="246">
        <v>24</v>
      </c>
      <c r="I170" s="247"/>
      <c r="J170" s="242"/>
      <c r="K170" s="242"/>
      <c r="L170" s="248"/>
      <c r="M170" s="249"/>
      <c r="N170" s="250"/>
      <c r="O170" s="250"/>
      <c r="P170" s="250"/>
      <c r="Q170" s="250"/>
      <c r="R170" s="250"/>
      <c r="S170" s="250"/>
      <c r="T170" s="251"/>
      <c r="U170" s="13"/>
      <c r="V170" s="13"/>
      <c r="W170" s="13"/>
      <c r="X170" s="13"/>
      <c r="Y170" s="13"/>
      <c r="Z170" s="13"/>
      <c r="AA170" s="13"/>
      <c r="AB170" s="13"/>
      <c r="AC170" s="13"/>
      <c r="AD170" s="13"/>
      <c r="AE170" s="13"/>
      <c r="AT170" s="252" t="s">
        <v>182</v>
      </c>
      <c r="AU170" s="252" t="s">
        <v>86</v>
      </c>
      <c r="AV170" s="13" t="s">
        <v>86</v>
      </c>
      <c r="AW170" s="13" t="s">
        <v>31</v>
      </c>
      <c r="AX170" s="13" t="s">
        <v>76</v>
      </c>
      <c r="AY170" s="252" t="s">
        <v>173</v>
      </c>
    </row>
    <row r="171" s="14" customFormat="1">
      <c r="A171" s="14"/>
      <c r="B171" s="253"/>
      <c r="C171" s="254"/>
      <c r="D171" s="243" t="s">
        <v>182</v>
      </c>
      <c r="E171" s="255" t="s">
        <v>1</v>
      </c>
      <c r="F171" s="256" t="s">
        <v>184</v>
      </c>
      <c r="G171" s="254"/>
      <c r="H171" s="257">
        <v>36</v>
      </c>
      <c r="I171" s="258"/>
      <c r="J171" s="254"/>
      <c r="K171" s="254"/>
      <c r="L171" s="259"/>
      <c r="M171" s="260"/>
      <c r="N171" s="261"/>
      <c r="O171" s="261"/>
      <c r="P171" s="261"/>
      <c r="Q171" s="261"/>
      <c r="R171" s="261"/>
      <c r="S171" s="261"/>
      <c r="T171" s="262"/>
      <c r="U171" s="14"/>
      <c r="V171" s="14"/>
      <c r="W171" s="14"/>
      <c r="X171" s="14"/>
      <c r="Y171" s="14"/>
      <c r="Z171" s="14"/>
      <c r="AA171" s="14"/>
      <c r="AB171" s="14"/>
      <c r="AC171" s="14"/>
      <c r="AD171" s="14"/>
      <c r="AE171" s="14"/>
      <c r="AT171" s="263" t="s">
        <v>182</v>
      </c>
      <c r="AU171" s="263" t="s">
        <v>86</v>
      </c>
      <c r="AV171" s="14" t="s">
        <v>180</v>
      </c>
      <c r="AW171" s="14" t="s">
        <v>31</v>
      </c>
      <c r="AX171" s="14" t="s">
        <v>84</v>
      </c>
      <c r="AY171" s="263" t="s">
        <v>173</v>
      </c>
    </row>
    <row r="172" s="2" customFormat="1" ht="90" customHeight="1">
      <c r="A172" s="38"/>
      <c r="B172" s="39"/>
      <c r="C172" s="227" t="s">
        <v>260</v>
      </c>
      <c r="D172" s="227" t="s">
        <v>176</v>
      </c>
      <c r="E172" s="228" t="s">
        <v>261</v>
      </c>
      <c r="F172" s="229" t="s">
        <v>262</v>
      </c>
      <c r="G172" s="230" t="s">
        <v>256</v>
      </c>
      <c r="H172" s="231">
        <v>10</v>
      </c>
      <c r="I172" s="232"/>
      <c r="J172" s="233">
        <f>ROUND(I172*H172,2)</f>
        <v>0</v>
      </c>
      <c r="K172" s="234"/>
      <c r="L172" s="44"/>
      <c r="M172" s="235" t="s">
        <v>1</v>
      </c>
      <c r="N172" s="236" t="s">
        <v>41</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180</v>
      </c>
      <c r="AT172" s="239" t="s">
        <v>176</v>
      </c>
      <c r="AU172" s="239" t="s">
        <v>86</v>
      </c>
      <c r="AY172" s="17" t="s">
        <v>173</v>
      </c>
      <c r="BE172" s="240">
        <f>IF(N172="základní",J172,0)</f>
        <v>0</v>
      </c>
      <c r="BF172" s="240">
        <f>IF(N172="snížená",J172,0)</f>
        <v>0</v>
      </c>
      <c r="BG172" s="240">
        <f>IF(N172="zákl. přenesená",J172,0)</f>
        <v>0</v>
      </c>
      <c r="BH172" s="240">
        <f>IF(N172="sníž. přenesená",J172,0)</f>
        <v>0</v>
      </c>
      <c r="BI172" s="240">
        <f>IF(N172="nulová",J172,0)</f>
        <v>0</v>
      </c>
      <c r="BJ172" s="17" t="s">
        <v>84</v>
      </c>
      <c r="BK172" s="240">
        <f>ROUND(I172*H172,2)</f>
        <v>0</v>
      </c>
      <c r="BL172" s="17" t="s">
        <v>180</v>
      </c>
      <c r="BM172" s="239" t="s">
        <v>263</v>
      </c>
    </row>
    <row r="173" s="13" customFormat="1">
      <c r="A173" s="13"/>
      <c r="B173" s="241"/>
      <c r="C173" s="242"/>
      <c r="D173" s="243" t="s">
        <v>182</v>
      </c>
      <c r="E173" s="244" t="s">
        <v>1</v>
      </c>
      <c r="F173" s="245" t="s">
        <v>228</v>
      </c>
      <c r="G173" s="242"/>
      <c r="H173" s="246">
        <v>10</v>
      </c>
      <c r="I173" s="247"/>
      <c r="J173" s="242"/>
      <c r="K173" s="242"/>
      <c r="L173" s="248"/>
      <c r="M173" s="249"/>
      <c r="N173" s="250"/>
      <c r="O173" s="250"/>
      <c r="P173" s="250"/>
      <c r="Q173" s="250"/>
      <c r="R173" s="250"/>
      <c r="S173" s="250"/>
      <c r="T173" s="251"/>
      <c r="U173" s="13"/>
      <c r="V173" s="13"/>
      <c r="W173" s="13"/>
      <c r="X173" s="13"/>
      <c r="Y173" s="13"/>
      <c r="Z173" s="13"/>
      <c r="AA173" s="13"/>
      <c r="AB173" s="13"/>
      <c r="AC173" s="13"/>
      <c r="AD173" s="13"/>
      <c r="AE173" s="13"/>
      <c r="AT173" s="252" t="s">
        <v>182</v>
      </c>
      <c r="AU173" s="252" t="s">
        <v>86</v>
      </c>
      <c r="AV173" s="13" t="s">
        <v>86</v>
      </c>
      <c r="AW173" s="13" t="s">
        <v>31</v>
      </c>
      <c r="AX173" s="13" t="s">
        <v>76</v>
      </c>
      <c r="AY173" s="252" t="s">
        <v>173</v>
      </c>
    </row>
    <row r="174" s="14" customFormat="1">
      <c r="A174" s="14"/>
      <c r="B174" s="253"/>
      <c r="C174" s="254"/>
      <c r="D174" s="243" t="s">
        <v>182</v>
      </c>
      <c r="E174" s="255" t="s">
        <v>1</v>
      </c>
      <c r="F174" s="256" t="s">
        <v>184</v>
      </c>
      <c r="G174" s="254"/>
      <c r="H174" s="257">
        <v>10</v>
      </c>
      <c r="I174" s="258"/>
      <c r="J174" s="254"/>
      <c r="K174" s="254"/>
      <c r="L174" s="259"/>
      <c r="M174" s="260"/>
      <c r="N174" s="261"/>
      <c r="O174" s="261"/>
      <c r="P174" s="261"/>
      <c r="Q174" s="261"/>
      <c r="R174" s="261"/>
      <c r="S174" s="261"/>
      <c r="T174" s="262"/>
      <c r="U174" s="14"/>
      <c r="V174" s="14"/>
      <c r="W174" s="14"/>
      <c r="X174" s="14"/>
      <c r="Y174" s="14"/>
      <c r="Z174" s="14"/>
      <c r="AA174" s="14"/>
      <c r="AB174" s="14"/>
      <c r="AC174" s="14"/>
      <c r="AD174" s="14"/>
      <c r="AE174" s="14"/>
      <c r="AT174" s="263" t="s">
        <v>182</v>
      </c>
      <c r="AU174" s="263" t="s">
        <v>86</v>
      </c>
      <c r="AV174" s="14" t="s">
        <v>180</v>
      </c>
      <c r="AW174" s="14" t="s">
        <v>31</v>
      </c>
      <c r="AX174" s="14" t="s">
        <v>84</v>
      </c>
      <c r="AY174" s="263" t="s">
        <v>173</v>
      </c>
    </row>
    <row r="175" s="2" customFormat="1" ht="101.25" customHeight="1">
      <c r="A175" s="38"/>
      <c r="B175" s="39"/>
      <c r="C175" s="227" t="s">
        <v>264</v>
      </c>
      <c r="D175" s="227" t="s">
        <v>176</v>
      </c>
      <c r="E175" s="228" t="s">
        <v>265</v>
      </c>
      <c r="F175" s="229" t="s">
        <v>266</v>
      </c>
      <c r="G175" s="230" t="s">
        <v>231</v>
      </c>
      <c r="H175" s="231">
        <v>2330</v>
      </c>
      <c r="I175" s="232"/>
      <c r="J175" s="233">
        <f>ROUND(I175*H175,2)</f>
        <v>0</v>
      </c>
      <c r="K175" s="234"/>
      <c r="L175" s="44"/>
      <c r="M175" s="235" t="s">
        <v>1</v>
      </c>
      <c r="N175" s="236" t="s">
        <v>41</v>
      </c>
      <c r="O175" s="91"/>
      <c r="P175" s="237">
        <f>O175*H175</f>
        <v>0</v>
      </c>
      <c r="Q175" s="237">
        <v>0</v>
      </c>
      <c r="R175" s="237">
        <f>Q175*H175</f>
        <v>0</v>
      </c>
      <c r="S175" s="237">
        <v>0</v>
      </c>
      <c r="T175" s="238">
        <f>S175*H175</f>
        <v>0</v>
      </c>
      <c r="U175" s="38"/>
      <c r="V175" s="38"/>
      <c r="W175" s="38"/>
      <c r="X175" s="38"/>
      <c r="Y175" s="38"/>
      <c r="Z175" s="38"/>
      <c r="AA175" s="38"/>
      <c r="AB175" s="38"/>
      <c r="AC175" s="38"/>
      <c r="AD175" s="38"/>
      <c r="AE175" s="38"/>
      <c r="AR175" s="239" t="s">
        <v>180</v>
      </c>
      <c r="AT175" s="239" t="s">
        <v>176</v>
      </c>
      <c r="AU175" s="239" t="s">
        <v>86</v>
      </c>
      <c r="AY175" s="17" t="s">
        <v>173</v>
      </c>
      <c r="BE175" s="240">
        <f>IF(N175="základní",J175,0)</f>
        <v>0</v>
      </c>
      <c r="BF175" s="240">
        <f>IF(N175="snížená",J175,0)</f>
        <v>0</v>
      </c>
      <c r="BG175" s="240">
        <f>IF(N175="zákl. přenesená",J175,0)</f>
        <v>0</v>
      </c>
      <c r="BH175" s="240">
        <f>IF(N175="sníž. přenesená",J175,0)</f>
        <v>0</v>
      </c>
      <c r="BI175" s="240">
        <f>IF(N175="nulová",J175,0)</f>
        <v>0</v>
      </c>
      <c r="BJ175" s="17" t="s">
        <v>84</v>
      </c>
      <c r="BK175" s="240">
        <f>ROUND(I175*H175,2)</f>
        <v>0</v>
      </c>
      <c r="BL175" s="17" t="s">
        <v>180</v>
      </c>
      <c r="BM175" s="239" t="s">
        <v>267</v>
      </c>
    </row>
    <row r="176" s="2" customFormat="1">
      <c r="A176" s="38"/>
      <c r="B176" s="39"/>
      <c r="C176" s="40"/>
      <c r="D176" s="243" t="s">
        <v>250</v>
      </c>
      <c r="E176" s="40"/>
      <c r="F176" s="285" t="s">
        <v>268</v>
      </c>
      <c r="G176" s="40"/>
      <c r="H176" s="40"/>
      <c r="I176" s="286"/>
      <c r="J176" s="40"/>
      <c r="K176" s="40"/>
      <c r="L176" s="44"/>
      <c r="M176" s="287"/>
      <c r="N176" s="288"/>
      <c r="O176" s="91"/>
      <c r="P176" s="91"/>
      <c r="Q176" s="91"/>
      <c r="R176" s="91"/>
      <c r="S176" s="91"/>
      <c r="T176" s="92"/>
      <c r="U176" s="38"/>
      <c r="V176" s="38"/>
      <c r="W176" s="38"/>
      <c r="X176" s="38"/>
      <c r="Y176" s="38"/>
      <c r="Z176" s="38"/>
      <c r="AA176" s="38"/>
      <c r="AB176" s="38"/>
      <c r="AC176" s="38"/>
      <c r="AD176" s="38"/>
      <c r="AE176" s="38"/>
      <c r="AT176" s="17" t="s">
        <v>250</v>
      </c>
      <c r="AU176" s="17" t="s">
        <v>86</v>
      </c>
    </row>
    <row r="177" s="13" customFormat="1">
      <c r="A177" s="13"/>
      <c r="B177" s="241"/>
      <c r="C177" s="242"/>
      <c r="D177" s="243" t="s">
        <v>182</v>
      </c>
      <c r="E177" s="244" t="s">
        <v>1</v>
      </c>
      <c r="F177" s="245" t="s">
        <v>269</v>
      </c>
      <c r="G177" s="242"/>
      <c r="H177" s="246">
        <v>2330</v>
      </c>
      <c r="I177" s="247"/>
      <c r="J177" s="242"/>
      <c r="K177" s="242"/>
      <c r="L177" s="248"/>
      <c r="M177" s="249"/>
      <c r="N177" s="250"/>
      <c r="O177" s="250"/>
      <c r="P177" s="250"/>
      <c r="Q177" s="250"/>
      <c r="R177" s="250"/>
      <c r="S177" s="250"/>
      <c r="T177" s="251"/>
      <c r="U177" s="13"/>
      <c r="V177" s="13"/>
      <c r="W177" s="13"/>
      <c r="X177" s="13"/>
      <c r="Y177" s="13"/>
      <c r="Z177" s="13"/>
      <c r="AA177" s="13"/>
      <c r="AB177" s="13"/>
      <c r="AC177" s="13"/>
      <c r="AD177" s="13"/>
      <c r="AE177" s="13"/>
      <c r="AT177" s="252" t="s">
        <v>182</v>
      </c>
      <c r="AU177" s="252" t="s">
        <v>86</v>
      </c>
      <c r="AV177" s="13" t="s">
        <v>86</v>
      </c>
      <c r="AW177" s="13" t="s">
        <v>31</v>
      </c>
      <c r="AX177" s="13" t="s">
        <v>76</v>
      </c>
      <c r="AY177" s="252" t="s">
        <v>173</v>
      </c>
    </row>
    <row r="178" s="14" customFormat="1">
      <c r="A178" s="14"/>
      <c r="B178" s="253"/>
      <c r="C178" s="254"/>
      <c r="D178" s="243" t="s">
        <v>182</v>
      </c>
      <c r="E178" s="255" t="s">
        <v>1</v>
      </c>
      <c r="F178" s="256" t="s">
        <v>184</v>
      </c>
      <c r="G178" s="254"/>
      <c r="H178" s="257">
        <v>2330</v>
      </c>
      <c r="I178" s="258"/>
      <c r="J178" s="254"/>
      <c r="K178" s="254"/>
      <c r="L178" s="259"/>
      <c r="M178" s="260"/>
      <c r="N178" s="261"/>
      <c r="O178" s="261"/>
      <c r="P178" s="261"/>
      <c r="Q178" s="261"/>
      <c r="R178" s="261"/>
      <c r="S178" s="261"/>
      <c r="T178" s="262"/>
      <c r="U178" s="14"/>
      <c r="V178" s="14"/>
      <c r="W178" s="14"/>
      <c r="X178" s="14"/>
      <c r="Y178" s="14"/>
      <c r="Z178" s="14"/>
      <c r="AA178" s="14"/>
      <c r="AB178" s="14"/>
      <c r="AC178" s="14"/>
      <c r="AD178" s="14"/>
      <c r="AE178" s="14"/>
      <c r="AT178" s="263" t="s">
        <v>182</v>
      </c>
      <c r="AU178" s="263" t="s">
        <v>86</v>
      </c>
      <c r="AV178" s="14" t="s">
        <v>180</v>
      </c>
      <c r="AW178" s="14" t="s">
        <v>31</v>
      </c>
      <c r="AX178" s="14" t="s">
        <v>84</v>
      </c>
      <c r="AY178" s="263" t="s">
        <v>173</v>
      </c>
    </row>
    <row r="179" s="2" customFormat="1" ht="62.7" customHeight="1">
      <c r="A179" s="38"/>
      <c r="B179" s="39"/>
      <c r="C179" s="227" t="s">
        <v>8</v>
      </c>
      <c r="D179" s="227" t="s">
        <v>176</v>
      </c>
      <c r="E179" s="228" t="s">
        <v>270</v>
      </c>
      <c r="F179" s="229" t="s">
        <v>271</v>
      </c>
      <c r="G179" s="230" t="s">
        <v>209</v>
      </c>
      <c r="H179" s="231">
        <v>168</v>
      </c>
      <c r="I179" s="232"/>
      <c r="J179" s="233">
        <f>ROUND(I179*H179,2)</f>
        <v>0</v>
      </c>
      <c r="K179" s="234"/>
      <c r="L179" s="44"/>
      <c r="M179" s="235" t="s">
        <v>1</v>
      </c>
      <c r="N179" s="236" t="s">
        <v>41</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180</v>
      </c>
      <c r="AT179" s="239" t="s">
        <v>176</v>
      </c>
      <c r="AU179" s="239" t="s">
        <v>86</v>
      </c>
      <c r="AY179" s="17" t="s">
        <v>173</v>
      </c>
      <c r="BE179" s="240">
        <f>IF(N179="základní",J179,0)</f>
        <v>0</v>
      </c>
      <c r="BF179" s="240">
        <f>IF(N179="snížená",J179,0)</f>
        <v>0</v>
      </c>
      <c r="BG179" s="240">
        <f>IF(N179="zákl. přenesená",J179,0)</f>
        <v>0</v>
      </c>
      <c r="BH179" s="240">
        <f>IF(N179="sníž. přenesená",J179,0)</f>
        <v>0</v>
      </c>
      <c r="BI179" s="240">
        <f>IF(N179="nulová",J179,0)</f>
        <v>0</v>
      </c>
      <c r="BJ179" s="17" t="s">
        <v>84</v>
      </c>
      <c r="BK179" s="240">
        <f>ROUND(I179*H179,2)</f>
        <v>0</v>
      </c>
      <c r="BL179" s="17" t="s">
        <v>180</v>
      </c>
      <c r="BM179" s="239" t="s">
        <v>272</v>
      </c>
    </row>
    <row r="180" s="13" customFormat="1">
      <c r="A180" s="13"/>
      <c r="B180" s="241"/>
      <c r="C180" s="242"/>
      <c r="D180" s="243" t="s">
        <v>182</v>
      </c>
      <c r="E180" s="244" t="s">
        <v>1</v>
      </c>
      <c r="F180" s="245" t="s">
        <v>273</v>
      </c>
      <c r="G180" s="242"/>
      <c r="H180" s="246">
        <v>168</v>
      </c>
      <c r="I180" s="247"/>
      <c r="J180" s="242"/>
      <c r="K180" s="242"/>
      <c r="L180" s="248"/>
      <c r="M180" s="249"/>
      <c r="N180" s="250"/>
      <c r="O180" s="250"/>
      <c r="P180" s="250"/>
      <c r="Q180" s="250"/>
      <c r="R180" s="250"/>
      <c r="S180" s="250"/>
      <c r="T180" s="251"/>
      <c r="U180" s="13"/>
      <c r="V180" s="13"/>
      <c r="W180" s="13"/>
      <c r="X180" s="13"/>
      <c r="Y180" s="13"/>
      <c r="Z180" s="13"/>
      <c r="AA180" s="13"/>
      <c r="AB180" s="13"/>
      <c r="AC180" s="13"/>
      <c r="AD180" s="13"/>
      <c r="AE180" s="13"/>
      <c r="AT180" s="252" t="s">
        <v>182</v>
      </c>
      <c r="AU180" s="252" t="s">
        <v>86</v>
      </c>
      <c r="AV180" s="13" t="s">
        <v>86</v>
      </c>
      <c r="AW180" s="13" t="s">
        <v>31</v>
      </c>
      <c r="AX180" s="13" t="s">
        <v>76</v>
      </c>
      <c r="AY180" s="252" t="s">
        <v>173</v>
      </c>
    </row>
    <row r="181" s="14" customFormat="1">
      <c r="A181" s="14"/>
      <c r="B181" s="253"/>
      <c r="C181" s="254"/>
      <c r="D181" s="243" t="s">
        <v>182</v>
      </c>
      <c r="E181" s="255" t="s">
        <v>1</v>
      </c>
      <c r="F181" s="256" t="s">
        <v>184</v>
      </c>
      <c r="G181" s="254"/>
      <c r="H181" s="257">
        <v>168</v>
      </c>
      <c r="I181" s="258"/>
      <c r="J181" s="254"/>
      <c r="K181" s="254"/>
      <c r="L181" s="259"/>
      <c r="M181" s="260"/>
      <c r="N181" s="261"/>
      <c r="O181" s="261"/>
      <c r="P181" s="261"/>
      <c r="Q181" s="261"/>
      <c r="R181" s="261"/>
      <c r="S181" s="261"/>
      <c r="T181" s="262"/>
      <c r="U181" s="14"/>
      <c r="V181" s="14"/>
      <c r="W181" s="14"/>
      <c r="X181" s="14"/>
      <c r="Y181" s="14"/>
      <c r="Z181" s="14"/>
      <c r="AA181" s="14"/>
      <c r="AB181" s="14"/>
      <c r="AC181" s="14"/>
      <c r="AD181" s="14"/>
      <c r="AE181" s="14"/>
      <c r="AT181" s="263" t="s">
        <v>182</v>
      </c>
      <c r="AU181" s="263" t="s">
        <v>86</v>
      </c>
      <c r="AV181" s="14" t="s">
        <v>180</v>
      </c>
      <c r="AW181" s="14" t="s">
        <v>31</v>
      </c>
      <c r="AX181" s="14" t="s">
        <v>84</v>
      </c>
      <c r="AY181" s="263" t="s">
        <v>173</v>
      </c>
    </row>
    <row r="182" s="2" customFormat="1" ht="14.4" customHeight="1">
      <c r="A182" s="38"/>
      <c r="B182" s="39"/>
      <c r="C182" s="264" t="s">
        <v>274</v>
      </c>
      <c r="D182" s="264" t="s">
        <v>199</v>
      </c>
      <c r="E182" s="265" t="s">
        <v>275</v>
      </c>
      <c r="F182" s="266" t="s">
        <v>276</v>
      </c>
      <c r="G182" s="267" t="s">
        <v>209</v>
      </c>
      <c r="H182" s="268">
        <v>168</v>
      </c>
      <c r="I182" s="269"/>
      <c r="J182" s="270">
        <f>ROUND(I182*H182,2)</f>
        <v>0</v>
      </c>
      <c r="K182" s="271"/>
      <c r="L182" s="272"/>
      <c r="M182" s="273" t="s">
        <v>1</v>
      </c>
      <c r="N182" s="274" t="s">
        <v>41</v>
      </c>
      <c r="O182" s="91"/>
      <c r="P182" s="237">
        <f>O182*H182</f>
        <v>0</v>
      </c>
      <c r="Q182" s="237">
        <v>0.01004</v>
      </c>
      <c r="R182" s="237">
        <f>Q182*H182</f>
        <v>1.68672</v>
      </c>
      <c r="S182" s="237">
        <v>0</v>
      </c>
      <c r="T182" s="238">
        <f>S182*H182</f>
        <v>0</v>
      </c>
      <c r="U182" s="38"/>
      <c r="V182" s="38"/>
      <c r="W182" s="38"/>
      <c r="X182" s="38"/>
      <c r="Y182" s="38"/>
      <c r="Z182" s="38"/>
      <c r="AA182" s="38"/>
      <c r="AB182" s="38"/>
      <c r="AC182" s="38"/>
      <c r="AD182" s="38"/>
      <c r="AE182" s="38"/>
      <c r="AR182" s="239" t="s">
        <v>203</v>
      </c>
      <c r="AT182" s="239" t="s">
        <v>199</v>
      </c>
      <c r="AU182" s="239" t="s">
        <v>86</v>
      </c>
      <c r="AY182" s="17" t="s">
        <v>173</v>
      </c>
      <c r="BE182" s="240">
        <f>IF(N182="základní",J182,0)</f>
        <v>0</v>
      </c>
      <c r="BF182" s="240">
        <f>IF(N182="snížená",J182,0)</f>
        <v>0</v>
      </c>
      <c r="BG182" s="240">
        <f>IF(N182="zákl. přenesená",J182,0)</f>
        <v>0</v>
      </c>
      <c r="BH182" s="240">
        <f>IF(N182="sníž. přenesená",J182,0)</f>
        <v>0</v>
      </c>
      <c r="BI182" s="240">
        <f>IF(N182="nulová",J182,0)</f>
        <v>0</v>
      </c>
      <c r="BJ182" s="17" t="s">
        <v>84</v>
      </c>
      <c r="BK182" s="240">
        <f>ROUND(I182*H182,2)</f>
        <v>0</v>
      </c>
      <c r="BL182" s="17" t="s">
        <v>180</v>
      </c>
      <c r="BM182" s="239" t="s">
        <v>277</v>
      </c>
    </row>
    <row r="183" s="13" customFormat="1">
      <c r="A183" s="13"/>
      <c r="B183" s="241"/>
      <c r="C183" s="242"/>
      <c r="D183" s="243" t="s">
        <v>182</v>
      </c>
      <c r="E183" s="244" t="s">
        <v>1</v>
      </c>
      <c r="F183" s="245" t="s">
        <v>278</v>
      </c>
      <c r="G183" s="242"/>
      <c r="H183" s="246">
        <v>168</v>
      </c>
      <c r="I183" s="247"/>
      <c r="J183" s="242"/>
      <c r="K183" s="242"/>
      <c r="L183" s="248"/>
      <c r="M183" s="249"/>
      <c r="N183" s="250"/>
      <c r="O183" s="250"/>
      <c r="P183" s="250"/>
      <c r="Q183" s="250"/>
      <c r="R183" s="250"/>
      <c r="S183" s="250"/>
      <c r="T183" s="251"/>
      <c r="U183" s="13"/>
      <c r="V183" s="13"/>
      <c r="W183" s="13"/>
      <c r="X183" s="13"/>
      <c r="Y183" s="13"/>
      <c r="Z183" s="13"/>
      <c r="AA183" s="13"/>
      <c r="AB183" s="13"/>
      <c r="AC183" s="13"/>
      <c r="AD183" s="13"/>
      <c r="AE183" s="13"/>
      <c r="AT183" s="252" t="s">
        <v>182</v>
      </c>
      <c r="AU183" s="252" t="s">
        <v>86</v>
      </c>
      <c r="AV183" s="13" t="s">
        <v>86</v>
      </c>
      <c r="AW183" s="13" t="s">
        <v>31</v>
      </c>
      <c r="AX183" s="13" t="s">
        <v>76</v>
      </c>
      <c r="AY183" s="252" t="s">
        <v>173</v>
      </c>
    </row>
    <row r="184" s="14" customFormat="1">
      <c r="A184" s="14"/>
      <c r="B184" s="253"/>
      <c r="C184" s="254"/>
      <c r="D184" s="243" t="s">
        <v>182</v>
      </c>
      <c r="E184" s="255" t="s">
        <v>1</v>
      </c>
      <c r="F184" s="256" t="s">
        <v>184</v>
      </c>
      <c r="G184" s="254"/>
      <c r="H184" s="257">
        <v>168</v>
      </c>
      <c r="I184" s="258"/>
      <c r="J184" s="254"/>
      <c r="K184" s="254"/>
      <c r="L184" s="259"/>
      <c r="M184" s="260"/>
      <c r="N184" s="261"/>
      <c r="O184" s="261"/>
      <c r="P184" s="261"/>
      <c r="Q184" s="261"/>
      <c r="R184" s="261"/>
      <c r="S184" s="261"/>
      <c r="T184" s="262"/>
      <c r="U184" s="14"/>
      <c r="V184" s="14"/>
      <c r="W184" s="14"/>
      <c r="X184" s="14"/>
      <c r="Y184" s="14"/>
      <c r="Z184" s="14"/>
      <c r="AA184" s="14"/>
      <c r="AB184" s="14"/>
      <c r="AC184" s="14"/>
      <c r="AD184" s="14"/>
      <c r="AE184" s="14"/>
      <c r="AT184" s="263" t="s">
        <v>182</v>
      </c>
      <c r="AU184" s="263" t="s">
        <v>86</v>
      </c>
      <c r="AV184" s="14" t="s">
        <v>180</v>
      </c>
      <c r="AW184" s="14" t="s">
        <v>31</v>
      </c>
      <c r="AX184" s="14" t="s">
        <v>84</v>
      </c>
      <c r="AY184" s="263" t="s">
        <v>173</v>
      </c>
    </row>
    <row r="185" s="2" customFormat="1" ht="76.35" customHeight="1">
      <c r="A185" s="38"/>
      <c r="B185" s="39"/>
      <c r="C185" s="227" t="s">
        <v>279</v>
      </c>
      <c r="D185" s="227" t="s">
        <v>176</v>
      </c>
      <c r="E185" s="228" t="s">
        <v>280</v>
      </c>
      <c r="F185" s="229" t="s">
        <v>281</v>
      </c>
      <c r="G185" s="230" t="s">
        <v>187</v>
      </c>
      <c r="H185" s="231">
        <v>903</v>
      </c>
      <c r="I185" s="232"/>
      <c r="J185" s="233">
        <f>ROUND(I185*H185,2)</f>
        <v>0</v>
      </c>
      <c r="K185" s="234"/>
      <c r="L185" s="44"/>
      <c r="M185" s="235" t="s">
        <v>1</v>
      </c>
      <c r="N185" s="236" t="s">
        <v>41</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180</v>
      </c>
      <c r="AT185" s="239" t="s">
        <v>176</v>
      </c>
      <c r="AU185" s="239" t="s">
        <v>86</v>
      </c>
      <c r="AY185" s="17" t="s">
        <v>173</v>
      </c>
      <c r="BE185" s="240">
        <f>IF(N185="základní",J185,0)</f>
        <v>0</v>
      </c>
      <c r="BF185" s="240">
        <f>IF(N185="snížená",J185,0)</f>
        <v>0</v>
      </c>
      <c r="BG185" s="240">
        <f>IF(N185="zákl. přenesená",J185,0)</f>
        <v>0</v>
      </c>
      <c r="BH185" s="240">
        <f>IF(N185="sníž. přenesená",J185,0)</f>
        <v>0</v>
      </c>
      <c r="BI185" s="240">
        <f>IF(N185="nulová",J185,0)</f>
        <v>0</v>
      </c>
      <c r="BJ185" s="17" t="s">
        <v>84</v>
      </c>
      <c r="BK185" s="240">
        <f>ROUND(I185*H185,2)</f>
        <v>0</v>
      </c>
      <c r="BL185" s="17" t="s">
        <v>180</v>
      </c>
      <c r="BM185" s="239" t="s">
        <v>282</v>
      </c>
    </row>
    <row r="186" s="13" customFormat="1">
      <c r="A186" s="13"/>
      <c r="B186" s="241"/>
      <c r="C186" s="242"/>
      <c r="D186" s="243" t="s">
        <v>182</v>
      </c>
      <c r="E186" s="244" t="s">
        <v>1</v>
      </c>
      <c r="F186" s="245" t="s">
        <v>283</v>
      </c>
      <c r="G186" s="242"/>
      <c r="H186" s="246">
        <v>903</v>
      </c>
      <c r="I186" s="247"/>
      <c r="J186" s="242"/>
      <c r="K186" s="242"/>
      <c r="L186" s="248"/>
      <c r="M186" s="249"/>
      <c r="N186" s="250"/>
      <c r="O186" s="250"/>
      <c r="P186" s="250"/>
      <c r="Q186" s="250"/>
      <c r="R186" s="250"/>
      <c r="S186" s="250"/>
      <c r="T186" s="251"/>
      <c r="U186" s="13"/>
      <c r="V186" s="13"/>
      <c r="W186" s="13"/>
      <c r="X186" s="13"/>
      <c r="Y186" s="13"/>
      <c r="Z186" s="13"/>
      <c r="AA186" s="13"/>
      <c r="AB186" s="13"/>
      <c r="AC186" s="13"/>
      <c r="AD186" s="13"/>
      <c r="AE186" s="13"/>
      <c r="AT186" s="252" t="s">
        <v>182</v>
      </c>
      <c r="AU186" s="252" t="s">
        <v>86</v>
      </c>
      <c r="AV186" s="13" t="s">
        <v>86</v>
      </c>
      <c r="AW186" s="13" t="s">
        <v>31</v>
      </c>
      <c r="AX186" s="13" t="s">
        <v>76</v>
      </c>
      <c r="AY186" s="252" t="s">
        <v>173</v>
      </c>
    </row>
    <row r="187" s="14" customFormat="1">
      <c r="A187" s="14"/>
      <c r="B187" s="253"/>
      <c r="C187" s="254"/>
      <c r="D187" s="243" t="s">
        <v>182</v>
      </c>
      <c r="E187" s="255" t="s">
        <v>1</v>
      </c>
      <c r="F187" s="256" t="s">
        <v>184</v>
      </c>
      <c r="G187" s="254"/>
      <c r="H187" s="257">
        <v>903</v>
      </c>
      <c r="I187" s="258"/>
      <c r="J187" s="254"/>
      <c r="K187" s="254"/>
      <c r="L187" s="259"/>
      <c r="M187" s="260"/>
      <c r="N187" s="261"/>
      <c r="O187" s="261"/>
      <c r="P187" s="261"/>
      <c r="Q187" s="261"/>
      <c r="R187" s="261"/>
      <c r="S187" s="261"/>
      <c r="T187" s="262"/>
      <c r="U187" s="14"/>
      <c r="V187" s="14"/>
      <c r="W187" s="14"/>
      <c r="X187" s="14"/>
      <c r="Y187" s="14"/>
      <c r="Z187" s="14"/>
      <c r="AA187" s="14"/>
      <c r="AB187" s="14"/>
      <c r="AC187" s="14"/>
      <c r="AD187" s="14"/>
      <c r="AE187" s="14"/>
      <c r="AT187" s="263" t="s">
        <v>182</v>
      </c>
      <c r="AU187" s="263" t="s">
        <v>86</v>
      </c>
      <c r="AV187" s="14" t="s">
        <v>180</v>
      </c>
      <c r="AW187" s="14" t="s">
        <v>31</v>
      </c>
      <c r="AX187" s="14" t="s">
        <v>84</v>
      </c>
      <c r="AY187" s="263" t="s">
        <v>173</v>
      </c>
    </row>
    <row r="188" s="2" customFormat="1" ht="76.35" customHeight="1">
      <c r="A188" s="38"/>
      <c r="B188" s="39"/>
      <c r="C188" s="227" t="s">
        <v>284</v>
      </c>
      <c r="D188" s="227" t="s">
        <v>176</v>
      </c>
      <c r="E188" s="228" t="s">
        <v>285</v>
      </c>
      <c r="F188" s="229" t="s">
        <v>286</v>
      </c>
      <c r="G188" s="230" t="s">
        <v>179</v>
      </c>
      <c r="H188" s="231">
        <v>60</v>
      </c>
      <c r="I188" s="232"/>
      <c r="J188" s="233">
        <f>ROUND(I188*H188,2)</f>
        <v>0</v>
      </c>
      <c r="K188" s="234"/>
      <c r="L188" s="44"/>
      <c r="M188" s="235" t="s">
        <v>1</v>
      </c>
      <c r="N188" s="236" t="s">
        <v>41</v>
      </c>
      <c r="O188" s="91"/>
      <c r="P188" s="237">
        <f>O188*H188</f>
        <v>0</v>
      </c>
      <c r="Q188" s="237">
        <v>0</v>
      </c>
      <c r="R188" s="237">
        <f>Q188*H188</f>
        <v>0</v>
      </c>
      <c r="S188" s="237">
        <v>0</v>
      </c>
      <c r="T188" s="238">
        <f>S188*H188</f>
        <v>0</v>
      </c>
      <c r="U188" s="38"/>
      <c r="V188" s="38"/>
      <c r="W188" s="38"/>
      <c r="X188" s="38"/>
      <c r="Y188" s="38"/>
      <c r="Z188" s="38"/>
      <c r="AA188" s="38"/>
      <c r="AB188" s="38"/>
      <c r="AC188" s="38"/>
      <c r="AD188" s="38"/>
      <c r="AE188" s="38"/>
      <c r="AR188" s="239" t="s">
        <v>180</v>
      </c>
      <c r="AT188" s="239" t="s">
        <v>176</v>
      </c>
      <c r="AU188" s="239" t="s">
        <v>86</v>
      </c>
      <c r="AY188" s="17" t="s">
        <v>173</v>
      </c>
      <c r="BE188" s="240">
        <f>IF(N188="základní",J188,0)</f>
        <v>0</v>
      </c>
      <c r="BF188" s="240">
        <f>IF(N188="snížená",J188,0)</f>
        <v>0</v>
      </c>
      <c r="BG188" s="240">
        <f>IF(N188="zákl. přenesená",J188,0)</f>
        <v>0</v>
      </c>
      <c r="BH188" s="240">
        <f>IF(N188="sníž. přenesená",J188,0)</f>
        <v>0</v>
      </c>
      <c r="BI188" s="240">
        <f>IF(N188="nulová",J188,0)</f>
        <v>0</v>
      </c>
      <c r="BJ188" s="17" t="s">
        <v>84</v>
      </c>
      <c r="BK188" s="240">
        <f>ROUND(I188*H188,2)</f>
        <v>0</v>
      </c>
      <c r="BL188" s="17" t="s">
        <v>180</v>
      </c>
      <c r="BM188" s="239" t="s">
        <v>287</v>
      </c>
    </row>
    <row r="189" s="13" customFormat="1">
      <c r="A189" s="13"/>
      <c r="B189" s="241"/>
      <c r="C189" s="242"/>
      <c r="D189" s="243" t="s">
        <v>182</v>
      </c>
      <c r="E189" s="244" t="s">
        <v>1</v>
      </c>
      <c r="F189" s="245" t="s">
        <v>288</v>
      </c>
      <c r="G189" s="242"/>
      <c r="H189" s="246">
        <v>60</v>
      </c>
      <c r="I189" s="247"/>
      <c r="J189" s="242"/>
      <c r="K189" s="242"/>
      <c r="L189" s="248"/>
      <c r="M189" s="249"/>
      <c r="N189" s="250"/>
      <c r="O189" s="250"/>
      <c r="P189" s="250"/>
      <c r="Q189" s="250"/>
      <c r="R189" s="250"/>
      <c r="S189" s="250"/>
      <c r="T189" s="251"/>
      <c r="U189" s="13"/>
      <c r="V189" s="13"/>
      <c r="W189" s="13"/>
      <c r="X189" s="13"/>
      <c r="Y189" s="13"/>
      <c r="Z189" s="13"/>
      <c r="AA189" s="13"/>
      <c r="AB189" s="13"/>
      <c r="AC189" s="13"/>
      <c r="AD189" s="13"/>
      <c r="AE189" s="13"/>
      <c r="AT189" s="252" t="s">
        <v>182</v>
      </c>
      <c r="AU189" s="252" t="s">
        <v>86</v>
      </c>
      <c r="AV189" s="13" t="s">
        <v>86</v>
      </c>
      <c r="AW189" s="13" t="s">
        <v>31</v>
      </c>
      <c r="AX189" s="13" t="s">
        <v>76</v>
      </c>
      <c r="AY189" s="252" t="s">
        <v>173</v>
      </c>
    </row>
    <row r="190" s="14" customFormat="1">
      <c r="A190" s="14"/>
      <c r="B190" s="253"/>
      <c r="C190" s="254"/>
      <c r="D190" s="243" t="s">
        <v>182</v>
      </c>
      <c r="E190" s="255" t="s">
        <v>1</v>
      </c>
      <c r="F190" s="256" t="s">
        <v>184</v>
      </c>
      <c r="G190" s="254"/>
      <c r="H190" s="257">
        <v>60</v>
      </c>
      <c r="I190" s="258"/>
      <c r="J190" s="254"/>
      <c r="K190" s="254"/>
      <c r="L190" s="259"/>
      <c r="M190" s="260"/>
      <c r="N190" s="261"/>
      <c r="O190" s="261"/>
      <c r="P190" s="261"/>
      <c r="Q190" s="261"/>
      <c r="R190" s="261"/>
      <c r="S190" s="261"/>
      <c r="T190" s="262"/>
      <c r="U190" s="14"/>
      <c r="V190" s="14"/>
      <c r="W190" s="14"/>
      <c r="X190" s="14"/>
      <c r="Y190" s="14"/>
      <c r="Z190" s="14"/>
      <c r="AA190" s="14"/>
      <c r="AB190" s="14"/>
      <c r="AC190" s="14"/>
      <c r="AD190" s="14"/>
      <c r="AE190" s="14"/>
      <c r="AT190" s="263" t="s">
        <v>182</v>
      </c>
      <c r="AU190" s="263" t="s">
        <v>86</v>
      </c>
      <c r="AV190" s="14" t="s">
        <v>180</v>
      </c>
      <c r="AW190" s="14" t="s">
        <v>31</v>
      </c>
      <c r="AX190" s="14" t="s">
        <v>84</v>
      </c>
      <c r="AY190" s="263" t="s">
        <v>173</v>
      </c>
    </row>
    <row r="191" s="2" customFormat="1" ht="49.05" customHeight="1">
      <c r="A191" s="38"/>
      <c r="B191" s="39"/>
      <c r="C191" s="227" t="s">
        <v>289</v>
      </c>
      <c r="D191" s="227" t="s">
        <v>176</v>
      </c>
      <c r="E191" s="228" t="s">
        <v>290</v>
      </c>
      <c r="F191" s="229" t="s">
        <v>291</v>
      </c>
      <c r="G191" s="230" t="s">
        <v>187</v>
      </c>
      <c r="H191" s="231">
        <v>60</v>
      </c>
      <c r="I191" s="232"/>
      <c r="J191" s="233">
        <f>ROUND(I191*H191,2)</f>
        <v>0</v>
      </c>
      <c r="K191" s="234"/>
      <c r="L191" s="44"/>
      <c r="M191" s="235" t="s">
        <v>1</v>
      </c>
      <c r="N191" s="236" t="s">
        <v>41</v>
      </c>
      <c r="O191" s="91"/>
      <c r="P191" s="237">
        <f>O191*H191</f>
        <v>0</v>
      </c>
      <c r="Q191" s="237">
        <v>0</v>
      </c>
      <c r="R191" s="237">
        <f>Q191*H191</f>
        <v>0</v>
      </c>
      <c r="S191" s="237">
        <v>0</v>
      </c>
      <c r="T191" s="238">
        <f>S191*H191</f>
        <v>0</v>
      </c>
      <c r="U191" s="38"/>
      <c r="V191" s="38"/>
      <c r="W191" s="38"/>
      <c r="X191" s="38"/>
      <c r="Y191" s="38"/>
      <c r="Z191" s="38"/>
      <c r="AA191" s="38"/>
      <c r="AB191" s="38"/>
      <c r="AC191" s="38"/>
      <c r="AD191" s="38"/>
      <c r="AE191" s="38"/>
      <c r="AR191" s="239" t="s">
        <v>180</v>
      </c>
      <c r="AT191" s="239" t="s">
        <v>176</v>
      </c>
      <c r="AU191" s="239" t="s">
        <v>86</v>
      </c>
      <c r="AY191" s="17" t="s">
        <v>173</v>
      </c>
      <c r="BE191" s="240">
        <f>IF(N191="základní",J191,0)</f>
        <v>0</v>
      </c>
      <c r="BF191" s="240">
        <f>IF(N191="snížená",J191,0)</f>
        <v>0</v>
      </c>
      <c r="BG191" s="240">
        <f>IF(N191="zákl. přenesená",J191,0)</f>
        <v>0</v>
      </c>
      <c r="BH191" s="240">
        <f>IF(N191="sníž. přenesená",J191,0)</f>
        <v>0</v>
      </c>
      <c r="BI191" s="240">
        <f>IF(N191="nulová",J191,0)</f>
        <v>0</v>
      </c>
      <c r="BJ191" s="17" t="s">
        <v>84</v>
      </c>
      <c r="BK191" s="240">
        <f>ROUND(I191*H191,2)</f>
        <v>0</v>
      </c>
      <c r="BL191" s="17" t="s">
        <v>180</v>
      </c>
      <c r="BM191" s="239" t="s">
        <v>292</v>
      </c>
    </row>
    <row r="192" s="13" customFormat="1">
      <c r="A192" s="13"/>
      <c r="B192" s="241"/>
      <c r="C192" s="242"/>
      <c r="D192" s="243" t="s">
        <v>182</v>
      </c>
      <c r="E192" s="244" t="s">
        <v>1</v>
      </c>
      <c r="F192" s="245" t="s">
        <v>293</v>
      </c>
      <c r="G192" s="242"/>
      <c r="H192" s="246">
        <v>60</v>
      </c>
      <c r="I192" s="247"/>
      <c r="J192" s="242"/>
      <c r="K192" s="242"/>
      <c r="L192" s="248"/>
      <c r="M192" s="249"/>
      <c r="N192" s="250"/>
      <c r="O192" s="250"/>
      <c r="P192" s="250"/>
      <c r="Q192" s="250"/>
      <c r="R192" s="250"/>
      <c r="S192" s="250"/>
      <c r="T192" s="251"/>
      <c r="U192" s="13"/>
      <c r="V192" s="13"/>
      <c r="W192" s="13"/>
      <c r="X192" s="13"/>
      <c r="Y192" s="13"/>
      <c r="Z192" s="13"/>
      <c r="AA192" s="13"/>
      <c r="AB192" s="13"/>
      <c r="AC192" s="13"/>
      <c r="AD192" s="13"/>
      <c r="AE192" s="13"/>
      <c r="AT192" s="252" t="s">
        <v>182</v>
      </c>
      <c r="AU192" s="252" t="s">
        <v>86</v>
      </c>
      <c r="AV192" s="13" t="s">
        <v>86</v>
      </c>
      <c r="AW192" s="13" t="s">
        <v>31</v>
      </c>
      <c r="AX192" s="13" t="s">
        <v>76</v>
      </c>
      <c r="AY192" s="252" t="s">
        <v>173</v>
      </c>
    </row>
    <row r="193" s="14" customFormat="1">
      <c r="A193" s="14"/>
      <c r="B193" s="253"/>
      <c r="C193" s="254"/>
      <c r="D193" s="243" t="s">
        <v>182</v>
      </c>
      <c r="E193" s="255" t="s">
        <v>1</v>
      </c>
      <c r="F193" s="256" t="s">
        <v>184</v>
      </c>
      <c r="G193" s="254"/>
      <c r="H193" s="257">
        <v>60</v>
      </c>
      <c r="I193" s="258"/>
      <c r="J193" s="254"/>
      <c r="K193" s="254"/>
      <c r="L193" s="259"/>
      <c r="M193" s="260"/>
      <c r="N193" s="261"/>
      <c r="O193" s="261"/>
      <c r="P193" s="261"/>
      <c r="Q193" s="261"/>
      <c r="R193" s="261"/>
      <c r="S193" s="261"/>
      <c r="T193" s="262"/>
      <c r="U193" s="14"/>
      <c r="V193" s="14"/>
      <c r="W193" s="14"/>
      <c r="X193" s="14"/>
      <c r="Y193" s="14"/>
      <c r="Z193" s="14"/>
      <c r="AA193" s="14"/>
      <c r="AB193" s="14"/>
      <c r="AC193" s="14"/>
      <c r="AD193" s="14"/>
      <c r="AE193" s="14"/>
      <c r="AT193" s="263" t="s">
        <v>182</v>
      </c>
      <c r="AU193" s="263" t="s">
        <v>86</v>
      </c>
      <c r="AV193" s="14" t="s">
        <v>180</v>
      </c>
      <c r="AW193" s="14" t="s">
        <v>31</v>
      </c>
      <c r="AX193" s="14" t="s">
        <v>84</v>
      </c>
      <c r="AY193" s="263" t="s">
        <v>173</v>
      </c>
    </row>
    <row r="194" s="2" customFormat="1" ht="14.4" customHeight="1">
      <c r="A194" s="38"/>
      <c r="B194" s="39"/>
      <c r="C194" s="264" t="s">
        <v>294</v>
      </c>
      <c r="D194" s="264" t="s">
        <v>199</v>
      </c>
      <c r="E194" s="265" t="s">
        <v>295</v>
      </c>
      <c r="F194" s="266" t="s">
        <v>296</v>
      </c>
      <c r="G194" s="267" t="s">
        <v>209</v>
      </c>
      <c r="H194" s="268">
        <v>60</v>
      </c>
      <c r="I194" s="269"/>
      <c r="J194" s="270">
        <f>ROUND(I194*H194,2)</f>
        <v>0</v>
      </c>
      <c r="K194" s="271"/>
      <c r="L194" s="272"/>
      <c r="M194" s="273" t="s">
        <v>1</v>
      </c>
      <c r="N194" s="274" t="s">
        <v>41</v>
      </c>
      <c r="O194" s="91"/>
      <c r="P194" s="237">
        <f>O194*H194</f>
        <v>0</v>
      </c>
      <c r="Q194" s="237">
        <v>0.39000000000000001</v>
      </c>
      <c r="R194" s="237">
        <f>Q194*H194</f>
        <v>23.400000000000002</v>
      </c>
      <c r="S194" s="237">
        <v>0</v>
      </c>
      <c r="T194" s="238">
        <f>S194*H194</f>
        <v>0</v>
      </c>
      <c r="U194" s="38"/>
      <c r="V194" s="38"/>
      <c r="W194" s="38"/>
      <c r="X194" s="38"/>
      <c r="Y194" s="38"/>
      <c r="Z194" s="38"/>
      <c r="AA194" s="38"/>
      <c r="AB194" s="38"/>
      <c r="AC194" s="38"/>
      <c r="AD194" s="38"/>
      <c r="AE194" s="38"/>
      <c r="AR194" s="239" t="s">
        <v>203</v>
      </c>
      <c r="AT194" s="239" t="s">
        <v>199</v>
      </c>
      <c r="AU194" s="239" t="s">
        <v>86</v>
      </c>
      <c r="AY194" s="17" t="s">
        <v>173</v>
      </c>
      <c r="BE194" s="240">
        <f>IF(N194="základní",J194,0)</f>
        <v>0</v>
      </c>
      <c r="BF194" s="240">
        <f>IF(N194="snížená",J194,0)</f>
        <v>0</v>
      </c>
      <c r="BG194" s="240">
        <f>IF(N194="zákl. přenesená",J194,0)</f>
        <v>0</v>
      </c>
      <c r="BH194" s="240">
        <f>IF(N194="sníž. přenesená",J194,0)</f>
        <v>0</v>
      </c>
      <c r="BI194" s="240">
        <f>IF(N194="nulová",J194,0)</f>
        <v>0</v>
      </c>
      <c r="BJ194" s="17" t="s">
        <v>84</v>
      </c>
      <c r="BK194" s="240">
        <f>ROUND(I194*H194,2)</f>
        <v>0</v>
      </c>
      <c r="BL194" s="17" t="s">
        <v>180</v>
      </c>
      <c r="BM194" s="239" t="s">
        <v>297</v>
      </c>
    </row>
    <row r="195" s="13" customFormat="1">
      <c r="A195" s="13"/>
      <c r="B195" s="241"/>
      <c r="C195" s="242"/>
      <c r="D195" s="243" t="s">
        <v>182</v>
      </c>
      <c r="E195" s="244" t="s">
        <v>1</v>
      </c>
      <c r="F195" s="245" t="s">
        <v>298</v>
      </c>
      <c r="G195" s="242"/>
      <c r="H195" s="246">
        <v>60</v>
      </c>
      <c r="I195" s="247"/>
      <c r="J195" s="242"/>
      <c r="K195" s="242"/>
      <c r="L195" s="248"/>
      <c r="M195" s="249"/>
      <c r="N195" s="250"/>
      <c r="O195" s="250"/>
      <c r="P195" s="250"/>
      <c r="Q195" s="250"/>
      <c r="R195" s="250"/>
      <c r="S195" s="250"/>
      <c r="T195" s="251"/>
      <c r="U195" s="13"/>
      <c r="V195" s="13"/>
      <c r="W195" s="13"/>
      <c r="X195" s="13"/>
      <c r="Y195" s="13"/>
      <c r="Z195" s="13"/>
      <c r="AA195" s="13"/>
      <c r="AB195" s="13"/>
      <c r="AC195" s="13"/>
      <c r="AD195" s="13"/>
      <c r="AE195" s="13"/>
      <c r="AT195" s="252" t="s">
        <v>182</v>
      </c>
      <c r="AU195" s="252" t="s">
        <v>86</v>
      </c>
      <c r="AV195" s="13" t="s">
        <v>86</v>
      </c>
      <c r="AW195" s="13" t="s">
        <v>31</v>
      </c>
      <c r="AX195" s="13" t="s">
        <v>76</v>
      </c>
      <c r="AY195" s="252" t="s">
        <v>173</v>
      </c>
    </row>
    <row r="196" s="14" customFormat="1">
      <c r="A196" s="14"/>
      <c r="B196" s="253"/>
      <c r="C196" s="254"/>
      <c r="D196" s="243" t="s">
        <v>182</v>
      </c>
      <c r="E196" s="255" t="s">
        <v>1</v>
      </c>
      <c r="F196" s="256" t="s">
        <v>184</v>
      </c>
      <c r="G196" s="254"/>
      <c r="H196" s="257">
        <v>60</v>
      </c>
      <c r="I196" s="258"/>
      <c r="J196" s="254"/>
      <c r="K196" s="254"/>
      <c r="L196" s="259"/>
      <c r="M196" s="260"/>
      <c r="N196" s="261"/>
      <c r="O196" s="261"/>
      <c r="P196" s="261"/>
      <c r="Q196" s="261"/>
      <c r="R196" s="261"/>
      <c r="S196" s="261"/>
      <c r="T196" s="262"/>
      <c r="U196" s="14"/>
      <c r="V196" s="14"/>
      <c r="W196" s="14"/>
      <c r="X196" s="14"/>
      <c r="Y196" s="14"/>
      <c r="Z196" s="14"/>
      <c r="AA196" s="14"/>
      <c r="AB196" s="14"/>
      <c r="AC196" s="14"/>
      <c r="AD196" s="14"/>
      <c r="AE196" s="14"/>
      <c r="AT196" s="263" t="s">
        <v>182</v>
      </c>
      <c r="AU196" s="263" t="s">
        <v>86</v>
      </c>
      <c r="AV196" s="14" t="s">
        <v>180</v>
      </c>
      <c r="AW196" s="14" t="s">
        <v>31</v>
      </c>
      <c r="AX196" s="14" t="s">
        <v>84</v>
      </c>
      <c r="AY196" s="263" t="s">
        <v>173</v>
      </c>
    </row>
    <row r="197" s="2" customFormat="1" ht="49.05" customHeight="1">
      <c r="A197" s="38"/>
      <c r="B197" s="39"/>
      <c r="C197" s="227" t="s">
        <v>7</v>
      </c>
      <c r="D197" s="227" t="s">
        <v>176</v>
      </c>
      <c r="E197" s="228" t="s">
        <v>299</v>
      </c>
      <c r="F197" s="229" t="s">
        <v>300</v>
      </c>
      <c r="G197" s="230" t="s">
        <v>179</v>
      </c>
      <c r="H197" s="231">
        <v>550</v>
      </c>
      <c r="I197" s="232"/>
      <c r="J197" s="233">
        <f>ROUND(I197*H197,2)</f>
        <v>0</v>
      </c>
      <c r="K197" s="234"/>
      <c r="L197" s="44"/>
      <c r="M197" s="235" t="s">
        <v>1</v>
      </c>
      <c r="N197" s="236" t="s">
        <v>41</v>
      </c>
      <c r="O197" s="91"/>
      <c r="P197" s="237">
        <f>O197*H197</f>
        <v>0</v>
      </c>
      <c r="Q197" s="237">
        <v>0</v>
      </c>
      <c r="R197" s="237">
        <f>Q197*H197</f>
        <v>0</v>
      </c>
      <c r="S197" s="237">
        <v>0</v>
      </c>
      <c r="T197" s="238">
        <f>S197*H197</f>
        <v>0</v>
      </c>
      <c r="U197" s="38"/>
      <c r="V197" s="38"/>
      <c r="W197" s="38"/>
      <c r="X197" s="38"/>
      <c r="Y197" s="38"/>
      <c r="Z197" s="38"/>
      <c r="AA197" s="38"/>
      <c r="AB197" s="38"/>
      <c r="AC197" s="38"/>
      <c r="AD197" s="38"/>
      <c r="AE197" s="38"/>
      <c r="AR197" s="239" t="s">
        <v>180</v>
      </c>
      <c r="AT197" s="239" t="s">
        <v>176</v>
      </c>
      <c r="AU197" s="239" t="s">
        <v>86</v>
      </c>
      <c r="AY197" s="17" t="s">
        <v>173</v>
      </c>
      <c r="BE197" s="240">
        <f>IF(N197="základní",J197,0)</f>
        <v>0</v>
      </c>
      <c r="BF197" s="240">
        <f>IF(N197="snížená",J197,0)</f>
        <v>0</v>
      </c>
      <c r="BG197" s="240">
        <f>IF(N197="zákl. přenesená",J197,0)</f>
        <v>0</v>
      </c>
      <c r="BH197" s="240">
        <f>IF(N197="sníž. přenesená",J197,0)</f>
        <v>0</v>
      </c>
      <c r="BI197" s="240">
        <f>IF(N197="nulová",J197,0)</f>
        <v>0</v>
      </c>
      <c r="BJ197" s="17" t="s">
        <v>84</v>
      </c>
      <c r="BK197" s="240">
        <f>ROUND(I197*H197,2)</f>
        <v>0</v>
      </c>
      <c r="BL197" s="17" t="s">
        <v>180</v>
      </c>
      <c r="BM197" s="239" t="s">
        <v>301</v>
      </c>
    </row>
    <row r="198" s="13" customFormat="1">
      <c r="A198" s="13"/>
      <c r="B198" s="241"/>
      <c r="C198" s="242"/>
      <c r="D198" s="243" t="s">
        <v>182</v>
      </c>
      <c r="E198" s="244" t="s">
        <v>1</v>
      </c>
      <c r="F198" s="245" t="s">
        <v>302</v>
      </c>
      <c r="G198" s="242"/>
      <c r="H198" s="246">
        <v>550</v>
      </c>
      <c r="I198" s="247"/>
      <c r="J198" s="242"/>
      <c r="K198" s="242"/>
      <c r="L198" s="248"/>
      <c r="M198" s="249"/>
      <c r="N198" s="250"/>
      <c r="O198" s="250"/>
      <c r="P198" s="250"/>
      <c r="Q198" s="250"/>
      <c r="R198" s="250"/>
      <c r="S198" s="250"/>
      <c r="T198" s="251"/>
      <c r="U198" s="13"/>
      <c r="V198" s="13"/>
      <c r="W198" s="13"/>
      <c r="X198" s="13"/>
      <c r="Y198" s="13"/>
      <c r="Z198" s="13"/>
      <c r="AA198" s="13"/>
      <c r="AB198" s="13"/>
      <c r="AC198" s="13"/>
      <c r="AD198" s="13"/>
      <c r="AE198" s="13"/>
      <c r="AT198" s="252" t="s">
        <v>182</v>
      </c>
      <c r="AU198" s="252" t="s">
        <v>86</v>
      </c>
      <c r="AV198" s="13" t="s">
        <v>86</v>
      </c>
      <c r="AW198" s="13" t="s">
        <v>31</v>
      </c>
      <c r="AX198" s="13" t="s">
        <v>76</v>
      </c>
      <c r="AY198" s="252" t="s">
        <v>173</v>
      </c>
    </row>
    <row r="199" s="14" customFormat="1">
      <c r="A199" s="14"/>
      <c r="B199" s="253"/>
      <c r="C199" s="254"/>
      <c r="D199" s="243" t="s">
        <v>182</v>
      </c>
      <c r="E199" s="255" t="s">
        <v>1</v>
      </c>
      <c r="F199" s="256" t="s">
        <v>184</v>
      </c>
      <c r="G199" s="254"/>
      <c r="H199" s="257">
        <v>550</v>
      </c>
      <c r="I199" s="258"/>
      <c r="J199" s="254"/>
      <c r="K199" s="254"/>
      <c r="L199" s="259"/>
      <c r="M199" s="260"/>
      <c r="N199" s="261"/>
      <c r="O199" s="261"/>
      <c r="P199" s="261"/>
      <c r="Q199" s="261"/>
      <c r="R199" s="261"/>
      <c r="S199" s="261"/>
      <c r="T199" s="262"/>
      <c r="U199" s="14"/>
      <c r="V199" s="14"/>
      <c r="W199" s="14"/>
      <c r="X199" s="14"/>
      <c r="Y199" s="14"/>
      <c r="Z199" s="14"/>
      <c r="AA199" s="14"/>
      <c r="AB199" s="14"/>
      <c r="AC199" s="14"/>
      <c r="AD199" s="14"/>
      <c r="AE199" s="14"/>
      <c r="AT199" s="263" t="s">
        <v>182</v>
      </c>
      <c r="AU199" s="263" t="s">
        <v>86</v>
      </c>
      <c r="AV199" s="14" t="s">
        <v>180</v>
      </c>
      <c r="AW199" s="14" t="s">
        <v>31</v>
      </c>
      <c r="AX199" s="14" t="s">
        <v>84</v>
      </c>
      <c r="AY199" s="263" t="s">
        <v>173</v>
      </c>
    </row>
    <row r="200" s="2" customFormat="1" ht="14.4" customHeight="1">
      <c r="A200" s="38"/>
      <c r="B200" s="39"/>
      <c r="C200" s="264" t="s">
        <v>303</v>
      </c>
      <c r="D200" s="264" t="s">
        <v>199</v>
      </c>
      <c r="E200" s="265" t="s">
        <v>304</v>
      </c>
      <c r="F200" s="266" t="s">
        <v>305</v>
      </c>
      <c r="G200" s="267" t="s">
        <v>187</v>
      </c>
      <c r="H200" s="268">
        <v>12</v>
      </c>
      <c r="I200" s="269"/>
      <c r="J200" s="270">
        <f>ROUND(I200*H200,2)</f>
        <v>0</v>
      </c>
      <c r="K200" s="271"/>
      <c r="L200" s="272"/>
      <c r="M200" s="273" t="s">
        <v>1</v>
      </c>
      <c r="N200" s="274" t="s">
        <v>41</v>
      </c>
      <c r="O200" s="91"/>
      <c r="P200" s="237">
        <f>O200*H200</f>
        <v>0</v>
      </c>
      <c r="Q200" s="237">
        <v>2.234</v>
      </c>
      <c r="R200" s="237">
        <f>Q200*H200</f>
        <v>26.808</v>
      </c>
      <c r="S200" s="237">
        <v>0</v>
      </c>
      <c r="T200" s="238">
        <f>S200*H200</f>
        <v>0</v>
      </c>
      <c r="U200" s="38"/>
      <c r="V200" s="38"/>
      <c r="W200" s="38"/>
      <c r="X200" s="38"/>
      <c r="Y200" s="38"/>
      <c r="Z200" s="38"/>
      <c r="AA200" s="38"/>
      <c r="AB200" s="38"/>
      <c r="AC200" s="38"/>
      <c r="AD200" s="38"/>
      <c r="AE200" s="38"/>
      <c r="AR200" s="239" t="s">
        <v>203</v>
      </c>
      <c r="AT200" s="239" t="s">
        <v>199</v>
      </c>
      <c r="AU200" s="239" t="s">
        <v>86</v>
      </c>
      <c r="AY200" s="17" t="s">
        <v>173</v>
      </c>
      <c r="BE200" s="240">
        <f>IF(N200="základní",J200,0)</f>
        <v>0</v>
      </c>
      <c r="BF200" s="240">
        <f>IF(N200="snížená",J200,0)</f>
        <v>0</v>
      </c>
      <c r="BG200" s="240">
        <f>IF(N200="zákl. přenesená",J200,0)</f>
        <v>0</v>
      </c>
      <c r="BH200" s="240">
        <f>IF(N200="sníž. přenesená",J200,0)</f>
        <v>0</v>
      </c>
      <c r="BI200" s="240">
        <f>IF(N200="nulová",J200,0)</f>
        <v>0</v>
      </c>
      <c r="BJ200" s="17" t="s">
        <v>84</v>
      </c>
      <c r="BK200" s="240">
        <f>ROUND(I200*H200,2)</f>
        <v>0</v>
      </c>
      <c r="BL200" s="17" t="s">
        <v>180</v>
      </c>
      <c r="BM200" s="239" t="s">
        <v>306</v>
      </c>
    </row>
    <row r="201" s="13" customFormat="1">
      <c r="A201" s="13"/>
      <c r="B201" s="241"/>
      <c r="C201" s="242"/>
      <c r="D201" s="243" t="s">
        <v>182</v>
      </c>
      <c r="E201" s="244" t="s">
        <v>1</v>
      </c>
      <c r="F201" s="245" t="s">
        <v>307</v>
      </c>
      <c r="G201" s="242"/>
      <c r="H201" s="246">
        <v>12</v>
      </c>
      <c r="I201" s="247"/>
      <c r="J201" s="242"/>
      <c r="K201" s="242"/>
      <c r="L201" s="248"/>
      <c r="M201" s="249"/>
      <c r="N201" s="250"/>
      <c r="O201" s="250"/>
      <c r="P201" s="250"/>
      <c r="Q201" s="250"/>
      <c r="R201" s="250"/>
      <c r="S201" s="250"/>
      <c r="T201" s="251"/>
      <c r="U201" s="13"/>
      <c r="V201" s="13"/>
      <c r="W201" s="13"/>
      <c r="X201" s="13"/>
      <c r="Y201" s="13"/>
      <c r="Z201" s="13"/>
      <c r="AA201" s="13"/>
      <c r="AB201" s="13"/>
      <c r="AC201" s="13"/>
      <c r="AD201" s="13"/>
      <c r="AE201" s="13"/>
      <c r="AT201" s="252" t="s">
        <v>182</v>
      </c>
      <c r="AU201" s="252" t="s">
        <v>86</v>
      </c>
      <c r="AV201" s="13" t="s">
        <v>86</v>
      </c>
      <c r="AW201" s="13" t="s">
        <v>31</v>
      </c>
      <c r="AX201" s="13" t="s">
        <v>76</v>
      </c>
      <c r="AY201" s="252" t="s">
        <v>173</v>
      </c>
    </row>
    <row r="202" s="14" customFormat="1">
      <c r="A202" s="14"/>
      <c r="B202" s="253"/>
      <c r="C202" s="254"/>
      <c r="D202" s="243" t="s">
        <v>182</v>
      </c>
      <c r="E202" s="255" t="s">
        <v>1</v>
      </c>
      <c r="F202" s="256" t="s">
        <v>184</v>
      </c>
      <c r="G202" s="254"/>
      <c r="H202" s="257">
        <v>12</v>
      </c>
      <c r="I202" s="258"/>
      <c r="J202" s="254"/>
      <c r="K202" s="254"/>
      <c r="L202" s="259"/>
      <c r="M202" s="260"/>
      <c r="N202" s="261"/>
      <c r="O202" s="261"/>
      <c r="P202" s="261"/>
      <c r="Q202" s="261"/>
      <c r="R202" s="261"/>
      <c r="S202" s="261"/>
      <c r="T202" s="262"/>
      <c r="U202" s="14"/>
      <c r="V202" s="14"/>
      <c r="W202" s="14"/>
      <c r="X202" s="14"/>
      <c r="Y202" s="14"/>
      <c r="Z202" s="14"/>
      <c r="AA202" s="14"/>
      <c r="AB202" s="14"/>
      <c r="AC202" s="14"/>
      <c r="AD202" s="14"/>
      <c r="AE202" s="14"/>
      <c r="AT202" s="263" t="s">
        <v>182</v>
      </c>
      <c r="AU202" s="263" t="s">
        <v>86</v>
      </c>
      <c r="AV202" s="14" t="s">
        <v>180</v>
      </c>
      <c r="AW202" s="14" t="s">
        <v>31</v>
      </c>
      <c r="AX202" s="14" t="s">
        <v>84</v>
      </c>
      <c r="AY202" s="263" t="s">
        <v>173</v>
      </c>
    </row>
    <row r="203" s="2" customFormat="1" ht="76.35" customHeight="1">
      <c r="A203" s="38"/>
      <c r="B203" s="39"/>
      <c r="C203" s="227" t="s">
        <v>308</v>
      </c>
      <c r="D203" s="227" t="s">
        <v>176</v>
      </c>
      <c r="E203" s="228" t="s">
        <v>309</v>
      </c>
      <c r="F203" s="229" t="s">
        <v>310</v>
      </c>
      <c r="G203" s="230" t="s">
        <v>202</v>
      </c>
      <c r="H203" s="231">
        <v>313.38499999999999</v>
      </c>
      <c r="I203" s="232"/>
      <c r="J203" s="233">
        <f>ROUND(I203*H203,2)</f>
        <v>0</v>
      </c>
      <c r="K203" s="234"/>
      <c r="L203" s="44"/>
      <c r="M203" s="235" t="s">
        <v>1</v>
      </c>
      <c r="N203" s="236" t="s">
        <v>41</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180</v>
      </c>
      <c r="AT203" s="239" t="s">
        <v>176</v>
      </c>
      <c r="AU203" s="239" t="s">
        <v>86</v>
      </c>
      <c r="AY203" s="17" t="s">
        <v>173</v>
      </c>
      <c r="BE203" s="240">
        <f>IF(N203="základní",J203,0)</f>
        <v>0</v>
      </c>
      <c r="BF203" s="240">
        <f>IF(N203="snížená",J203,0)</f>
        <v>0</v>
      </c>
      <c r="BG203" s="240">
        <f>IF(N203="zákl. přenesená",J203,0)</f>
        <v>0</v>
      </c>
      <c r="BH203" s="240">
        <f>IF(N203="sníž. přenesená",J203,0)</f>
        <v>0</v>
      </c>
      <c r="BI203" s="240">
        <f>IF(N203="nulová",J203,0)</f>
        <v>0</v>
      </c>
      <c r="BJ203" s="17" t="s">
        <v>84</v>
      </c>
      <c r="BK203" s="240">
        <f>ROUND(I203*H203,2)</f>
        <v>0</v>
      </c>
      <c r="BL203" s="17" t="s">
        <v>180</v>
      </c>
      <c r="BM203" s="239" t="s">
        <v>311</v>
      </c>
    </row>
    <row r="204" s="13" customFormat="1">
      <c r="A204" s="13"/>
      <c r="B204" s="241"/>
      <c r="C204" s="242"/>
      <c r="D204" s="243" t="s">
        <v>182</v>
      </c>
      <c r="E204" s="244" t="s">
        <v>1</v>
      </c>
      <c r="F204" s="245" t="s">
        <v>312</v>
      </c>
      <c r="G204" s="242"/>
      <c r="H204" s="246">
        <v>313.38499999999999</v>
      </c>
      <c r="I204" s="247"/>
      <c r="J204" s="242"/>
      <c r="K204" s="242"/>
      <c r="L204" s="248"/>
      <c r="M204" s="249"/>
      <c r="N204" s="250"/>
      <c r="O204" s="250"/>
      <c r="P204" s="250"/>
      <c r="Q204" s="250"/>
      <c r="R204" s="250"/>
      <c r="S204" s="250"/>
      <c r="T204" s="251"/>
      <c r="U204" s="13"/>
      <c r="V204" s="13"/>
      <c r="W204" s="13"/>
      <c r="X204" s="13"/>
      <c r="Y204" s="13"/>
      <c r="Z204" s="13"/>
      <c r="AA204" s="13"/>
      <c r="AB204" s="13"/>
      <c r="AC204" s="13"/>
      <c r="AD204" s="13"/>
      <c r="AE204" s="13"/>
      <c r="AT204" s="252" t="s">
        <v>182</v>
      </c>
      <c r="AU204" s="252" t="s">
        <v>86</v>
      </c>
      <c r="AV204" s="13" t="s">
        <v>86</v>
      </c>
      <c r="AW204" s="13" t="s">
        <v>31</v>
      </c>
      <c r="AX204" s="13" t="s">
        <v>76</v>
      </c>
      <c r="AY204" s="252" t="s">
        <v>173</v>
      </c>
    </row>
    <row r="205" s="14" customFormat="1">
      <c r="A205" s="14"/>
      <c r="B205" s="253"/>
      <c r="C205" s="254"/>
      <c r="D205" s="243" t="s">
        <v>182</v>
      </c>
      <c r="E205" s="255" t="s">
        <v>1</v>
      </c>
      <c r="F205" s="256" t="s">
        <v>184</v>
      </c>
      <c r="G205" s="254"/>
      <c r="H205" s="257">
        <v>313.38499999999999</v>
      </c>
      <c r="I205" s="258"/>
      <c r="J205" s="254"/>
      <c r="K205" s="254"/>
      <c r="L205" s="259"/>
      <c r="M205" s="260"/>
      <c r="N205" s="261"/>
      <c r="O205" s="261"/>
      <c r="P205" s="261"/>
      <c r="Q205" s="261"/>
      <c r="R205" s="261"/>
      <c r="S205" s="261"/>
      <c r="T205" s="262"/>
      <c r="U205" s="14"/>
      <c r="V205" s="14"/>
      <c r="W205" s="14"/>
      <c r="X205" s="14"/>
      <c r="Y205" s="14"/>
      <c r="Z205" s="14"/>
      <c r="AA205" s="14"/>
      <c r="AB205" s="14"/>
      <c r="AC205" s="14"/>
      <c r="AD205" s="14"/>
      <c r="AE205" s="14"/>
      <c r="AT205" s="263" t="s">
        <v>182</v>
      </c>
      <c r="AU205" s="263" t="s">
        <v>86</v>
      </c>
      <c r="AV205" s="14" t="s">
        <v>180</v>
      </c>
      <c r="AW205" s="14" t="s">
        <v>31</v>
      </c>
      <c r="AX205" s="14" t="s">
        <v>84</v>
      </c>
      <c r="AY205" s="263" t="s">
        <v>173</v>
      </c>
    </row>
    <row r="206" s="12" customFormat="1" ht="25.92" customHeight="1">
      <c r="A206" s="12"/>
      <c r="B206" s="211"/>
      <c r="C206" s="212"/>
      <c r="D206" s="213" t="s">
        <v>75</v>
      </c>
      <c r="E206" s="214" t="s">
        <v>313</v>
      </c>
      <c r="F206" s="214" t="s">
        <v>314</v>
      </c>
      <c r="G206" s="212"/>
      <c r="H206" s="212"/>
      <c r="I206" s="215"/>
      <c r="J206" s="216">
        <f>BK206</f>
        <v>0</v>
      </c>
      <c r="K206" s="212"/>
      <c r="L206" s="217"/>
      <c r="M206" s="218"/>
      <c r="N206" s="219"/>
      <c r="O206" s="219"/>
      <c r="P206" s="220">
        <f>SUM(P207:P216)</f>
        <v>0</v>
      </c>
      <c r="Q206" s="219"/>
      <c r="R206" s="220">
        <f>SUM(R207:R216)</f>
        <v>0</v>
      </c>
      <c r="S206" s="219"/>
      <c r="T206" s="221">
        <f>SUM(T207:T216)</f>
        <v>0</v>
      </c>
      <c r="U206" s="12"/>
      <c r="V206" s="12"/>
      <c r="W206" s="12"/>
      <c r="X206" s="12"/>
      <c r="Y206" s="12"/>
      <c r="Z206" s="12"/>
      <c r="AA206" s="12"/>
      <c r="AB206" s="12"/>
      <c r="AC206" s="12"/>
      <c r="AD206" s="12"/>
      <c r="AE206" s="12"/>
      <c r="AR206" s="222" t="s">
        <v>180</v>
      </c>
      <c r="AT206" s="223" t="s">
        <v>75</v>
      </c>
      <c r="AU206" s="223" t="s">
        <v>76</v>
      </c>
      <c r="AY206" s="222" t="s">
        <v>173</v>
      </c>
      <c r="BK206" s="224">
        <f>SUM(BK207:BK216)</f>
        <v>0</v>
      </c>
    </row>
    <row r="207" s="2" customFormat="1" ht="218.55" customHeight="1">
      <c r="A207" s="38"/>
      <c r="B207" s="39"/>
      <c r="C207" s="227" t="s">
        <v>315</v>
      </c>
      <c r="D207" s="227" t="s">
        <v>176</v>
      </c>
      <c r="E207" s="228" t="s">
        <v>316</v>
      </c>
      <c r="F207" s="229" t="s">
        <v>317</v>
      </c>
      <c r="G207" s="230" t="s">
        <v>202</v>
      </c>
      <c r="H207" s="231">
        <v>430</v>
      </c>
      <c r="I207" s="232"/>
      <c r="J207" s="233">
        <f>ROUND(I207*H207,2)</f>
        <v>0</v>
      </c>
      <c r="K207" s="234"/>
      <c r="L207" s="44"/>
      <c r="M207" s="235" t="s">
        <v>1</v>
      </c>
      <c r="N207" s="236" t="s">
        <v>41</v>
      </c>
      <c r="O207" s="91"/>
      <c r="P207" s="237">
        <f>O207*H207</f>
        <v>0</v>
      </c>
      <c r="Q207" s="237">
        <v>0</v>
      </c>
      <c r="R207" s="237">
        <f>Q207*H207</f>
        <v>0</v>
      </c>
      <c r="S207" s="237">
        <v>0</v>
      </c>
      <c r="T207" s="238">
        <f>S207*H207</f>
        <v>0</v>
      </c>
      <c r="U207" s="38"/>
      <c r="V207" s="38"/>
      <c r="W207" s="38"/>
      <c r="X207" s="38"/>
      <c r="Y207" s="38"/>
      <c r="Z207" s="38"/>
      <c r="AA207" s="38"/>
      <c r="AB207" s="38"/>
      <c r="AC207" s="38"/>
      <c r="AD207" s="38"/>
      <c r="AE207" s="38"/>
      <c r="AR207" s="239" t="s">
        <v>318</v>
      </c>
      <c r="AT207" s="239" t="s">
        <v>176</v>
      </c>
      <c r="AU207" s="239" t="s">
        <v>84</v>
      </c>
      <c r="AY207" s="17" t="s">
        <v>173</v>
      </c>
      <c r="BE207" s="240">
        <f>IF(N207="základní",J207,0)</f>
        <v>0</v>
      </c>
      <c r="BF207" s="240">
        <f>IF(N207="snížená",J207,0)</f>
        <v>0</v>
      </c>
      <c r="BG207" s="240">
        <f>IF(N207="zákl. přenesená",J207,0)</f>
        <v>0</v>
      </c>
      <c r="BH207" s="240">
        <f>IF(N207="sníž. přenesená",J207,0)</f>
        <v>0</v>
      </c>
      <c r="BI207" s="240">
        <f>IF(N207="nulová",J207,0)</f>
        <v>0</v>
      </c>
      <c r="BJ207" s="17" t="s">
        <v>84</v>
      </c>
      <c r="BK207" s="240">
        <f>ROUND(I207*H207,2)</f>
        <v>0</v>
      </c>
      <c r="BL207" s="17" t="s">
        <v>318</v>
      </c>
      <c r="BM207" s="239" t="s">
        <v>319</v>
      </c>
    </row>
    <row r="208" s="13" customFormat="1">
      <c r="A208" s="13"/>
      <c r="B208" s="241"/>
      <c r="C208" s="242"/>
      <c r="D208" s="243" t="s">
        <v>182</v>
      </c>
      <c r="E208" s="244" t="s">
        <v>1</v>
      </c>
      <c r="F208" s="245" t="s">
        <v>320</v>
      </c>
      <c r="G208" s="242"/>
      <c r="H208" s="246">
        <v>400</v>
      </c>
      <c r="I208" s="247"/>
      <c r="J208" s="242"/>
      <c r="K208" s="242"/>
      <c r="L208" s="248"/>
      <c r="M208" s="249"/>
      <c r="N208" s="250"/>
      <c r="O208" s="250"/>
      <c r="P208" s="250"/>
      <c r="Q208" s="250"/>
      <c r="R208" s="250"/>
      <c r="S208" s="250"/>
      <c r="T208" s="251"/>
      <c r="U208" s="13"/>
      <c r="V208" s="13"/>
      <c r="W208" s="13"/>
      <c r="X208" s="13"/>
      <c r="Y208" s="13"/>
      <c r="Z208" s="13"/>
      <c r="AA208" s="13"/>
      <c r="AB208" s="13"/>
      <c r="AC208" s="13"/>
      <c r="AD208" s="13"/>
      <c r="AE208" s="13"/>
      <c r="AT208" s="252" t="s">
        <v>182</v>
      </c>
      <c r="AU208" s="252" t="s">
        <v>84</v>
      </c>
      <c r="AV208" s="13" t="s">
        <v>86</v>
      </c>
      <c r="AW208" s="13" t="s">
        <v>31</v>
      </c>
      <c r="AX208" s="13" t="s">
        <v>76</v>
      </c>
      <c r="AY208" s="252" t="s">
        <v>173</v>
      </c>
    </row>
    <row r="209" s="13" customFormat="1">
      <c r="A209" s="13"/>
      <c r="B209" s="241"/>
      <c r="C209" s="242"/>
      <c r="D209" s="243" t="s">
        <v>182</v>
      </c>
      <c r="E209" s="244" t="s">
        <v>1</v>
      </c>
      <c r="F209" s="245" t="s">
        <v>321</v>
      </c>
      <c r="G209" s="242"/>
      <c r="H209" s="246">
        <v>30</v>
      </c>
      <c r="I209" s="247"/>
      <c r="J209" s="242"/>
      <c r="K209" s="242"/>
      <c r="L209" s="248"/>
      <c r="M209" s="249"/>
      <c r="N209" s="250"/>
      <c r="O209" s="250"/>
      <c r="P209" s="250"/>
      <c r="Q209" s="250"/>
      <c r="R209" s="250"/>
      <c r="S209" s="250"/>
      <c r="T209" s="251"/>
      <c r="U209" s="13"/>
      <c r="V209" s="13"/>
      <c r="W209" s="13"/>
      <c r="X209" s="13"/>
      <c r="Y209" s="13"/>
      <c r="Z209" s="13"/>
      <c r="AA209" s="13"/>
      <c r="AB209" s="13"/>
      <c r="AC209" s="13"/>
      <c r="AD209" s="13"/>
      <c r="AE209" s="13"/>
      <c r="AT209" s="252" t="s">
        <v>182</v>
      </c>
      <c r="AU209" s="252" t="s">
        <v>84</v>
      </c>
      <c r="AV209" s="13" t="s">
        <v>86</v>
      </c>
      <c r="AW209" s="13" t="s">
        <v>31</v>
      </c>
      <c r="AX209" s="13" t="s">
        <v>76</v>
      </c>
      <c r="AY209" s="252" t="s">
        <v>173</v>
      </c>
    </row>
    <row r="210" s="14" customFormat="1">
      <c r="A210" s="14"/>
      <c r="B210" s="253"/>
      <c r="C210" s="254"/>
      <c r="D210" s="243" t="s">
        <v>182</v>
      </c>
      <c r="E210" s="255" t="s">
        <v>1</v>
      </c>
      <c r="F210" s="256" t="s">
        <v>184</v>
      </c>
      <c r="G210" s="254"/>
      <c r="H210" s="257">
        <v>430</v>
      </c>
      <c r="I210" s="258"/>
      <c r="J210" s="254"/>
      <c r="K210" s="254"/>
      <c r="L210" s="259"/>
      <c r="M210" s="260"/>
      <c r="N210" s="261"/>
      <c r="O210" s="261"/>
      <c r="P210" s="261"/>
      <c r="Q210" s="261"/>
      <c r="R210" s="261"/>
      <c r="S210" s="261"/>
      <c r="T210" s="262"/>
      <c r="U210" s="14"/>
      <c r="V210" s="14"/>
      <c r="W210" s="14"/>
      <c r="X210" s="14"/>
      <c r="Y210" s="14"/>
      <c r="Z210" s="14"/>
      <c r="AA210" s="14"/>
      <c r="AB210" s="14"/>
      <c r="AC210" s="14"/>
      <c r="AD210" s="14"/>
      <c r="AE210" s="14"/>
      <c r="AT210" s="263" t="s">
        <v>182</v>
      </c>
      <c r="AU210" s="263" t="s">
        <v>84</v>
      </c>
      <c r="AV210" s="14" t="s">
        <v>180</v>
      </c>
      <c r="AW210" s="14" t="s">
        <v>31</v>
      </c>
      <c r="AX210" s="14" t="s">
        <v>84</v>
      </c>
      <c r="AY210" s="263" t="s">
        <v>173</v>
      </c>
    </row>
    <row r="211" s="2" customFormat="1" ht="204.9" customHeight="1">
      <c r="A211" s="38"/>
      <c r="B211" s="39"/>
      <c r="C211" s="227" t="s">
        <v>322</v>
      </c>
      <c r="D211" s="227" t="s">
        <v>176</v>
      </c>
      <c r="E211" s="228" t="s">
        <v>323</v>
      </c>
      <c r="F211" s="229" t="s">
        <v>324</v>
      </c>
      <c r="G211" s="230" t="s">
        <v>202</v>
      </c>
      <c r="H211" s="231">
        <v>3564.9000000000001</v>
      </c>
      <c r="I211" s="232"/>
      <c r="J211" s="233">
        <f>ROUND(I211*H211,2)</f>
        <v>0</v>
      </c>
      <c r="K211" s="234"/>
      <c r="L211" s="44"/>
      <c r="M211" s="235" t="s">
        <v>1</v>
      </c>
      <c r="N211" s="236" t="s">
        <v>41</v>
      </c>
      <c r="O211" s="91"/>
      <c r="P211" s="237">
        <f>O211*H211</f>
        <v>0</v>
      </c>
      <c r="Q211" s="237">
        <v>0</v>
      </c>
      <c r="R211" s="237">
        <f>Q211*H211</f>
        <v>0</v>
      </c>
      <c r="S211" s="237">
        <v>0</v>
      </c>
      <c r="T211" s="238">
        <f>S211*H211</f>
        <v>0</v>
      </c>
      <c r="U211" s="38"/>
      <c r="V211" s="38"/>
      <c r="W211" s="38"/>
      <c r="X211" s="38"/>
      <c r="Y211" s="38"/>
      <c r="Z211" s="38"/>
      <c r="AA211" s="38"/>
      <c r="AB211" s="38"/>
      <c r="AC211" s="38"/>
      <c r="AD211" s="38"/>
      <c r="AE211" s="38"/>
      <c r="AR211" s="239" t="s">
        <v>318</v>
      </c>
      <c r="AT211" s="239" t="s">
        <v>176</v>
      </c>
      <c r="AU211" s="239" t="s">
        <v>84</v>
      </c>
      <c r="AY211" s="17" t="s">
        <v>173</v>
      </c>
      <c r="BE211" s="240">
        <f>IF(N211="základní",J211,0)</f>
        <v>0</v>
      </c>
      <c r="BF211" s="240">
        <f>IF(N211="snížená",J211,0)</f>
        <v>0</v>
      </c>
      <c r="BG211" s="240">
        <f>IF(N211="zákl. přenesená",J211,0)</f>
        <v>0</v>
      </c>
      <c r="BH211" s="240">
        <f>IF(N211="sníž. přenesená",J211,0)</f>
        <v>0</v>
      </c>
      <c r="BI211" s="240">
        <f>IF(N211="nulová",J211,0)</f>
        <v>0</v>
      </c>
      <c r="BJ211" s="17" t="s">
        <v>84</v>
      </c>
      <c r="BK211" s="240">
        <f>ROUND(I211*H211,2)</f>
        <v>0</v>
      </c>
      <c r="BL211" s="17" t="s">
        <v>318</v>
      </c>
      <c r="BM211" s="239" t="s">
        <v>325</v>
      </c>
    </row>
    <row r="212" s="13" customFormat="1">
      <c r="A212" s="13"/>
      <c r="B212" s="241"/>
      <c r="C212" s="242"/>
      <c r="D212" s="243" t="s">
        <v>182</v>
      </c>
      <c r="E212" s="244" t="s">
        <v>1</v>
      </c>
      <c r="F212" s="245" t="s">
        <v>326</v>
      </c>
      <c r="G212" s="242"/>
      <c r="H212" s="246">
        <v>3564.9000000000001</v>
      </c>
      <c r="I212" s="247"/>
      <c r="J212" s="242"/>
      <c r="K212" s="242"/>
      <c r="L212" s="248"/>
      <c r="M212" s="249"/>
      <c r="N212" s="250"/>
      <c r="O212" s="250"/>
      <c r="P212" s="250"/>
      <c r="Q212" s="250"/>
      <c r="R212" s="250"/>
      <c r="S212" s="250"/>
      <c r="T212" s="251"/>
      <c r="U212" s="13"/>
      <c r="V212" s="13"/>
      <c r="W212" s="13"/>
      <c r="X212" s="13"/>
      <c r="Y212" s="13"/>
      <c r="Z212" s="13"/>
      <c r="AA212" s="13"/>
      <c r="AB212" s="13"/>
      <c r="AC212" s="13"/>
      <c r="AD212" s="13"/>
      <c r="AE212" s="13"/>
      <c r="AT212" s="252" t="s">
        <v>182</v>
      </c>
      <c r="AU212" s="252" t="s">
        <v>84</v>
      </c>
      <c r="AV212" s="13" t="s">
        <v>86</v>
      </c>
      <c r="AW212" s="13" t="s">
        <v>31</v>
      </c>
      <c r="AX212" s="13" t="s">
        <v>76</v>
      </c>
      <c r="AY212" s="252" t="s">
        <v>173</v>
      </c>
    </row>
    <row r="213" s="14" customFormat="1">
      <c r="A213" s="14"/>
      <c r="B213" s="253"/>
      <c r="C213" s="254"/>
      <c r="D213" s="243" t="s">
        <v>182</v>
      </c>
      <c r="E213" s="255" t="s">
        <v>1</v>
      </c>
      <c r="F213" s="256" t="s">
        <v>184</v>
      </c>
      <c r="G213" s="254"/>
      <c r="H213" s="257">
        <v>3564.9000000000001</v>
      </c>
      <c r="I213" s="258"/>
      <c r="J213" s="254"/>
      <c r="K213" s="254"/>
      <c r="L213" s="259"/>
      <c r="M213" s="260"/>
      <c r="N213" s="261"/>
      <c r="O213" s="261"/>
      <c r="P213" s="261"/>
      <c r="Q213" s="261"/>
      <c r="R213" s="261"/>
      <c r="S213" s="261"/>
      <c r="T213" s="262"/>
      <c r="U213" s="14"/>
      <c r="V213" s="14"/>
      <c r="W213" s="14"/>
      <c r="X213" s="14"/>
      <c r="Y213" s="14"/>
      <c r="Z213" s="14"/>
      <c r="AA213" s="14"/>
      <c r="AB213" s="14"/>
      <c r="AC213" s="14"/>
      <c r="AD213" s="14"/>
      <c r="AE213" s="14"/>
      <c r="AT213" s="263" t="s">
        <v>182</v>
      </c>
      <c r="AU213" s="263" t="s">
        <v>84</v>
      </c>
      <c r="AV213" s="14" t="s">
        <v>180</v>
      </c>
      <c r="AW213" s="14" t="s">
        <v>31</v>
      </c>
      <c r="AX213" s="14" t="s">
        <v>84</v>
      </c>
      <c r="AY213" s="263" t="s">
        <v>173</v>
      </c>
    </row>
    <row r="214" s="2" customFormat="1" ht="90" customHeight="1">
      <c r="A214" s="38"/>
      <c r="B214" s="39"/>
      <c r="C214" s="227" t="s">
        <v>327</v>
      </c>
      <c r="D214" s="227" t="s">
        <v>176</v>
      </c>
      <c r="E214" s="228" t="s">
        <v>328</v>
      </c>
      <c r="F214" s="229" t="s">
        <v>329</v>
      </c>
      <c r="G214" s="230" t="s">
        <v>209</v>
      </c>
      <c r="H214" s="231">
        <v>3</v>
      </c>
      <c r="I214" s="232"/>
      <c r="J214" s="233">
        <f>ROUND(I214*H214,2)</f>
        <v>0</v>
      </c>
      <c r="K214" s="234"/>
      <c r="L214" s="44"/>
      <c r="M214" s="235" t="s">
        <v>1</v>
      </c>
      <c r="N214" s="236" t="s">
        <v>41</v>
      </c>
      <c r="O214" s="91"/>
      <c r="P214" s="237">
        <f>O214*H214</f>
        <v>0</v>
      </c>
      <c r="Q214" s="237">
        <v>0</v>
      </c>
      <c r="R214" s="237">
        <f>Q214*H214</f>
        <v>0</v>
      </c>
      <c r="S214" s="237">
        <v>0</v>
      </c>
      <c r="T214" s="238">
        <f>S214*H214</f>
        <v>0</v>
      </c>
      <c r="U214" s="38"/>
      <c r="V214" s="38"/>
      <c r="W214" s="38"/>
      <c r="X214" s="38"/>
      <c r="Y214" s="38"/>
      <c r="Z214" s="38"/>
      <c r="AA214" s="38"/>
      <c r="AB214" s="38"/>
      <c r="AC214" s="38"/>
      <c r="AD214" s="38"/>
      <c r="AE214" s="38"/>
      <c r="AR214" s="239" t="s">
        <v>318</v>
      </c>
      <c r="AT214" s="239" t="s">
        <v>176</v>
      </c>
      <c r="AU214" s="239" t="s">
        <v>84</v>
      </c>
      <c r="AY214" s="17" t="s">
        <v>173</v>
      </c>
      <c r="BE214" s="240">
        <f>IF(N214="základní",J214,0)</f>
        <v>0</v>
      </c>
      <c r="BF214" s="240">
        <f>IF(N214="snížená",J214,0)</f>
        <v>0</v>
      </c>
      <c r="BG214" s="240">
        <f>IF(N214="zákl. přenesená",J214,0)</f>
        <v>0</v>
      </c>
      <c r="BH214" s="240">
        <f>IF(N214="sníž. přenesená",J214,0)</f>
        <v>0</v>
      </c>
      <c r="BI214" s="240">
        <f>IF(N214="nulová",J214,0)</f>
        <v>0</v>
      </c>
      <c r="BJ214" s="17" t="s">
        <v>84</v>
      </c>
      <c r="BK214" s="240">
        <f>ROUND(I214*H214,2)</f>
        <v>0</v>
      </c>
      <c r="BL214" s="17" t="s">
        <v>318</v>
      </c>
      <c r="BM214" s="239" t="s">
        <v>330</v>
      </c>
    </row>
    <row r="215" s="13" customFormat="1">
      <c r="A215" s="13"/>
      <c r="B215" s="241"/>
      <c r="C215" s="242"/>
      <c r="D215" s="243" t="s">
        <v>182</v>
      </c>
      <c r="E215" s="244" t="s">
        <v>1</v>
      </c>
      <c r="F215" s="245" t="s">
        <v>190</v>
      </c>
      <c r="G215" s="242"/>
      <c r="H215" s="246">
        <v>3</v>
      </c>
      <c r="I215" s="247"/>
      <c r="J215" s="242"/>
      <c r="K215" s="242"/>
      <c r="L215" s="248"/>
      <c r="M215" s="249"/>
      <c r="N215" s="250"/>
      <c r="O215" s="250"/>
      <c r="P215" s="250"/>
      <c r="Q215" s="250"/>
      <c r="R215" s="250"/>
      <c r="S215" s="250"/>
      <c r="T215" s="251"/>
      <c r="U215" s="13"/>
      <c r="V215" s="13"/>
      <c r="W215" s="13"/>
      <c r="X215" s="13"/>
      <c r="Y215" s="13"/>
      <c r="Z215" s="13"/>
      <c r="AA215" s="13"/>
      <c r="AB215" s="13"/>
      <c r="AC215" s="13"/>
      <c r="AD215" s="13"/>
      <c r="AE215" s="13"/>
      <c r="AT215" s="252" t="s">
        <v>182</v>
      </c>
      <c r="AU215" s="252" t="s">
        <v>84</v>
      </c>
      <c r="AV215" s="13" t="s">
        <v>86</v>
      </c>
      <c r="AW215" s="13" t="s">
        <v>31</v>
      </c>
      <c r="AX215" s="13" t="s">
        <v>76</v>
      </c>
      <c r="AY215" s="252" t="s">
        <v>173</v>
      </c>
    </row>
    <row r="216" s="14" customFormat="1">
      <c r="A216" s="14"/>
      <c r="B216" s="253"/>
      <c r="C216" s="254"/>
      <c r="D216" s="243" t="s">
        <v>182</v>
      </c>
      <c r="E216" s="255" t="s">
        <v>1</v>
      </c>
      <c r="F216" s="256" t="s">
        <v>184</v>
      </c>
      <c r="G216" s="254"/>
      <c r="H216" s="257">
        <v>3</v>
      </c>
      <c r="I216" s="258"/>
      <c r="J216" s="254"/>
      <c r="K216" s="254"/>
      <c r="L216" s="259"/>
      <c r="M216" s="260"/>
      <c r="N216" s="261"/>
      <c r="O216" s="261"/>
      <c r="P216" s="261"/>
      <c r="Q216" s="261"/>
      <c r="R216" s="261"/>
      <c r="S216" s="261"/>
      <c r="T216" s="262"/>
      <c r="U216" s="14"/>
      <c r="V216" s="14"/>
      <c r="W216" s="14"/>
      <c r="X216" s="14"/>
      <c r="Y216" s="14"/>
      <c r="Z216" s="14"/>
      <c r="AA216" s="14"/>
      <c r="AB216" s="14"/>
      <c r="AC216" s="14"/>
      <c r="AD216" s="14"/>
      <c r="AE216" s="14"/>
      <c r="AT216" s="263" t="s">
        <v>182</v>
      </c>
      <c r="AU216" s="263" t="s">
        <v>84</v>
      </c>
      <c r="AV216" s="14" t="s">
        <v>180</v>
      </c>
      <c r="AW216" s="14" t="s">
        <v>31</v>
      </c>
      <c r="AX216" s="14" t="s">
        <v>84</v>
      </c>
      <c r="AY216" s="263" t="s">
        <v>173</v>
      </c>
    </row>
    <row r="217" s="12" customFormat="1" ht="25.92" customHeight="1">
      <c r="A217" s="12"/>
      <c r="B217" s="211"/>
      <c r="C217" s="212"/>
      <c r="D217" s="213" t="s">
        <v>75</v>
      </c>
      <c r="E217" s="214" t="s">
        <v>144</v>
      </c>
      <c r="F217" s="214" t="s">
        <v>331</v>
      </c>
      <c r="G217" s="212"/>
      <c r="H217" s="212"/>
      <c r="I217" s="215"/>
      <c r="J217" s="216">
        <f>BK217</f>
        <v>0</v>
      </c>
      <c r="K217" s="212"/>
      <c r="L217" s="217"/>
      <c r="M217" s="218"/>
      <c r="N217" s="219"/>
      <c r="O217" s="219"/>
      <c r="P217" s="220">
        <f>SUM(P218:P220)</f>
        <v>0</v>
      </c>
      <c r="Q217" s="219"/>
      <c r="R217" s="220">
        <f>SUM(R218:R220)</f>
        <v>0</v>
      </c>
      <c r="S217" s="219"/>
      <c r="T217" s="221">
        <f>SUM(T218:T220)</f>
        <v>0</v>
      </c>
      <c r="U217" s="12"/>
      <c r="V217" s="12"/>
      <c r="W217" s="12"/>
      <c r="X217" s="12"/>
      <c r="Y217" s="12"/>
      <c r="Z217" s="12"/>
      <c r="AA217" s="12"/>
      <c r="AB217" s="12"/>
      <c r="AC217" s="12"/>
      <c r="AD217" s="12"/>
      <c r="AE217" s="12"/>
      <c r="AR217" s="222" t="s">
        <v>174</v>
      </c>
      <c r="AT217" s="223" t="s">
        <v>75</v>
      </c>
      <c r="AU217" s="223" t="s">
        <v>76</v>
      </c>
      <c r="AY217" s="222" t="s">
        <v>173</v>
      </c>
      <c r="BK217" s="224">
        <f>SUM(BK218:BK220)</f>
        <v>0</v>
      </c>
    </row>
    <row r="218" s="2" customFormat="1" ht="76.35" customHeight="1">
      <c r="A218" s="38"/>
      <c r="B218" s="39"/>
      <c r="C218" s="227" t="s">
        <v>332</v>
      </c>
      <c r="D218" s="227" t="s">
        <v>176</v>
      </c>
      <c r="E218" s="228" t="s">
        <v>333</v>
      </c>
      <c r="F218" s="229" t="s">
        <v>334</v>
      </c>
      <c r="G218" s="230" t="s">
        <v>209</v>
      </c>
      <c r="H218" s="231">
        <v>1</v>
      </c>
      <c r="I218" s="232"/>
      <c r="J218" s="233">
        <f>ROUND(I218*H218,2)</f>
        <v>0</v>
      </c>
      <c r="K218" s="234"/>
      <c r="L218" s="44"/>
      <c r="M218" s="235" t="s">
        <v>1</v>
      </c>
      <c r="N218" s="236" t="s">
        <v>41</v>
      </c>
      <c r="O218" s="91"/>
      <c r="P218" s="237">
        <f>O218*H218</f>
        <v>0</v>
      </c>
      <c r="Q218" s="237">
        <v>0</v>
      </c>
      <c r="R218" s="237">
        <f>Q218*H218</f>
        <v>0</v>
      </c>
      <c r="S218" s="237">
        <v>0</v>
      </c>
      <c r="T218" s="238">
        <f>S218*H218</f>
        <v>0</v>
      </c>
      <c r="U218" s="38"/>
      <c r="V218" s="38"/>
      <c r="W218" s="38"/>
      <c r="X218" s="38"/>
      <c r="Y218" s="38"/>
      <c r="Z218" s="38"/>
      <c r="AA218" s="38"/>
      <c r="AB218" s="38"/>
      <c r="AC218" s="38"/>
      <c r="AD218" s="38"/>
      <c r="AE218" s="38"/>
      <c r="AR218" s="239" t="s">
        <v>180</v>
      </c>
      <c r="AT218" s="239" t="s">
        <v>176</v>
      </c>
      <c r="AU218" s="239" t="s">
        <v>84</v>
      </c>
      <c r="AY218" s="17" t="s">
        <v>173</v>
      </c>
      <c r="BE218" s="240">
        <f>IF(N218="základní",J218,0)</f>
        <v>0</v>
      </c>
      <c r="BF218" s="240">
        <f>IF(N218="snížená",J218,0)</f>
        <v>0</v>
      </c>
      <c r="BG218" s="240">
        <f>IF(N218="zákl. přenesená",J218,0)</f>
        <v>0</v>
      </c>
      <c r="BH218" s="240">
        <f>IF(N218="sníž. přenesená",J218,0)</f>
        <v>0</v>
      </c>
      <c r="BI218" s="240">
        <f>IF(N218="nulová",J218,0)</f>
        <v>0</v>
      </c>
      <c r="BJ218" s="17" t="s">
        <v>84</v>
      </c>
      <c r="BK218" s="240">
        <f>ROUND(I218*H218,2)</f>
        <v>0</v>
      </c>
      <c r="BL218" s="17" t="s">
        <v>180</v>
      </c>
      <c r="BM218" s="239" t="s">
        <v>335</v>
      </c>
    </row>
    <row r="219" s="13" customFormat="1">
      <c r="A219" s="13"/>
      <c r="B219" s="241"/>
      <c r="C219" s="242"/>
      <c r="D219" s="243" t="s">
        <v>182</v>
      </c>
      <c r="E219" s="244" t="s">
        <v>1</v>
      </c>
      <c r="F219" s="245" t="s">
        <v>84</v>
      </c>
      <c r="G219" s="242"/>
      <c r="H219" s="246">
        <v>1</v>
      </c>
      <c r="I219" s="247"/>
      <c r="J219" s="242"/>
      <c r="K219" s="242"/>
      <c r="L219" s="248"/>
      <c r="M219" s="249"/>
      <c r="N219" s="250"/>
      <c r="O219" s="250"/>
      <c r="P219" s="250"/>
      <c r="Q219" s="250"/>
      <c r="R219" s="250"/>
      <c r="S219" s="250"/>
      <c r="T219" s="251"/>
      <c r="U219" s="13"/>
      <c r="V219" s="13"/>
      <c r="W219" s="13"/>
      <c r="X219" s="13"/>
      <c r="Y219" s="13"/>
      <c r="Z219" s="13"/>
      <c r="AA219" s="13"/>
      <c r="AB219" s="13"/>
      <c r="AC219" s="13"/>
      <c r="AD219" s="13"/>
      <c r="AE219" s="13"/>
      <c r="AT219" s="252" t="s">
        <v>182</v>
      </c>
      <c r="AU219" s="252" t="s">
        <v>84</v>
      </c>
      <c r="AV219" s="13" t="s">
        <v>86</v>
      </c>
      <c r="AW219" s="13" t="s">
        <v>31</v>
      </c>
      <c r="AX219" s="13" t="s">
        <v>76</v>
      </c>
      <c r="AY219" s="252" t="s">
        <v>173</v>
      </c>
    </row>
    <row r="220" s="14" customFormat="1">
      <c r="A220" s="14"/>
      <c r="B220" s="253"/>
      <c r="C220" s="254"/>
      <c r="D220" s="243" t="s">
        <v>182</v>
      </c>
      <c r="E220" s="255" t="s">
        <v>1</v>
      </c>
      <c r="F220" s="256" t="s">
        <v>184</v>
      </c>
      <c r="G220" s="254"/>
      <c r="H220" s="257">
        <v>1</v>
      </c>
      <c r="I220" s="258"/>
      <c r="J220" s="254"/>
      <c r="K220" s="254"/>
      <c r="L220" s="259"/>
      <c r="M220" s="289"/>
      <c r="N220" s="290"/>
      <c r="O220" s="290"/>
      <c r="P220" s="290"/>
      <c r="Q220" s="290"/>
      <c r="R220" s="290"/>
      <c r="S220" s="290"/>
      <c r="T220" s="291"/>
      <c r="U220" s="14"/>
      <c r="V220" s="14"/>
      <c r="W220" s="14"/>
      <c r="X220" s="14"/>
      <c r="Y220" s="14"/>
      <c r="Z220" s="14"/>
      <c r="AA220" s="14"/>
      <c r="AB220" s="14"/>
      <c r="AC220" s="14"/>
      <c r="AD220" s="14"/>
      <c r="AE220" s="14"/>
      <c r="AT220" s="263" t="s">
        <v>182</v>
      </c>
      <c r="AU220" s="263" t="s">
        <v>84</v>
      </c>
      <c r="AV220" s="14" t="s">
        <v>180</v>
      </c>
      <c r="AW220" s="14" t="s">
        <v>31</v>
      </c>
      <c r="AX220" s="14" t="s">
        <v>84</v>
      </c>
      <c r="AY220" s="263" t="s">
        <v>173</v>
      </c>
    </row>
    <row r="221" s="2" customFormat="1" ht="6.96" customHeight="1">
      <c r="A221" s="38"/>
      <c r="B221" s="66"/>
      <c r="C221" s="67"/>
      <c r="D221" s="67"/>
      <c r="E221" s="67"/>
      <c r="F221" s="67"/>
      <c r="G221" s="67"/>
      <c r="H221" s="67"/>
      <c r="I221" s="67"/>
      <c r="J221" s="67"/>
      <c r="K221" s="67"/>
      <c r="L221" s="44"/>
      <c r="M221" s="38"/>
      <c r="O221" s="38"/>
      <c r="P221" s="38"/>
      <c r="Q221" s="38"/>
      <c r="R221" s="38"/>
      <c r="S221" s="38"/>
      <c r="T221" s="38"/>
      <c r="U221" s="38"/>
      <c r="V221" s="38"/>
      <c r="W221" s="38"/>
      <c r="X221" s="38"/>
      <c r="Y221" s="38"/>
      <c r="Z221" s="38"/>
      <c r="AA221" s="38"/>
      <c r="AB221" s="38"/>
      <c r="AC221" s="38"/>
      <c r="AD221" s="38"/>
      <c r="AE221" s="38"/>
    </row>
  </sheetData>
  <sheetProtection sheet="1" autoFilter="0" formatColumns="0" formatRows="0" objects="1" scenarios="1" spinCount="100000" saltValue="WHDz80n5O2DxZn8k6ululDMtFkO8lxXrl4GHj0VfTkUJWXwmBPgeoFHvUmuU9Bbxayr57yP8fHvO4Bf/yzNXiw==" hashValue="WzTcLkRB7vfrQ0am2QBWBXRMuTtxHFgns2iZo3T7tBiyPNFbfv73g10MTTJJftgbtuoHtQzs5Hg0LmXsca1pdQ==" algorithmName="SHA-512" password="CC35"/>
  <autoFilter ref="C119:K220"/>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142</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1139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24.75" customHeight="1">
      <c r="A11" s="38"/>
      <c r="B11" s="44"/>
      <c r="C11" s="38"/>
      <c r="D11" s="38"/>
      <c r="E11" s="152" t="s">
        <v>1220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ROUND(J122,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ROUND((SUM(BE122:BE157)),  2)</f>
        <v>0</v>
      </c>
      <c r="G35" s="38"/>
      <c r="H35" s="38"/>
      <c r="I35" s="164">
        <v>0.20999999999999999</v>
      </c>
      <c r="J35" s="163">
        <f>ROUND(((SUM(BE122:BE157))*I35),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ROUND((SUM(BF122:BF157)),  2)</f>
        <v>0</v>
      </c>
      <c r="G36" s="38"/>
      <c r="H36" s="38"/>
      <c r="I36" s="164">
        <v>0.14999999999999999</v>
      </c>
      <c r="J36" s="163">
        <f>ROUND(((SUM(BF122:BF157))*I36),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ROUND((SUM(BG122:BG157)),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ROUND((SUM(BH122:BH157)),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ROUND((SUM(BI122:BI157)),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1139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24.75" customHeight="1">
      <c r="A89" s="38"/>
      <c r="B89" s="39"/>
      <c r="C89" s="40"/>
      <c r="D89" s="40"/>
      <c r="E89" s="76" t="str">
        <f>E11</f>
        <v xml:space="preserve">04 - Údržba průjezdného profilu  Hostomice - Neumětely - Lochovice km 19,3 - 23,7</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J122</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J123</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J124</f>
        <v>0</v>
      </c>
      <c r="K100" s="133"/>
      <c r="L100" s="198"/>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158</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88 - Oprava trati v úseku Zadní Třebaň - Liteň - Lochovice</v>
      </c>
      <c r="F110" s="32"/>
      <c r="G110" s="32"/>
      <c r="H110" s="32"/>
      <c r="I110" s="40"/>
      <c r="J110" s="40"/>
      <c r="K110" s="40"/>
      <c r="L110" s="63"/>
      <c r="S110" s="38"/>
      <c r="T110" s="38"/>
      <c r="U110" s="38"/>
      <c r="V110" s="38"/>
      <c r="W110" s="38"/>
      <c r="X110" s="38"/>
      <c r="Y110" s="38"/>
      <c r="Z110" s="38"/>
      <c r="AA110" s="38"/>
      <c r="AB110" s="38"/>
      <c r="AC110" s="38"/>
      <c r="AD110" s="38"/>
      <c r="AE110" s="38"/>
    </row>
    <row r="111" s="1" customFormat="1" ht="12" customHeight="1">
      <c r="B111" s="21"/>
      <c r="C111" s="32" t="s">
        <v>147</v>
      </c>
      <c r="D111" s="22"/>
      <c r="E111" s="22"/>
      <c r="F111" s="22"/>
      <c r="G111" s="22"/>
      <c r="H111" s="22"/>
      <c r="I111" s="22"/>
      <c r="J111" s="22"/>
      <c r="K111" s="22"/>
      <c r="L111" s="20"/>
    </row>
    <row r="112" s="2" customFormat="1" ht="16.5" customHeight="1">
      <c r="A112" s="38"/>
      <c r="B112" s="39"/>
      <c r="C112" s="40"/>
      <c r="D112" s="40"/>
      <c r="E112" s="183" t="s">
        <v>1139</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520</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4.75" customHeight="1">
      <c r="A114" s="38"/>
      <c r="B114" s="39"/>
      <c r="C114" s="40"/>
      <c r="D114" s="40"/>
      <c r="E114" s="76" t="str">
        <f>E11</f>
        <v xml:space="preserve">04 - Údržba průjezdného profilu  Hostomice - Neumětely - Lochovice km 19,3 - 23,7</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F14</f>
        <v xml:space="preserve"> </v>
      </c>
      <c r="G116" s="40"/>
      <c r="H116" s="40"/>
      <c r="I116" s="32" t="s">
        <v>22</v>
      </c>
      <c r="J116" s="79" t="str">
        <f>IF(J14="","",J14)</f>
        <v>25. 6. 2020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E17</f>
        <v>Ing. Aleš Bednář</v>
      </c>
      <c r="G118" s="40"/>
      <c r="H118" s="40"/>
      <c r="I118" s="32" t="s">
        <v>30</v>
      </c>
      <c r="J118" s="36" t="str">
        <f>E23</f>
        <v xml:space="preserve"> </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IF(E20="","",E20)</f>
        <v>Vyplň údaj</v>
      </c>
      <c r="G119" s="40"/>
      <c r="H119" s="40"/>
      <c r="I119" s="32" t="s">
        <v>32</v>
      </c>
      <c r="J119" s="36" t="str">
        <f>E26</f>
        <v>Jan Marušák</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9"/>
      <c r="B121" s="200"/>
      <c r="C121" s="201" t="s">
        <v>159</v>
      </c>
      <c r="D121" s="202" t="s">
        <v>61</v>
      </c>
      <c r="E121" s="202" t="s">
        <v>57</v>
      </c>
      <c r="F121" s="202" t="s">
        <v>58</v>
      </c>
      <c r="G121" s="202" t="s">
        <v>160</v>
      </c>
      <c r="H121" s="202" t="s">
        <v>161</v>
      </c>
      <c r="I121" s="202" t="s">
        <v>162</v>
      </c>
      <c r="J121" s="203" t="s">
        <v>151</v>
      </c>
      <c r="K121" s="204" t="s">
        <v>163</v>
      </c>
      <c r="L121" s="205"/>
      <c r="M121" s="100" t="s">
        <v>1</v>
      </c>
      <c r="N121" s="101" t="s">
        <v>40</v>
      </c>
      <c r="O121" s="101" t="s">
        <v>164</v>
      </c>
      <c r="P121" s="101" t="s">
        <v>165</v>
      </c>
      <c r="Q121" s="101" t="s">
        <v>166</v>
      </c>
      <c r="R121" s="101" t="s">
        <v>167</v>
      </c>
      <c r="S121" s="101" t="s">
        <v>168</v>
      </c>
      <c r="T121" s="102" t="s">
        <v>169</v>
      </c>
      <c r="U121" s="199"/>
      <c r="V121" s="199"/>
      <c r="W121" s="199"/>
      <c r="X121" s="199"/>
      <c r="Y121" s="199"/>
      <c r="Z121" s="199"/>
      <c r="AA121" s="199"/>
      <c r="AB121" s="199"/>
      <c r="AC121" s="199"/>
      <c r="AD121" s="199"/>
      <c r="AE121" s="199"/>
    </row>
    <row r="122" s="2" customFormat="1" ht="22.8" customHeight="1">
      <c r="A122" s="38"/>
      <c r="B122" s="39"/>
      <c r="C122" s="107" t="s">
        <v>170</v>
      </c>
      <c r="D122" s="40"/>
      <c r="E122" s="40"/>
      <c r="F122" s="40"/>
      <c r="G122" s="40"/>
      <c r="H122" s="40"/>
      <c r="I122" s="40"/>
      <c r="J122" s="206">
        <f>BK122</f>
        <v>0</v>
      </c>
      <c r="K122" s="40"/>
      <c r="L122" s="44"/>
      <c r="M122" s="103"/>
      <c r="N122" s="207"/>
      <c r="O122" s="104"/>
      <c r="P122" s="208">
        <f>P123</f>
        <v>0</v>
      </c>
      <c r="Q122" s="104"/>
      <c r="R122" s="208">
        <f>R123</f>
        <v>0</v>
      </c>
      <c r="S122" s="104"/>
      <c r="T122" s="209">
        <f>T123</f>
        <v>0</v>
      </c>
      <c r="U122" s="38"/>
      <c r="V122" s="38"/>
      <c r="W122" s="38"/>
      <c r="X122" s="38"/>
      <c r="Y122" s="38"/>
      <c r="Z122" s="38"/>
      <c r="AA122" s="38"/>
      <c r="AB122" s="38"/>
      <c r="AC122" s="38"/>
      <c r="AD122" s="38"/>
      <c r="AE122" s="38"/>
      <c r="AT122" s="17" t="s">
        <v>75</v>
      </c>
      <c r="AU122" s="17" t="s">
        <v>153</v>
      </c>
      <c r="BK122" s="210">
        <f>BK123</f>
        <v>0</v>
      </c>
    </row>
    <row r="123" s="12" customFormat="1" ht="25.92" customHeight="1">
      <c r="A123" s="12"/>
      <c r="B123" s="211"/>
      <c r="C123" s="212"/>
      <c r="D123" s="213" t="s">
        <v>75</v>
      </c>
      <c r="E123" s="214" t="s">
        <v>171</v>
      </c>
      <c r="F123" s="214" t="s">
        <v>172</v>
      </c>
      <c r="G123" s="212"/>
      <c r="H123" s="212"/>
      <c r="I123" s="215"/>
      <c r="J123" s="216">
        <f>BK123</f>
        <v>0</v>
      </c>
      <c r="K123" s="212"/>
      <c r="L123" s="217"/>
      <c r="M123" s="218"/>
      <c r="N123" s="219"/>
      <c r="O123" s="219"/>
      <c r="P123" s="220">
        <f>P124</f>
        <v>0</v>
      </c>
      <c r="Q123" s="219"/>
      <c r="R123" s="220">
        <f>R124</f>
        <v>0</v>
      </c>
      <c r="S123" s="219"/>
      <c r="T123" s="221">
        <f>T124</f>
        <v>0</v>
      </c>
      <c r="U123" s="12"/>
      <c r="V123" s="12"/>
      <c r="W123" s="12"/>
      <c r="X123" s="12"/>
      <c r="Y123" s="12"/>
      <c r="Z123" s="12"/>
      <c r="AA123" s="12"/>
      <c r="AB123" s="12"/>
      <c r="AC123" s="12"/>
      <c r="AD123" s="12"/>
      <c r="AE123" s="12"/>
      <c r="AR123" s="222" t="s">
        <v>84</v>
      </c>
      <c r="AT123" s="223" t="s">
        <v>75</v>
      </c>
      <c r="AU123" s="223" t="s">
        <v>76</v>
      </c>
      <c r="AY123" s="222" t="s">
        <v>173</v>
      </c>
      <c r="BK123" s="224">
        <f>BK124</f>
        <v>0</v>
      </c>
    </row>
    <row r="124" s="12" customFormat="1" ht="22.8" customHeight="1">
      <c r="A124" s="12"/>
      <c r="B124" s="211"/>
      <c r="C124" s="212"/>
      <c r="D124" s="213" t="s">
        <v>75</v>
      </c>
      <c r="E124" s="225" t="s">
        <v>174</v>
      </c>
      <c r="F124" s="225" t="s">
        <v>175</v>
      </c>
      <c r="G124" s="212"/>
      <c r="H124" s="212"/>
      <c r="I124" s="215"/>
      <c r="J124" s="226">
        <f>BK124</f>
        <v>0</v>
      </c>
      <c r="K124" s="212"/>
      <c r="L124" s="217"/>
      <c r="M124" s="218"/>
      <c r="N124" s="219"/>
      <c r="O124" s="219"/>
      <c r="P124" s="220">
        <f>SUM(P125:P157)</f>
        <v>0</v>
      </c>
      <c r="Q124" s="219"/>
      <c r="R124" s="220">
        <f>SUM(R125:R157)</f>
        <v>0</v>
      </c>
      <c r="S124" s="219"/>
      <c r="T124" s="221">
        <f>SUM(T125:T157)</f>
        <v>0</v>
      </c>
      <c r="U124" s="12"/>
      <c r="V124" s="12"/>
      <c r="W124" s="12"/>
      <c r="X124" s="12"/>
      <c r="Y124" s="12"/>
      <c r="Z124" s="12"/>
      <c r="AA124" s="12"/>
      <c r="AB124" s="12"/>
      <c r="AC124" s="12"/>
      <c r="AD124" s="12"/>
      <c r="AE124" s="12"/>
      <c r="AR124" s="222" t="s">
        <v>84</v>
      </c>
      <c r="AT124" s="223" t="s">
        <v>75</v>
      </c>
      <c r="AU124" s="223" t="s">
        <v>84</v>
      </c>
      <c r="AY124" s="222" t="s">
        <v>173</v>
      </c>
      <c r="BK124" s="224">
        <f>SUM(BK125:BK157)</f>
        <v>0</v>
      </c>
    </row>
    <row r="125" s="2" customFormat="1" ht="76.35" customHeight="1">
      <c r="A125" s="38"/>
      <c r="B125" s="39"/>
      <c r="C125" s="227" t="s">
        <v>84</v>
      </c>
      <c r="D125" s="227" t="s">
        <v>176</v>
      </c>
      <c r="E125" s="228" t="s">
        <v>1141</v>
      </c>
      <c r="F125" s="229" t="s">
        <v>1142</v>
      </c>
      <c r="G125" s="230" t="s">
        <v>179</v>
      </c>
      <c r="H125" s="231">
        <v>260</v>
      </c>
      <c r="I125" s="232"/>
      <c r="J125" s="233">
        <f>ROUND(I125*H125,2)</f>
        <v>0</v>
      </c>
      <c r="K125" s="234"/>
      <c r="L125" s="44"/>
      <c r="M125" s="235" t="s">
        <v>1</v>
      </c>
      <c r="N125" s="236" t="s">
        <v>41</v>
      </c>
      <c r="O125" s="91"/>
      <c r="P125" s="237">
        <f>O125*H125</f>
        <v>0</v>
      </c>
      <c r="Q125" s="237">
        <v>0</v>
      </c>
      <c r="R125" s="237">
        <f>Q125*H125</f>
        <v>0</v>
      </c>
      <c r="S125" s="237">
        <v>0</v>
      </c>
      <c r="T125" s="238">
        <f>S125*H125</f>
        <v>0</v>
      </c>
      <c r="U125" s="38"/>
      <c r="V125" s="38"/>
      <c r="W125" s="38"/>
      <c r="X125" s="38"/>
      <c r="Y125" s="38"/>
      <c r="Z125" s="38"/>
      <c r="AA125" s="38"/>
      <c r="AB125" s="38"/>
      <c r="AC125" s="38"/>
      <c r="AD125" s="38"/>
      <c r="AE125" s="38"/>
      <c r="AR125" s="239" t="s">
        <v>180</v>
      </c>
      <c r="AT125" s="239" t="s">
        <v>176</v>
      </c>
      <c r="AU125" s="239" t="s">
        <v>86</v>
      </c>
      <c r="AY125" s="17" t="s">
        <v>173</v>
      </c>
      <c r="BE125" s="240">
        <f>IF(N125="základní",J125,0)</f>
        <v>0</v>
      </c>
      <c r="BF125" s="240">
        <f>IF(N125="snížená",J125,0)</f>
        <v>0</v>
      </c>
      <c r="BG125" s="240">
        <f>IF(N125="zákl. přenesená",J125,0)</f>
        <v>0</v>
      </c>
      <c r="BH125" s="240">
        <f>IF(N125="sníž. přenesená",J125,0)</f>
        <v>0</v>
      </c>
      <c r="BI125" s="240">
        <f>IF(N125="nulová",J125,0)</f>
        <v>0</v>
      </c>
      <c r="BJ125" s="17" t="s">
        <v>84</v>
      </c>
      <c r="BK125" s="240">
        <f>ROUND(I125*H125,2)</f>
        <v>0</v>
      </c>
      <c r="BL125" s="17" t="s">
        <v>180</v>
      </c>
      <c r="BM125" s="239" t="s">
        <v>1221</v>
      </c>
    </row>
    <row r="126" s="13" customFormat="1">
      <c r="A126" s="13"/>
      <c r="B126" s="241"/>
      <c r="C126" s="242"/>
      <c r="D126" s="243" t="s">
        <v>182</v>
      </c>
      <c r="E126" s="244" t="s">
        <v>1</v>
      </c>
      <c r="F126" s="245" t="s">
        <v>629</v>
      </c>
      <c r="G126" s="242"/>
      <c r="H126" s="246">
        <v>260</v>
      </c>
      <c r="I126" s="247"/>
      <c r="J126" s="242"/>
      <c r="K126" s="242"/>
      <c r="L126" s="248"/>
      <c r="M126" s="249"/>
      <c r="N126" s="250"/>
      <c r="O126" s="250"/>
      <c r="P126" s="250"/>
      <c r="Q126" s="250"/>
      <c r="R126" s="250"/>
      <c r="S126" s="250"/>
      <c r="T126" s="251"/>
      <c r="U126" s="13"/>
      <c r="V126" s="13"/>
      <c r="W126" s="13"/>
      <c r="X126" s="13"/>
      <c r="Y126" s="13"/>
      <c r="Z126" s="13"/>
      <c r="AA126" s="13"/>
      <c r="AB126" s="13"/>
      <c r="AC126" s="13"/>
      <c r="AD126" s="13"/>
      <c r="AE126" s="13"/>
      <c r="AT126" s="252" t="s">
        <v>182</v>
      </c>
      <c r="AU126" s="252" t="s">
        <v>86</v>
      </c>
      <c r="AV126" s="13" t="s">
        <v>86</v>
      </c>
      <c r="AW126" s="13" t="s">
        <v>31</v>
      </c>
      <c r="AX126" s="13" t="s">
        <v>76</v>
      </c>
      <c r="AY126" s="252" t="s">
        <v>173</v>
      </c>
    </row>
    <row r="127" s="14" customFormat="1">
      <c r="A127" s="14"/>
      <c r="B127" s="253"/>
      <c r="C127" s="254"/>
      <c r="D127" s="243" t="s">
        <v>182</v>
      </c>
      <c r="E127" s="255" t="s">
        <v>1</v>
      </c>
      <c r="F127" s="256" t="s">
        <v>184</v>
      </c>
      <c r="G127" s="254"/>
      <c r="H127" s="257">
        <v>260</v>
      </c>
      <c r="I127" s="258"/>
      <c r="J127" s="254"/>
      <c r="K127" s="254"/>
      <c r="L127" s="259"/>
      <c r="M127" s="260"/>
      <c r="N127" s="261"/>
      <c r="O127" s="261"/>
      <c r="P127" s="261"/>
      <c r="Q127" s="261"/>
      <c r="R127" s="261"/>
      <c r="S127" s="261"/>
      <c r="T127" s="262"/>
      <c r="U127" s="14"/>
      <c r="V127" s="14"/>
      <c r="W127" s="14"/>
      <c r="X127" s="14"/>
      <c r="Y127" s="14"/>
      <c r="Z127" s="14"/>
      <c r="AA127" s="14"/>
      <c r="AB127" s="14"/>
      <c r="AC127" s="14"/>
      <c r="AD127" s="14"/>
      <c r="AE127" s="14"/>
      <c r="AT127" s="263" t="s">
        <v>182</v>
      </c>
      <c r="AU127" s="263" t="s">
        <v>86</v>
      </c>
      <c r="AV127" s="14" t="s">
        <v>180</v>
      </c>
      <c r="AW127" s="14" t="s">
        <v>31</v>
      </c>
      <c r="AX127" s="14" t="s">
        <v>84</v>
      </c>
      <c r="AY127" s="263" t="s">
        <v>173</v>
      </c>
    </row>
    <row r="128" s="2" customFormat="1" ht="76.35" customHeight="1">
      <c r="A128" s="38"/>
      <c r="B128" s="39"/>
      <c r="C128" s="227" t="s">
        <v>86</v>
      </c>
      <c r="D128" s="227" t="s">
        <v>176</v>
      </c>
      <c r="E128" s="228" t="s">
        <v>1145</v>
      </c>
      <c r="F128" s="229" t="s">
        <v>1146</v>
      </c>
      <c r="G128" s="230" t="s">
        <v>179</v>
      </c>
      <c r="H128" s="231">
        <v>1100</v>
      </c>
      <c r="I128" s="232"/>
      <c r="J128" s="233">
        <f>ROUND(I128*H128,2)</f>
        <v>0</v>
      </c>
      <c r="K128" s="234"/>
      <c r="L128" s="44"/>
      <c r="M128" s="235" t="s">
        <v>1</v>
      </c>
      <c r="N128" s="236" t="s">
        <v>41</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180</v>
      </c>
      <c r="AT128" s="239" t="s">
        <v>176</v>
      </c>
      <c r="AU128" s="239" t="s">
        <v>86</v>
      </c>
      <c r="AY128" s="17" t="s">
        <v>173</v>
      </c>
      <c r="BE128" s="240">
        <f>IF(N128="základní",J128,0)</f>
        <v>0</v>
      </c>
      <c r="BF128" s="240">
        <f>IF(N128="snížená",J128,0)</f>
        <v>0</v>
      </c>
      <c r="BG128" s="240">
        <f>IF(N128="zákl. přenesená",J128,0)</f>
        <v>0</v>
      </c>
      <c r="BH128" s="240">
        <f>IF(N128="sníž. přenesená",J128,0)</f>
        <v>0</v>
      </c>
      <c r="BI128" s="240">
        <f>IF(N128="nulová",J128,0)</f>
        <v>0</v>
      </c>
      <c r="BJ128" s="17" t="s">
        <v>84</v>
      </c>
      <c r="BK128" s="240">
        <f>ROUND(I128*H128,2)</f>
        <v>0</v>
      </c>
      <c r="BL128" s="17" t="s">
        <v>180</v>
      </c>
      <c r="BM128" s="239" t="s">
        <v>1222</v>
      </c>
    </row>
    <row r="129" s="13" customFormat="1">
      <c r="A129" s="13"/>
      <c r="B129" s="241"/>
      <c r="C129" s="242"/>
      <c r="D129" s="243" t="s">
        <v>182</v>
      </c>
      <c r="E129" s="244" t="s">
        <v>1</v>
      </c>
      <c r="F129" s="245" t="s">
        <v>1223</v>
      </c>
      <c r="G129" s="242"/>
      <c r="H129" s="246">
        <v>1100</v>
      </c>
      <c r="I129" s="247"/>
      <c r="J129" s="242"/>
      <c r="K129" s="242"/>
      <c r="L129" s="248"/>
      <c r="M129" s="249"/>
      <c r="N129" s="250"/>
      <c r="O129" s="250"/>
      <c r="P129" s="250"/>
      <c r="Q129" s="250"/>
      <c r="R129" s="250"/>
      <c r="S129" s="250"/>
      <c r="T129" s="251"/>
      <c r="U129" s="13"/>
      <c r="V129" s="13"/>
      <c r="W129" s="13"/>
      <c r="X129" s="13"/>
      <c r="Y129" s="13"/>
      <c r="Z129" s="13"/>
      <c r="AA129" s="13"/>
      <c r="AB129" s="13"/>
      <c r="AC129" s="13"/>
      <c r="AD129" s="13"/>
      <c r="AE129" s="13"/>
      <c r="AT129" s="252" t="s">
        <v>182</v>
      </c>
      <c r="AU129" s="252" t="s">
        <v>86</v>
      </c>
      <c r="AV129" s="13" t="s">
        <v>86</v>
      </c>
      <c r="AW129" s="13" t="s">
        <v>31</v>
      </c>
      <c r="AX129" s="13" t="s">
        <v>76</v>
      </c>
      <c r="AY129" s="252" t="s">
        <v>173</v>
      </c>
    </row>
    <row r="130" s="14" customFormat="1">
      <c r="A130" s="14"/>
      <c r="B130" s="253"/>
      <c r="C130" s="254"/>
      <c r="D130" s="243" t="s">
        <v>182</v>
      </c>
      <c r="E130" s="255" t="s">
        <v>1</v>
      </c>
      <c r="F130" s="256" t="s">
        <v>184</v>
      </c>
      <c r="G130" s="254"/>
      <c r="H130" s="257">
        <v>1100</v>
      </c>
      <c r="I130" s="258"/>
      <c r="J130" s="254"/>
      <c r="K130" s="254"/>
      <c r="L130" s="259"/>
      <c r="M130" s="260"/>
      <c r="N130" s="261"/>
      <c r="O130" s="261"/>
      <c r="P130" s="261"/>
      <c r="Q130" s="261"/>
      <c r="R130" s="261"/>
      <c r="S130" s="261"/>
      <c r="T130" s="262"/>
      <c r="U130" s="14"/>
      <c r="V130" s="14"/>
      <c r="W130" s="14"/>
      <c r="X130" s="14"/>
      <c r="Y130" s="14"/>
      <c r="Z130" s="14"/>
      <c r="AA130" s="14"/>
      <c r="AB130" s="14"/>
      <c r="AC130" s="14"/>
      <c r="AD130" s="14"/>
      <c r="AE130" s="14"/>
      <c r="AT130" s="263" t="s">
        <v>182</v>
      </c>
      <c r="AU130" s="263" t="s">
        <v>86</v>
      </c>
      <c r="AV130" s="14" t="s">
        <v>180</v>
      </c>
      <c r="AW130" s="14" t="s">
        <v>31</v>
      </c>
      <c r="AX130" s="14" t="s">
        <v>84</v>
      </c>
      <c r="AY130" s="263" t="s">
        <v>173</v>
      </c>
    </row>
    <row r="131" s="2" customFormat="1" ht="76.35" customHeight="1">
      <c r="A131" s="38"/>
      <c r="B131" s="39"/>
      <c r="C131" s="227" t="s">
        <v>253</v>
      </c>
      <c r="D131" s="227" t="s">
        <v>176</v>
      </c>
      <c r="E131" s="228" t="s">
        <v>1184</v>
      </c>
      <c r="F131" s="229" t="s">
        <v>1185</v>
      </c>
      <c r="G131" s="230" t="s">
        <v>179</v>
      </c>
      <c r="H131" s="231">
        <v>1100</v>
      </c>
      <c r="I131" s="232"/>
      <c r="J131" s="233">
        <f>ROUND(I131*H131,2)</f>
        <v>0</v>
      </c>
      <c r="K131" s="234"/>
      <c r="L131" s="44"/>
      <c r="M131" s="235" t="s">
        <v>1</v>
      </c>
      <c r="N131" s="236" t="s">
        <v>41</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180</v>
      </c>
      <c r="AT131" s="239" t="s">
        <v>176</v>
      </c>
      <c r="AU131" s="239" t="s">
        <v>86</v>
      </c>
      <c r="AY131" s="17" t="s">
        <v>173</v>
      </c>
      <c r="BE131" s="240">
        <f>IF(N131="základní",J131,0)</f>
        <v>0</v>
      </c>
      <c r="BF131" s="240">
        <f>IF(N131="snížená",J131,0)</f>
        <v>0</v>
      </c>
      <c r="BG131" s="240">
        <f>IF(N131="zákl. přenesená",J131,0)</f>
        <v>0</v>
      </c>
      <c r="BH131" s="240">
        <f>IF(N131="sníž. přenesená",J131,0)</f>
        <v>0</v>
      </c>
      <c r="BI131" s="240">
        <f>IF(N131="nulová",J131,0)</f>
        <v>0</v>
      </c>
      <c r="BJ131" s="17" t="s">
        <v>84</v>
      </c>
      <c r="BK131" s="240">
        <f>ROUND(I131*H131,2)</f>
        <v>0</v>
      </c>
      <c r="BL131" s="17" t="s">
        <v>180</v>
      </c>
      <c r="BM131" s="239" t="s">
        <v>1224</v>
      </c>
    </row>
    <row r="132" s="13" customFormat="1">
      <c r="A132" s="13"/>
      <c r="B132" s="241"/>
      <c r="C132" s="242"/>
      <c r="D132" s="243" t="s">
        <v>182</v>
      </c>
      <c r="E132" s="244" t="s">
        <v>1</v>
      </c>
      <c r="F132" s="245" t="s">
        <v>1223</v>
      </c>
      <c r="G132" s="242"/>
      <c r="H132" s="246">
        <v>1100</v>
      </c>
      <c r="I132" s="247"/>
      <c r="J132" s="242"/>
      <c r="K132" s="242"/>
      <c r="L132" s="248"/>
      <c r="M132" s="249"/>
      <c r="N132" s="250"/>
      <c r="O132" s="250"/>
      <c r="P132" s="250"/>
      <c r="Q132" s="250"/>
      <c r="R132" s="250"/>
      <c r="S132" s="250"/>
      <c r="T132" s="251"/>
      <c r="U132" s="13"/>
      <c r="V132" s="13"/>
      <c r="W132" s="13"/>
      <c r="X132" s="13"/>
      <c r="Y132" s="13"/>
      <c r="Z132" s="13"/>
      <c r="AA132" s="13"/>
      <c r="AB132" s="13"/>
      <c r="AC132" s="13"/>
      <c r="AD132" s="13"/>
      <c r="AE132" s="13"/>
      <c r="AT132" s="252" t="s">
        <v>182</v>
      </c>
      <c r="AU132" s="252" t="s">
        <v>86</v>
      </c>
      <c r="AV132" s="13" t="s">
        <v>86</v>
      </c>
      <c r="AW132" s="13" t="s">
        <v>31</v>
      </c>
      <c r="AX132" s="13" t="s">
        <v>76</v>
      </c>
      <c r="AY132" s="252" t="s">
        <v>173</v>
      </c>
    </row>
    <row r="133" s="14" customFormat="1">
      <c r="A133" s="14"/>
      <c r="B133" s="253"/>
      <c r="C133" s="254"/>
      <c r="D133" s="243" t="s">
        <v>182</v>
      </c>
      <c r="E133" s="255" t="s">
        <v>1</v>
      </c>
      <c r="F133" s="256" t="s">
        <v>184</v>
      </c>
      <c r="G133" s="254"/>
      <c r="H133" s="257">
        <v>1100</v>
      </c>
      <c r="I133" s="258"/>
      <c r="J133" s="254"/>
      <c r="K133" s="254"/>
      <c r="L133" s="259"/>
      <c r="M133" s="260"/>
      <c r="N133" s="261"/>
      <c r="O133" s="261"/>
      <c r="P133" s="261"/>
      <c r="Q133" s="261"/>
      <c r="R133" s="261"/>
      <c r="S133" s="261"/>
      <c r="T133" s="262"/>
      <c r="U133" s="14"/>
      <c r="V133" s="14"/>
      <c r="W133" s="14"/>
      <c r="X133" s="14"/>
      <c r="Y133" s="14"/>
      <c r="Z133" s="14"/>
      <c r="AA133" s="14"/>
      <c r="AB133" s="14"/>
      <c r="AC133" s="14"/>
      <c r="AD133" s="14"/>
      <c r="AE133" s="14"/>
      <c r="AT133" s="263" t="s">
        <v>182</v>
      </c>
      <c r="AU133" s="263" t="s">
        <v>86</v>
      </c>
      <c r="AV133" s="14" t="s">
        <v>180</v>
      </c>
      <c r="AW133" s="14" t="s">
        <v>31</v>
      </c>
      <c r="AX133" s="14" t="s">
        <v>84</v>
      </c>
      <c r="AY133" s="263" t="s">
        <v>173</v>
      </c>
    </row>
    <row r="134" s="2" customFormat="1" ht="76.35" customHeight="1">
      <c r="A134" s="38"/>
      <c r="B134" s="39"/>
      <c r="C134" s="227" t="s">
        <v>190</v>
      </c>
      <c r="D134" s="227" t="s">
        <v>176</v>
      </c>
      <c r="E134" s="228" t="s">
        <v>1149</v>
      </c>
      <c r="F134" s="229" t="s">
        <v>1150</v>
      </c>
      <c r="G134" s="230" t="s">
        <v>179</v>
      </c>
      <c r="H134" s="231">
        <v>1810</v>
      </c>
      <c r="I134" s="232"/>
      <c r="J134" s="233">
        <f>ROUND(I134*H134,2)</f>
        <v>0</v>
      </c>
      <c r="K134" s="234"/>
      <c r="L134" s="44"/>
      <c r="M134" s="235" t="s">
        <v>1</v>
      </c>
      <c r="N134" s="236" t="s">
        <v>41</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180</v>
      </c>
      <c r="AT134" s="239" t="s">
        <v>176</v>
      </c>
      <c r="AU134" s="239" t="s">
        <v>86</v>
      </c>
      <c r="AY134" s="17" t="s">
        <v>173</v>
      </c>
      <c r="BE134" s="240">
        <f>IF(N134="základní",J134,0)</f>
        <v>0</v>
      </c>
      <c r="BF134" s="240">
        <f>IF(N134="snížená",J134,0)</f>
        <v>0</v>
      </c>
      <c r="BG134" s="240">
        <f>IF(N134="zákl. přenesená",J134,0)</f>
        <v>0</v>
      </c>
      <c r="BH134" s="240">
        <f>IF(N134="sníž. přenesená",J134,0)</f>
        <v>0</v>
      </c>
      <c r="BI134" s="240">
        <f>IF(N134="nulová",J134,0)</f>
        <v>0</v>
      </c>
      <c r="BJ134" s="17" t="s">
        <v>84</v>
      </c>
      <c r="BK134" s="240">
        <f>ROUND(I134*H134,2)</f>
        <v>0</v>
      </c>
      <c r="BL134" s="17" t="s">
        <v>180</v>
      </c>
      <c r="BM134" s="239" t="s">
        <v>1225</v>
      </c>
    </row>
    <row r="135" s="13" customFormat="1">
      <c r="A135" s="13"/>
      <c r="B135" s="241"/>
      <c r="C135" s="242"/>
      <c r="D135" s="243" t="s">
        <v>182</v>
      </c>
      <c r="E135" s="244" t="s">
        <v>1</v>
      </c>
      <c r="F135" s="245" t="s">
        <v>1226</v>
      </c>
      <c r="G135" s="242"/>
      <c r="H135" s="246">
        <v>1810</v>
      </c>
      <c r="I135" s="247"/>
      <c r="J135" s="242"/>
      <c r="K135" s="242"/>
      <c r="L135" s="248"/>
      <c r="M135" s="249"/>
      <c r="N135" s="250"/>
      <c r="O135" s="250"/>
      <c r="P135" s="250"/>
      <c r="Q135" s="250"/>
      <c r="R135" s="250"/>
      <c r="S135" s="250"/>
      <c r="T135" s="251"/>
      <c r="U135" s="13"/>
      <c r="V135" s="13"/>
      <c r="W135" s="13"/>
      <c r="X135" s="13"/>
      <c r="Y135" s="13"/>
      <c r="Z135" s="13"/>
      <c r="AA135" s="13"/>
      <c r="AB135" s="13"/>
      <c r="AC135" s="13"/>
      <c r="AD135" s="13"/>
      <c r="AE135" s="13"/>
      <c r="AT135" s="252" t="s">
        <v>182</v>
      </c>
      <c r="AU135" s="252" t="s">
        <v>86</v>
      </c>
      <c r="AV135" s="13" t="s">
        <v>86</v>
      </c>
      <c r="AW135" s="13" t="s">
        <v>31</v>
      </c>
      <c r="AX135" s="13" t="s">
        <v>76</v>
      </c>
      <c r="AY135" s="252" t="s">
        <v>173</v>
      </c>
    </row>
    <row r="136" s="14" customFormat="1">
      <c r="A136" s="14"/>
      <c r="B136" s="253"/>
      <c r="C136" s="254"/>
      <c r="D136" s="243" t="s">
        <v>182</v>
      </c>
      <c r="E136" s="255" t="s">
        <v>1</v>
      </c>
      <c r="F136" s="256" t="s">
        <v>184</v>
      </c>
      <c r="G136" s="254"/>
      <c r="H136" s="257">
        <v>1810</v>
      </c>
      <c r="I136" s="258"/>
      <c r="J136" s="254"/>
      <c r="K136" s="254"/>
      <c r="L136" s="259"/>
      <c r="M136" s="260"/>
      <c r="N136" s="261"/>
      <c r="O136" s="261"/>
      <c r="P136" s="261"/>
      <c r="Q136" s="261"/>
      <c r="R136" s="261"/>
      <c r="S136" s="261"/>
      <c r="T136" s="262"/>
      <c r="U136" s="14"/>
      <c r="V136" s="14"/>
      <c r="W136" s="14"/>
      <c r="X136" s="14"/>
      <c r="Y136" s="14"/>
      <c r="Z136" s="14"/>
      <c r="AA136" s="14"/>
      <c r="AB136" s="14"/>
      <c r="AC136" s="14"/>
      <c r="AD136" s="14"/>
      <c r="AE136" s="14"/>
      <c r="AT136" s="263" t="s">
        <v>182</v>
      </c>
      <c r="AU136" s="263" t="s">
        <v>86</v>
      </c>
      <c r="AV136" s="14" t="s">
        <v>180</v>
      </c>
      <c r="AW136" s="14" t="s">
        <v>31</v>
      </c>
      <c r="AX136" s="14" t="s">
        <v>84</v>
      </c>
      <c r="AY136" s="263" t="s">
        <v>173</v>
      </c>
    </row>
    <row r="137" s="2" customFormat="1" ht="101.25" customHeight="1">
      <c r="A137" s="38"/>
      <c r="B137" s="39"/>
      <c r="C137" s="227" t="s">
        <v>180</v>
      </c>
      <c r="D137" s="227" t="s">
        <v>176</v>
      </c>
      <c r="E137" s="228" t="s">
        <v>1153</v>
      </c>
      <c r="F137" s="229" t="s">
        <v>1154</v>
      </c>
      <c r="G137" s="230" t="s">
        <v>1155</v>
      </c>
      <c r="H137" s="231">
        <v>12</v>
      </c>
      <c r="I137" s="232"/>
      <c r="J137" s="233">
        <f>ROUND(I137*H137,2)</f>
        <v>0</v>
      </c>
      <c r="K137" s="234"/>
      <c r="L137" s="44"/>
      <c r="M137" s="235" t="s">
        <v>1</v>
      </c>
      <c r="N137" s="236" t="s">
        <v>41</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180</v>
      </c>
      <c r="AT137" s="239" t="s">
        <v>176</v>
      </c>
      <c r="AU137" s="239" t="s">
        <v>86</v>
      </c>
      <c r="AY137" s="17" t="s">
        <v>173</v>
      </c>
      <c r="BE137" s="240">
        <f>IF(N137="základní",J137,0)</f>
        <v>0</v>
      </c>
      <c r="BF137" s="240">
        <f>IF(N137="snížená",J137,0)</f>
        <v>0</v>
      </c>
      <c r="BG137" s="240">
        <f>IF(N137="zákl. přenesená",J137,0)</f>
        <v>0</v>
      </c>
      <c r="BH137" s="240">
        <f>IF(N137="sníž. přenesená",J137,0)</f>
        <v>0</v>
      </c>
      <c r="BI137" s="240">
        <f>IF(N137="nulová",J137,0)</f>
        <v>0</v>
      </c>
      <c r="BJ137" s="17" t="s">
        <v>84</v>
      </c>
      <c r="BK137" s="240">
        <f>ROUND(I137*H137,2)</f>
        <v>0</v>
      </c>
      <c r="BL137" s="17" t="s">
        <v>180</v>
      </c>
      <c r="BM137" s="239" t="s">
        <v>1227</v>
      </c>
    </row>
    <row r="138" s="13" customFormat="1">
      <c r="A138" s="13"/>
      <c r="B138" s="241"/>
      <c r="C138" s="242"/>
      <c r="D138" s="243" t="s">
        <v>182</v>
      </c>
      <c r="E138" s="244" t="s">
        <v>1</v>
      </c>
      <c r="F138" s="245" t="s">
        <v>253</v>
      </c>
      <c r="G138" s="242"/>
      <c r="H138" s="246">
        <v>12</v>
      </c>
      <c r="I138" s="247"/>
      <c r="J138" s="242"/>
      <c r="K138" s="242"/>
      <c r="L138" s="248"/>
      <c r="M138" s="249"/>
      <c r="N138" s="250"/>
      <c r="O138" s="250"/>
      <c r="P138" s="250"/>
      <c r="Q138" s="250"/>
      <c r="R138" s="250"/>
      <c r="S138" s="250"/>
      <c r="T138" s="251"/>
      <c r="U138" s="13"/>
      <c r="V138" s="13"/>
      <c r="W138" s="13"/>
      <c r="X138" s="13"/>
      <c r="Y138" s="13"/>
      <c r="Z138" s="13"/>
      <c r="AA138" s="13"/>
      <c r="AB138" s="13"/>
      <c r="AC138" s="13"/>
      <c r="AD138" s="13"/>
      <c r="AE138" s="13"/>
      <c r="AT138" s="252" t="s">
        <v>182</v>
      </c>
      <c r="AU138" s="252" t="s">
        <v>86</v>
      </c>
      <c r="AV138" s="13" t="s">
        <v>86</v>
      </c>
      <c r="AW138" s="13" t="s">
        <v>31</v>
      </c>
      <c r="AX138" s="13" t="s">
        <v>76</v>
      </c>
      <c r="AY138" s="252" t="s">
        <v>173</v>
      </c>
    </row>
    <row r="139" s="14" customFormat="1">
      <c r="A139" s="14"/>
      <c r="B139" s="253"/>
      <c r="C139" s="254"/>
      <c r="D139" s="243" t="s">
        <v>182</v>
      </c>
      <c r="E139" s="255" t="s">
        <v>1</v>
      </c>
      <c r="F139" s="256" t="s">
        <v>184</v>
      </c>
      <c r="G139" s="254"/>
      <c r="H139" s="257">
        <v>12</v>
      </c>
      <c r="I139" s="258"/>
      <c r="J139" s="254"/>
      <c r="K139" s="254"/>
      <c r="L139" s="259"/>
      <c r="M139" s="260"/>
      <c r="N139" s="261"/>
      <c r="O139" s="261"/>
      <c r="P139" s="261"/>
      <c r="Q139" s="261"/>
      <c r="R139" s="261"/>
      <c r="S139" s="261"/>
      <c r="T139" s="262"/>
      <c r="U139" s="14"/>
      <c r="V139" s="14"/>
      <c r="W139" s="14"/>
      <c r="X139" s="14"/>
      <c r="Y139" s="14"/>
      <c r="Z139" s="14"/>
      <c r="AA139" s="14"/>
      <c r="AB139" s="14"/>
      <c r="AC139" s="14"/>
      <c r="AD139" s="14"/>
      <c r="AE139" s="14"/>
      <c r="AT139" s="263" t="s">
        <v>182</v>
      </c>
      <c r="AU139" s="263" t="s">
        <v>86</v>
      </c>
      <c r="AV139" s="14" t="s">
        <v>180</v>
      </c>
      <c r="AW139" s="14" t="s">
        <v>31</v>
      </c>
      <c r="AX139" s="14" t="s">
        <v>84</v>
      </c>
      <c r="AY139" s="263" t="s">
        <v>173</v>
      </c>
    </row>
    <row r="140" s="2" customFormat="1" ht="101.25" customHeight="1">
      <c r="A140" s="38"/>
      <c r="B140" s="39"/>
      <c r="C140" s="227" t="s">
        <v>174</v>
      </c>
      <c r="D140" s="227" t="s">
        <v>176</v>
      </c>
      <c r="E140" s="228" t="s">
        <v>1158</v>
      </c>
      <c r="F140" s="229" t="s">
        <v>1159</v>
      </c>
      <c r="G140" s="230" t="s">
        <v>209</v>
      </c>
      <c r="H140" s="231">
        <v>56</v>
      </c>
      <c r="I140" s="232"/>
      <c r="J140" s="233">
        <f>ROUND(I140*H140,2)</f>
        <v>0</v>
      </c>
      <c r="K140" s="234"/>
      <c r="L140" s="44"/>
      <c r="M140" s="235" t="s">
        <v>1</v>
      </c>
      <c r="N140" s="236" t="s">
        <v>41</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180</v>
      </c>
      <c r="AT140" s="239" t="s">
        <v>176</v>
      </c>
      <c r="AU140" s="239" t="s">
        <v>86</v>
      </c>
      <c r="AY140" s="17" t="s">
        <v>173</v>
      </c>
      <c r="BE140" s="240">
        <f>IF(N140="základní",J140,0)</f>
        <v>0</v>
      </c>
      <c r="BF140" s="240">
        <f>IF(N140="snížená",J140,0)</f>
        <v>0</v>
      </c>
      <c r="BG140" s="240">
        <f>IF(N140="zákl. přenesená",J140,0)</f>
        <v>0</v>
      </c>
      <c r="BH140" s="240">
        <f>IF(N140="sníž. přenesená",J140,0)</f>
        <v>0</v>
      </c>
      <c r="BI140" s="240">
        <f>IF(N140="nulová",J140,0)</f>
        <v>0</v>
      </c>
      <c r="BJ140" s="17" t="s">
        <v>84</v>
      </c>
      <c r="BK140" s="240">
        <f>ROUND(I140*H140,2)</f>
        <v>0</v>
      </c>
      <c r="BL140" s="17" t="s">
        <v>180</v>
      </c>
      <c r="BM140" s="239" t="s">
        <v>1228</v>
      </c>
    </row>
    <row r="141" s="13" customFormat="1">
      <c r="A141" s="13"/>
      <c r="B141" s="241"/>
      <c r="C141" s="242"/>
      <c r="D141" s="243" t="s">
        <v>182</v>
      </c>
      <c r="E141" s="244" t="s">
        <v>1</v>
      </c>
      <c r="F141" s="245" t="s">
        <v>1229</v>
      </c>
      <c r="G141" s="242"/>
      <c r="H141" s="246">
        <v>56</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56</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101.25" customHeight="1">
      <c r="A143" s="38"/>
      <c r="B143" s="39"/>
      <c r="C143" s="227" t="s">
        <v>206</v>
      </c>
      <c r="D143" s="227" t="s">
        <v>176</v>
      </c>
      <c r="E143" s="228" t="s">
        <v>1192</v>
      </c>
      <c r="F143" s="229" t="s">
        <v>1193</v>
      </c>
      <c r="G143" s="230" t="s">
        <v>209</v>
      </c>
      <c r="H143" s="231">
        <v>17</v>
      </c>
      <c r="I143" s="232"/>
      <c r="J143" s="233">
        <f>ROUND(I143*H143,2)</f>
        <v>0</v>
      </c>
      <c r="K143" s="234"/>
      <c r="L143" s="44"/>
      <c r="M143" s="235" t="s">
        <v>1</v>
      </c>
      <c r="N143" s="236" t="s">
        <v>41</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180</v>
      </c>
      <c r="AT143" s="239" t="s">
        <v>176</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1230</v>
      </c>
    </row>
    <row r="144" s="13" customFormat="1">
      <c r="A144" s="13"/>
      <c r="B144" s="241"/>
      <c r="C144" s="242"/>
      <c r="D144" s="243" t="s">
        <v>182</v>
      </c>
      <c r="E144" s="244" t="s">
        <v>1</v>
      </c>
      <c r="F144" s="245" t="s">
        <v>279</v>
      </c>
      <c r="G144" s="242"/>
      <c r="H144" s="246">
        <v>17</v>
      </c>
      <c r="I144" s="247"/>
      <c r="J144" s="242"/>
      <c r="K144" s="242"/>
      <c r="L144" s="248"/>
      <c r="M144" s="249"/>
      <c r="N144" s="250"/>
      <c r="O144" s="250"/>
      <c r="P144" s="250"/>
      <c r="Q144" s="250"/>
      <c r="R144" s="250"/>
      <c r="S144" s="250"/>
      <c r="T144" s="251"/>
      <c r="U144" s="13"/>
      <c r="V144" s="13"/>
      <c r="W144" s="13"/>
      <c r="X144" s="13"/>
      <c r="Y144" s="13"/>
      <c r="Z144" s="13"/>
      <c r="AA144" s="13"/>
      <c r="AB144" s="13"/>
      <c r="AC144" s="13"/>
      <c r="AD144" s="13"/>
      <c r="AE144" s="13"/>
      <c r="AT144" s="252" t="s">
        <v>182</v>
      </c>
      <c r="AU144" s="252" t="s">
        <v>86</v>
      </c>
      <c r="AV144" s="13" t="s">
        <v>86</v>
      </c>
      <c r="AW144" s="13" t="s">
        <v>31</v>
      </c>
      <c r="AX144" s="13" t="s">
        <v>76</v>
      </c>
      <c r="AY144" s="252" t="s">
        <v>173</v>
      </c>
    </row>
    <row r="145" s="14" customFormat="1">
      <c r="A145" s="14"/>
      <c r="B145" s="253"/>
      <c r="C145" s="254"/>
      <c r="D145" s="243" t="s">
        <v>182</v>
      </c>
      <c r="E145" s="255" t="s">
        <v>1</v>
      </c>
      <c r="F145" s="256" t="s">
        <v>184</v>
      </c>
      <c r="G145" s="254"/>
      <c r="H145" s="257">
        <v>17</v>
      </c>
      <c r="I145" s="258"/>
      <c r="J145" s="254"/>
      <c r="K145" s="254"/>
      <c r="L145" s="259"/>
      <c r="M145" s="260"/>
      <c r="N145" s="261"/>
      <c r="O145" s="261"/>
      <c r="P145" s="261"/>
      <c r="Q145" s="261"/>
      <c r="R145" s="261"/>
      <c r="S145" s="261"/>
      <c r="T145" s="262"/>
      <c r="U145" s="14"/>
      <c r="V145" s="14"/>
      <c r="W145" s="14"/>
      <c r="X145" s="14"/>
      <c r="Y145" s="14"/>
      <c r="Z145" s="14"/>
      <c r="AA145" s="14"/>
      <c r="AB145" s="14"/>
      <c r="AC145" s="14"/>
      <c r="AD145" s="14"/>
      <c r="AE145" s="14"/>
      <c r="AT145" s="263" t="s">
        <v>182</v>
      </c>
      <c r="AU145" s="263" t="s">
        <v>86</v>
      </c>
      <c r="AV145" s="14" t="s">
        <v>180</v>
      </c>
      <c r="AW145" s="14" t="s">
        <v>31</v>
      </c>
      <c r="AX145" s="14" t="s">
        <v>84</v>
      </c>
      <c r="AY145" s="263" t="s">
        <v>173</v>
      </c>
    </row>
    <row r="146" s="2" customFormat="1" ht="114.9" customHeight="1">
      <c r="A146" s="38"/>
      <c r="B146" s="39"/>
      <c r="C146" s="227" t="s">
        <v>213</v>
      </c>
      <c r="D146" s="227" t="s">
        <v>176</v>
      </c>
      <c r="E146" s="228" t="s">
        <v>1161</v>
      </c>
      <c r="F146" s="229" t="s">
        <v>1162</v>
      </c>
      <c r="G146" s="230" t="s">
        <v>209</v>
      </c>
      <c r="H146" s="231">
        <v>11</v>
      </c>
      <c r="I146" s="232"/>
      <c r="J146" s="233">
        <f>ROUND(I146*H146,2)</f>
        <v>0</v>
      </c>
      <c r="K146" s="234"/>
      <c r="L146" s="44"/>
      <c r="M146" s="235" t="s">
        <v>1</v>
      </c>
      <c r="N146" s="236" t="s">
        <v>41</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180</v>
      </c>
      <c r="AT146" s="239" t="s">
        <v>176</v>
      </c>
      <c r="AU146" s="239" t="s">
        <v>86</v>
      </c>
      <c r="AY146" s="17" t="s">
        <v>173</v>
      </c>
      <c r="BE146" s="240">
        <f>IF(N146="základní",J146,0)</f>
        <v>0</v>
      </c>
      <c r="BF146" s="240">
        <f>IF(N146="snížená",J146,0)</f>
        <v>0</v>
      </c>
      <c r="BG146" s="240">
        <f>IF(N146="zákl. přenesená",J146,0)</f>
        <v>0</v>
      </c>
      <c r="BH146" s="240">
        <f>IF(N146="sníž. přenesená",J146,0)</f>
        <v>0</v>
      </c>
      <c r="BI146" s="240">
        <f>IF(N146="nulová",J146,0)</f>
        <v>0</v>
      </c>
      <c r="BJ146" s="17" t="s">
        <v>84</v>
      </c>
      <c r="BK146" s="240">
        <f>ROUND(I146*H146,2)</f>
        <v>0</v>
      </c>
      <c r="BL146" s="17" t="s">
        <v>180</v>
      </c>
      <c r="BM146" s="239" t="s">
        <v>1231</v>
      </c>
    </row>
    <row r="147" s="13" customFormat="1">
      <c r="A147" s="13"/>
      <c r="B147" s="241"/>
      <c r="C147" s="242"/>
      <c r="D147" s="243" t="s">
        <v>182</v>
      </c>
      <c r="E147" s="244" t="s">
        <v>1</v>
      </c>
      <c r="F147" s="245" t="s">
        <v>246</v>
      </c>
      <c r="G147" s="242"/>
      <c r="H147" s="246">
        <v>11</v>
      </c>
      <c r="I147" s="247"/>
      <c r="J147" s="242"/>
      <c r="K147" s="242"/>
      <c r="L147" s="248"/>
      <c r="M147" s="249"/>
      <c r="N147" s="250"/>
      <c r="O147" s="250"/>
      <c r="P147" s="250"/>
      <c r="Q147" s="250"/>
      <c r="R147" s="250"/>
      <c r="S147" s="250"/>
      <c r="T147" s="251"/>
      <c r="U147" s="13"/>
      <c r="V147" s="13"/>
      <c r="W147" s="13"/>
      <c r="X147" s="13"/>
      <c r="Y147" s="13"/>
      <c r="Z147" s="13"/>
      <c r="AA147" s="13"/>
      <c r="AB147" s="13"/>
      <c r="AC147" s="13"/>
      <c r="AD147" s="13"/>
      <c r="AE147" s="13"/>
      <c r="AT147" s="252" t="s">
        <v>182</v>
      </c>
      <c r="AU147" s="252" t="s">
        <v>86</v>
      </c>
      <c r="AV147" s="13" t="s">
        <v>86</v>
      </c>
      <c r="AW147" s="13" t="s">
        <v>31</v>
      </c>
      <c r="AX147" s="13" t="s">
        <v>76</v>
      </c>
      <c r="AY147" s="252" t="s">
        <v>173</v>
      </c>
    </row>
    <row r="148" s="14" customFormat="1">
      <c r="A148" s="14"/>
      <c r="B148" s="253"/>
      <c r="C148" s="254"/>
      <c r="D148" s="243" t="s">
        <v>182</v>
      </c>
      <c r="E148" s="255" t="s">
        <v>1</v>
      </c>
      <c r="F148" s="256" t="s">
        <v>184</v>
      </c>
      <c r="G148" s="254"/>
      <c r="H148" s="257">
        <v>11</v>
      </c>
      <c r="I148" s="258"/>
      <c r="J148" s="254"/>
      <c r="K148" s="254"/>
      <c r="L148" s="259"/>
      <c r="M148" s="260"/>
      <c r="N148" s="261"/>
      <c r="O148" s="261"/>
      <c r="P148" s="261"/>
      <c r="Q148" s="261"/>
      <c r="R148" s="261"/>
      <c r="S148" s="261"/>
      <c r="T148" s="262"/>
      <c r="U148" s="14"/>
      <c r="V148" s="14"/>
      <c r="W148" s="14"/>
      <c r="X148" s="14"/>
      <c r="Y148" s="14"/>
      <c r="Z148" s="14"/>
      <c r="AA148" s="14"/>
      <c r="AB148" s="14"/>
      <c r="AC148" s="14"/>
      <c r="AD148" s="14"/>
      <c r="AE148" s="14"/>
      <c r="AT148" s="263" t="s">
        <v>182</v>
      </c>
      <c r="AU148" s="263" t="s">
        <v>86</v>
      </c>
      <c r="AV148" s="14" t="s">
        <v>180</v>
      </c>
      <c r="AW148" s="14" t="s">
        <v>31</v>
      </c>
      <c r="AX148" s="14" t="s">
        <v>84</v>
      </c>
      <c r="AY148" s="263" t="s">
        <v>173</v>
      </c>
    </row>
    <row r="149" s="2" customFormat="1" ht="101.25" customHeight="1">
      <c r="A149" s="38"/>
      <c r="B149" s="39"/>
      <c r="C149" s="227" t="s">
        <v>224</v>
      </c>
      <c r="D149" s="227" t="s">
        <v>176</v>
      </c>
      <c r="E149" s="228" t="s">
        <v>1164</v>
      </c>
      <c r="F149" s="229" t="s">
        <v>1165</v>
      </c>
      <c r="G149" s="230" t="s">
        <v>209</v>
      </c>
      <c r="H149" s="231">
        <v>10</v>
      </c>
      <c r="I149" s="232"/>
      <c r="J149" s="233">
        <f>ROUND(I149*H149,2)</f>
        <v>0</v>
      </c>
      <c r="K149" s="234"/>
      <c r="L149" s="44"/>
      <c r="M149" s="235" t="s">
        <v>1</v>
      </c>
      <c r="N149" s="236" t="s">
        <v>41</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180</v>
      </c>
      <c r="AT149" s="239" t="s">
        <v>176</v>
      </c>
      <c r="AU149" s="239" t="s">
        <v>86</v>
      </c>
      <c r="AY149" s="17" t="s">
        <v>173</v>
      </c>
      <c r="BE149" s="240">
        <f>IF(N149="základní",J149,0)</f>
        <v>0</v>
      </c>
      <c r="BF149" s="240">
        <f>IF(N149="snížená",J149,0)</f>
        <v>0</v>
      </c>
      <c r="BG149" s="240">
        <f>IF(N149="zákl. přenesená",J149,0)</f>
        <v>0</v>
      </c>
      <c r="BH149" s="240">
        <f>IF(N149="sníž. přenesená",J149,0)</f>
        <v>0</v>
      </c>
      <c r="BI149" s="240">
        <f>IF(N149="nulová",J149,0)</f>
        <v>0</v>
      </c>
      <c r="BJ149" s="17" t="s">
        <v>84</v>
      </c>
      <c r="BK149" s="240">
        <f>ROUND(I149*H149,2)</f>
        <v>0</v>
      </c>
      <c r="BL149" s="17" t="s">
        <v>180</v>
      </c>
      <c r="BM149" s="239" t="s">
        <v>1232</v>
      </c>
    </row>
    <row r="150" s="13" customFormat="1">
      <c r="A150" s="13"/>
      <c r="B150" s="241"/>
      <c r="C150" s="242"/>
      <c r="D150" s="243" t="s">
        <v>182</v>
      </c>
      <c r="E150" s="244" t="s">
        <v>1</v>
      </c>
      <c r="F150" s="245" t="s">
        <v>228</v>
      </c>
      <c r="G150" s="242"/>
      <c r="H150" s="246">
        <v>10</v>
      </c>
      <c r="I150" s="247"/>
      <c r="J150" s="242"/>
      <c r="K150" s="242"/>
      <c r="L150" s="248"/>
      <c r="M150" s="249"/>
      <c r="N150" s="250"/>
      <c r="O150" s="250"/>
      <c r="P150" s="250"/>
      <c r="Q150" s="250"/>
      <c r="R150" s="250"/>
      <c r="S150" s="250"/>
      <c r="T150" s="251"/>
      <c r="U150" s="13"/>
      <c r="V150" s="13"/>
      <c r="W150" s="13"/>
      <c r="X150" s="13"/>
      <c r="Y150" s="13"/>
      <c r="Z150" s="13"/>
      <c r="AA150" s="13"/>
      <c r="AB150" s="13"/>
      <c r="AC150" s="13"/>
      <c r="AD150" s="13"/>
      <c r="AE150" s="13"/>
      <c r="AT150" s="252" t="s">
        <v>182</v>
      </c>
      <c r="AU150" s="252" t="s">
        <v>86</v>
      </c>
      <c r="AV150" s="13" t="s">
        <v>86</v>
      </c>
      <c r="AW150" s="13" t="s">
        <v>31</v>
      </c>
      <c r="AX150" s="13" t="s">
        <v>76</v>
      </c>
      <c r="AY150" s="252" t="s">
        <v>173</v>
      </c>
    </row>
    <row r="151" s="14" customFormat="1">
      <c r="A151" s="14"/>
      <c r="B151" s="253"/>
      <c r="C151" s="254"/>
      <c r="D151" s="243" t="s">
        <v>182</v>
      </c>
      <c r="E151" s="255" t="s">
        <v>1</v>
      </c>
      <c r="F151" s="256" t="s">
        <v>184</v>
      </c>
      <c r="G151" s="254"/>
      <c r="H151" s="257">
        <v>10</v>
      </c>
      <c r="I151" s="258"/>
      <c r="J151" s="254"/>
      <c r="K151" s="254"/>
      <c r="L151" s="259"/>
      <c r="M151" s="260"/>
      <c r="N151" s="261"/>
      <c r="O151" s="261"/>
      <c r="P151" s="261"/>
      <c r="Q151" s="261"/>
      <c r="R151" s="261"/>
      <c r="S151" s="261"/>
      <c r="T151" s="262"/>
      <c r="U151" s="14"/>
      <c r="V151" s="14"/>
      <c r="W151" s="14"/>
      <c r="X151" s="14"/>
      <c r="Y151" s="14"/>
      <c r="Z151" s="14"/>
      <c r="AA151" s="14"/>
      <c r="AB151" s="14"/>
      <c r="AC151" s="14"/>
      <c r="AD151" s="14"/>
      <c r="AE151" s="14"/>
      <c r="AT151" s="263" t="s">
        <v>182</v>
      </c>
      <c r="AU151" s="263" t="s">
        <v>86</v>
      </c>
      <c r="AV151" s="14" t="s">
        <v>180</v>
      </c>
      <c r="AW151" s="14" t="s">
        <v>31</v>
      </c>
      <c r="AX151" s="14" t="s">
        <v>84</v>
      </c>
      <c r="AY151" s="263" t="s">
        <v>173</v>
      </c>
    </row>
    <row r="152" s="2" customFormat="1" ht="101.25" customHeight="1">
      <c r="A152" s="38"/>
      <c r="B152" s="39"/>
      <c r="C152" s="227" t="s">
        <v>228</v>
      </c>
      <c r="D152" s="227" t="s">
        <v>176</v>
      </c>
      <c r="E152" s="228" t="s">
        <v>1167</v>
      </c>
      <c r="F152" s="229" t="s">
        <v>1168</v>
      </c>
      <c r="G152" s="230" t="s">
        <v>209</v>
      </c>
      <c r="H152" s="231">
        <v>12</v>
      </c>
      <c r="I152" s="232"/>
      <c r="J152" s="233">
        <f>ROUND(I152*H152,2)</f>
        <v>0</v>
      </c>
      <c r="K152" s="234"/>
      <c r="L152" s="44"/>
      <c r="M152" s="235" t="s">
        <v>1</v>
      </c>
      <c r="N152" s="236" t="s">
        <v>41</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180</v>
      </c>
      <c r="AT152" s="239" t="s">
        <v>176</v>
      </c>
      <c r="AU152" s="239" t="s">
        <v>86</v>
      </c>
      <c r="AY152" s="17" t="s">
        <v>173</v>
      </c>
      <c r="BE152" s="240">
        <f>IF(N152="základní",J152,0)</f>
        <v>0</v>
      </c>
      <c r="BF152" s="240">
        <f>IF(N152="snížená",J152,0)</f>
        <v>0</v>
      </c>
      <c r="BG152" s="240">
        <f>IF(N152="zákl. přenesená",J152,0)</f>
        <v>0</v>
      </c>
      <c r="BH152" s="240">
        <f>IF(N152="sníž. přenesená",J152,0)</f>
        <v>0</v>
      </c>
      <c r="BI152" s="240">
        <f>IF(N152="nulová",J152,0)</f>
        <v>0</v>
      </c>
      <c r="BJ152" s="17" t="s">
        <v>84</v>
      </c>
      <c r="BK152" s="240">
        <f>ROUND(I152*H152,2)</f>
        <v>0</v>
      </c>
      <c r="BL152" s="17" t="s">
        <v>180</v>
      </c>
      <c r="BM152" s="239" t="s">
        <v>1233</v>
      </c>
    </row>
    <row r="153" s="13" customFormat="1">
      <c r="A153" s="13"/>
      <c r="B153" s="241"/>
      <c r="C153" s="242"/>
      <c r="D153" s="243" t="s">
        <v>182</v>
      </c>
      <c r="E153" s="244" t="s">
        <v>1</v>
      </c>
      <c r="F153" s="245" t="s">
        <v>253</v>
      </c>
      <c r="G153" s="242"/>
      <c r="H153" s="246">
        <v>12</v>
      </c>
      <c r="I153" s="247"/>
      <c r="J153" s="242"/>
      <c r="K153" s="242"/>
      <c r="L153" s="248"/>
      <c r="M153" s="249"/>
      <c r="N153" s="250"/>
      <c r="O153" s="250"/>
      <c r="P153" s="250"/>
      <c r="Q153" s="250"/>
      <c r="R153" s="250"/>
      <c r="S153" s="250"/>
      <c r="T153" s="251"/>
      <c r="U153" s="13"/>
      <c r="V153" s="13"/>
      <c r="W153" s="13"/>
      <c r="X153" s="13"/>
      <c r="Y153" s="13"/>
      <c r="Z153" s="13"/>
      <c r="AA153" s="13"/>
      <c r="AB153" s="13"/>
      <c r="AC153" s="13"/>
      <c r="AD153" s="13"/>
      <c r="AE153" s="13"/>
      <c r="AT153" s="252" t="s">
        <v>182</v>
      </c>
      <c r="AU153" s="252" t="s">
        <v>86</v>
      </c>
      <c r="AV153" s="13" t="s">
        <v>86</v>
      </c>
      <c r="AW153" s="13" t="s">
        <v>31</v>
      </c>
      <c r="AX153" s="13" t="s">
        <v>76</v>
      </c>
      <c r="AY153" s="252" t="s">
        <v>173</v>
      </c>
    </row>
    <row r="154" s="14" customFormat="1">
      <c r="A154" s="14"/>
      <c r="B154" s="253"/>
      <c r="C154" s="254"/>
      <c r="D154" s="243" t="s">
        <v>182</v>
      </c>
      <c r="E154" s="255" t="s">
        <v>1</v>
      </c>
      <c r="F154" s="256" t="s">
        <v>184</v>
      </c>
      <c r="G154" s="254"/>
      <c r="H154" s="257">
        <v>12</v>
      </c>
      <c r="I154" s="258"/>
      <c r="J154" s="254"/>
      <c r="K154" s="254"/>
      <c r="L154" s="259"/>
      <c r="M154" s="260"/>
      <c r="N154" s="261"/>
      <c r="O154" s="261"/>
      <c r="P154" s="261"/>
      <c r="Q154" s="261"/>
      <c r="R154" s="261"/>
      <c r="S154" s="261"/>
      <c r="T154" s="262"/>
      <c r="U154" s="14"/>
      <c r="V154" s="14"/>
      <c r="W154" s="14"/>
      <c r="X154" s="14"/>
      <c r="Y154" s="14"/>
      <c r="Z154" s="14"/>
      <c r="AA154" s="14"/>
      <c r="AB154" s="14"/>
      <c r="AC154" s="14"/>
      <c r="AD154" s="14"/>
      <c r="AE154" s="14"/>
      <c r="AT154" s="263" t="s">
        <v>182</v>
      </c>
      <c r="AU154" s="263" t="s">
        <v>86</v>
      </c>
      <c r="AV154" s="14" t="s">
        <v>180</v>
      </c>
      <c r="AW154" s="14" t="s">
        <v>31</v>
      </c>
      <c r="AX154" s="14" t="s">
        <v>84</v>
      </c>
      <c r="AY154" s="263" t="s">
        <v>173</v>
      </c>
    </row>
    <row r="155" s="2" customFormat="1" ht="114.9" customHeight="1">
      <c r="A155" s="38"/>
      <c r="B155" s="39"/>
      <c r="C155" s="227" t="s">
        <v>246</v>
      </c>
      <c r="D155" s="227" t="s">
        <v>176</v>
      </c>
      <c r="E155" s="228" t="s">
        <v>1171</v>
      </c>
      <c r="F155" s="229" t="s">
        <v>1172</v>
      </c>
      <c r="G155" s="230" t="s">
        <v>209</v>
      </c>
      <c r="H155" s="231">
        <v>10</v>
      </c>
      <c r="I155" s="232"/>
      <c r="J155" s="233">
        <f>ROUND(I155*H155,2)</f>
        <v>0</v>
      </c>
      <c r="K155" s="234"/>
      <c r="L155" s="44"/>
      <c r="M155" s="235" t="s">
        <v>1</v>
      </c>
      <c r="N155" s="236" t="s">
        <v>41</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180</v>
      </c>
      <c r="AT155" s="239" t="s">
        <v>176</v>
      </c>
      <c r="AU155" s="239" t="s">
        <v>86</v>
      </c>
      <c r="AY155" s="17" t="s">
        <v>173</v>
      </c>
      <c r="BE155" s="240">
        <f>IF(N155="základní",J155,0)</f>
        <v>0</v>
      </c>
      <c r="BF155" s="240">
        <f>IF(N155="snížená",J155,0)</f>
        <v>0</v>
      </c>
      <c r="BG155" s="240">
        <f>IF(N155="zákl. přenesená",J155,0)</f>
        <v>0</v>
      </c>
      <c r="BH155" s="240">
        <f>IF(N155="sníž. přenesená",J155,0)</f>
        <v>0</v>
      </c>
      <c r="BI155" s="240">
        <f>IF(N155="nulová",J155,0)</f>
        <v>0</v>
      </c>
      <c r="BJ155" s="17" t="s">
        <v>84</v>
      </c>
      <c r="BK155" s="240">
        <f>ROUND(I155*H155,2)</f>
        <v>0</v>
      </c>
      <c r="BL155" s="17" t="s">
        <v>180</v>
      </c>
      <c r="BM155" s="239" t="s">
        <v>1234</v>
      </c>
    </row>
    <row r="156" s="13" customFormat="1">
      <c r="A156" s="13"/>
      <c r="B156" s="241"/>
      <c r="C156" s="242"/>
      <c r="D156" s="243" t="s">
        <v>182</v>
      </c>
      <c r="E156" s="244" t="s">
        <v>1</v>
      </c>
      <c r="F156" s="245" t="s">
        <v>228</v>
      </c>
      <c r="G156" s="242"/>
      <c r="H156" s="246">
        <v>10</v>
      </c>
      <c r="I156" s="247"/>
      <c r="J156" s="242"/>
      <c r="K156" s="242"/>
      <c r="L156" s="248"/>
      <c r="M156" s="249"/>
      <c r="N156" s="250"/>
      <c r="O156" s="250"/>
      <c r="P156" s="250"/>
      <c r="Q156" s="250"/>
      <c r="R156" s="250"/>
      <c r="S156" s="250"/>
      <c r="T156" s="251"/>
      <c r="U156" s="13"/>
      <c r="V156" s="13"/>
      <c r="W156" s="13"/>
      <c r="X156" s="13"/>
      <c r="Y156" s="13"/>
      <c r="Z156" s="13"/>
      <c r="AA156" s="13"/>
      <c r="AB156" s="13"/>
      <c r="AC156" s="13"/>
      <c r="AD156" s="13"/>
      <c r="AE156" s="13"/>
      <c r="AT156" s="252" t="s">
        <v>182</v>
      </c>
      <c r="AU156" s="252" t="s">
        <v>86</v>
      </c>
      <c r="AV156" s="13" t="s">
        <v>86</v>
      </c>
      <c r="AW156" s="13" t="s">
        <v>31</v>
      </c>
      <c r="AX156" s="13" t="s">
        <v>76</v>
      </c>
      <c r="AY156" s="252" t="s">
        <v>173</v>
      </c>
    </row>
    <row r="157" s="14" customFormat="1">
      <c r="A157" s="14"/>
      <c r="B157" s="253"/>
      <c r="C157" s="254"/>
      <c r="D157" s="243" t="s">
        <v>182</v>
      </c>
      <c r="E157" s="255" t="s">
        <v>1</v>
      </c>
      <c r="F157" s="256" t="s">
        <v>184</v>
      </c>
      <c r="G157" s="254"/>
      <c r="H157" s="257">
        <v>10</v>
      </c>
      <c r="I157" s="258"/>
      <c r="J157" s="254"/>
      <c r="K157" s="254"/>
      <c r="L157" s="259"/>
      <c r="M157" s="289"/>
      <c r="N157" s="290"/>
      <c r="O157" s="290"/>
      <c r="P157" s="290"/>
      <c r="Q157" s="290"/>
      <c r="R157" s="290"/>
      <c r="S157" s="290"/>
      <c r="T157" s="291"/>
      <c r="U157" s="14"/>
      <c r="V157" s="14"/>
      <c r="W157" s="14"/>
      <c r="X157" s="14"/>
      <c r="Y157" s="14"/>
      <c r="Z157" s="14"/>
      <c r="AA157" s="14"/>
      <c r="AB157" s="14"/>
      <c r="AC157" s="14"/>
      <c r="AD157" s="14"/>
      <c r="AE157" s="14"/>
      <c r="AT157" s="263" t="s">
        <v>182</v>
      </c>
      <c r="AU157" s="263" t="s">
        <v>86</v>
      </c>
      <c r="AV157" s="14" t="s">
        <v>180</v>
      </c>
      <c r="AW157" s="14" t="s">
        <v>31</v>
      </c>
      <c r="AX157" s="14" t="s">
        <v>84</v>
      </c>
      <c r="AY157" s="263" t="s">
        <v>173</v>
      </c>
    </row>
    <row r="158" s="2" customFormat="1" ht="6.96" customHeight="1">
      <c r="A158" s="38"/>
      <c r="B158" s="66"/>
      <c r="C158" s="67"/>
      <c r="D158" s="67"/>
      <c r="E158" s="67"/>
      <c r="F158" s="67"/>
      <c r="G158" s="67"/>
      <c r="H158" s="67"/>
      <c r="I158" s="67"/>
      <c r="J158" s="67"/>
      <c r="K158" s="67"/>
      <c r="L158" s="44"/>
      <c r="M158" s="38"/>
      <c r="O158" s="38"/>
      <c r="P158" s="38"/>
      <c r="Q158" s="38"/>
      <c r="R158" s="38"/>
      <c r="S158" s="38"/>
      <c r="T158" s="38"/>
      <c r="U158" s="38"/>
      <c r="V158" s="38"/>
      <c r="W158" s="38"/>
      <c r="X158" s="38"/>
      <c r="Y158" s="38"/>
      <c r="Z158" s="38"/>
      <c r="AA158" s="38"/>
      <c r="AB158" s="38"/>
      <c r="AC158" s="38"/>
      <c r="AD158" s="38"/>
      <c r="AE158" s="38"/>
    </row>
  </sheetData>
  <sheetProtection sheet="1" autoFilter="0" formatColumns="0" formatRows="0" objects="1" scenarios="1" spinCount="100000" saltValue="4Y9DZR6zh8Bg/0qZGGoe8PWRsmEa2Ui5JxOcicJl9wI7gWREYswme+spHCKaX5aQ74piusfSR8RPnaOayclHcg==" hashValue="gwVbzZ77iFCGwtnRH4SCDKn9zJQaS3P116wButZPFzYYF7drKmGNWMJajUdHyvUOT/Qqf5ypwmPc8HyyAGDvqw==" algorithmName="SHA-512" password="CC35"/>
  <autoFilter ref="C121:K157"/>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145</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2" customFormat="1" ht="12" customHeight="1">
      <c r="A8" s="38"/>
      <c r="B8" s="44"/>
      <c r="C8" s="38"/>
      <c r="D8" s="150" t="s">
        <v>147</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1235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25. 6. 2020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tr">
        <f>IF('Rekapitulace stavby'!E11="","",'Rekapitulace stavby'!E11)</f>
        <v>Ing. Aleš Bednář</v>
      </c>
      <c r="F15" s="38"/>
      <c r="G15" s="38"/>
      <c r="H15" s="38"/>
      <c r="I15" s="150" t="s">
        <v>27</v>
      </c>
      <c r="J15" s="141"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28</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30</v>
      </c>
      <c r="E20" s="38"/>
      <c r="F20" s="38"/>
      <c r="G20" s="38"/>
      <c r="H20" s="38"/>
      <c r="I20" s="150" t="s">
        <v>25</v>
      </c>
      <c r="J20" s="141"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tr">
        <f>IF('Rekapitulace stavby'!E17="","",'Rekapitulace stavby'!E17)</f>
        <v xml:space="preserve"> </v>
      </c>
      <c r="F21" s="38"/>
      <c r="G21" s="38"/>
      <c r="H21" s="38"/>
      <c r="I21" s="150" t="s">
        <v>27</v>
      </c>
      <c r="J21" s="141"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32</v>
      </c>
      <c r="E23" s="38"/>
      <c r="F23" s="38"/>
      <c r="G23" s="38"/>
      <c r="H23" s="38"/>
      <c r="I23" s="150" t="s">
        <v>25</v>
      </c>
      <c r="J23" s="141"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tr">
        <f>IF('Rekapitulace stavby'!E20="","",'Rekapitulace stavby'!E20)</f>
        <v>Jan Marušák</v>
      </c>
      <c r="F24" s="38"/>
      <c r="G24" s="38"/>
      <c r="H24" s="38"/>
      <c r="I24" s="150" t="s">
        <v>27</v>
      </c>
      <c r="J24" s="141"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36</v>
      </c>
      <c r="E30" s="38"/>
      <c r="F30" s="38"/>
      <c r="G30" s="38"/>
      <c r="H30" s="38"/>
      <c r="I30" s="38"/>
      <c r="J30" s="160">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38</v>
      </c>
      <c r="G32" s="38"/>
      <c r="H32" s="38"/>
      <c r="I32" s="161" t="s">
        <v>37</v>
      </c>
      <c r="J32" s="161" t="s">
        <v>39</v>
      </c>
      <c r="K32" s="38"/>
      <c r="L32" s="63"/>
      <c r="S32" s="38"/>
      <c r="T32" s="38"/>
      <c r="U32" s="38"/>
      <c r="V32" s="38"/>
      <c r="W32" s="38"/>
      <c r="X32" s="38"/>
      <c r="Y32" s="38"/>
      <c r="Z32" s="38"/>
      <c r="AA32" s="38"/>
      <c r="AB32" s="38"/>
      <c r="AC32" s="38"/>
      <c r="AD32" s="38"/>
      <c r="AE32" s="38"/>
    </row>
    <row r="33" s="2" customFormat="1" ht="14.4" customHeight="1">
      <c r="A33" s="38"/>
      <c r="B33" s="44"/>
      <c r="C33" s="38"/>
      <c r="D33" s="162" t="s">
        <v>40</v>
      </c>
      <c r="E33" s="150" t="s">
        <v>41</v>
      </c>
      <c r="F33" s="163">
        <f>ROUND((SUM(BE117:BE140)),  2)</f>
        <v>0</v>
      </c>
      <c r="G33" s="38"/>
      <c r="H33" s="38"/>
      <c r="I33" s="164">
        <v>0.20999999999999999</v>
      </c>
      <c r="J33" s="163">
        <f>ROUND(((SUM(BE117:BE140))*I33),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42</v>
      </c>
      <c r="F34" s="163">
        <f>ROUND((SUM(BF117:BF140)),  2)</f>
        <v>0</v>
      </c>
      <c r="G34" s="38"/>
      <c r="H34" s="38"/>
      <c r="I34" s="164">
        <v>0.14999999999999999</v>
      </c>
      <c r="J34" s="163">
        <f>ROUND(((SUM(BF117:BF140))*I34),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43</v>
      </c>
      <c r="F35" s="163">
        <f>ROUND((SUM(BG117:BG140)),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44</v>
      </c>
      <c r="F36" s="163">
        <f>ROUND((SUM(BH117:BH140)),  2)</f>
        <v>0</v>
      </c>
      <c r="G36" s="38"/>
      <c r="H36" s="38"/>
      <c r="I36" s="164">
        <v>0.14999999999999999</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45</v>
      </c>
      <c r="F37" s="163">
        <f>ROUND((SUM(BI117:BI140)),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46</v>
      </c>
      <c r="E39" s="167"/>
      <c r="F39" s="167"/>
      <c r="G39" s="168" t="s">
        <v>47</v>
      </c>
      <c r="H39" s="169" t="s">
        <v>48</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147</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08 - VRN</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25. 6. 2020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32</v>
      </c>
      <c r="J92" s="36" t="str">
        <f>E24</f>
        <v>Jan Marušák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150</v>
      </c>
      <c r="D94" s="185"/>
      <c r="E94" s="185"/>
      <c r="F94" s="185"/>
      <c r="G94" s="185"/>
      <c r="H94" s="185"/>
      <c r="I94" s="185"/>
      <c r="J94" s="186" t="s">
        <v>151</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152</v>
      </c>
      <c r="D96" s="40"/>
      <c r="E96" s="40"/>
      <c r="F96" s="40"/>
      <c r="G96" s="40"/>
      <c r="H96" s="40"/>
      <c r="I96" s="40"/>
      <c r="J96" s="110">
        <f>J117</f>
        <v>0</v>
      </c>
      <c r="K96" s="40"/>
      <c r="L96" s="63"/>
      <c r="S96" s="38"/>
      <c r="T96" s="38"/>
      <c r="U96" s="38"/>
      <c r="V96" s="38"/>
      <c r="W96" s="38"/>
      <c r="X96" s="38"/>
      <c r="Y96" s="38"/>
      <c r="Z96" s="38"/>
      <c r="AA96" s="38"/>
      <c r="AB96" s="38"/>
      <c r="AC96" s="38"/>
      <c r="AD96" s="38"/>
      <c r="AE96" s="38"/>
      <c r="AU96" s="17" t="s">
        <v>153</v>
      </c>
    </row>
    <row r="97" s="9" customFormat="1" ht="24.96" customHeight="1">
      <c r="A97" s="9"/>
      <c r="B97" s="188"/>
      <c r="C97" s="189"/>
      <c r="D97" s="190" t="s">
        <v>157</v>
      </c>
      <c r="E97" s="191"/>
      <c r="F97" s="191"/>
      <c r="G97" s="191"/>
      <c r="H97" s="191"/>
      <c r="I97" s="191"/>
      <c r="J97" s="192">
        <f>J118</f>
        <v>0</v>
      </c>
      <c r="K97" s="189"/>
      <c r="L97" s="193"/>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40"/>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67"/>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69"/>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3" t="s">
        <v>158</v>
      </c>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2" t="s">
        <v>16</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6.5" customHeight="1">
      <c r="A107" s="38"/>
      <c r="B107" s="39"/>
      <c r="C107" s="40"/>
      <c r="D107" s="40"/>
      <c r="E107" s="183" t="str">
        <f>E7</f>
        <v>88 - Oprava trati v úseku Zadní Třebaň - Liteň - Lochovice</v>
      </c>
      <c r="F107" s="32"/>
      <c r="G107" s="32"/>
      <c r="H107" s="32"/>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147</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76" t="str">
        <f>E9</f>
        <v>SO 08 - VRN</v>
      </c>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20</v>
      </c>
      <c r="D111" s="40"/>
      <c r="E111" s="40"/>
      <c r="F111" s="27" t="str">
        <f>F12</f>
        <v xml:space="preserve"> </v>
      </c>
      <c r="G111" s="40"/>
      <c r="H111" s="40"/>
      <c r="I111" s="32" t="s">
        <v>22</v>
      </c>
      <c r="J111" s="79" t="str">
        <f>IF(J12="","",J12)</f>
        <v>25. 6. 2020</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2" t="s">
        <v>24</v>
      </c>
      <c r="D113" s="40"/>
      <c r="E113" s="40"/>
      <c r="F113" s="27" t="str">
        <f>E15</f>
        <v>Ing. Aleš Bednář</v>
      </c>
      <c r="G113" s="40"/>
      <c r="H113" s="40"/>
      <c r="I113" s="32" t="s">
        <v>30</v>
      </c>
      <c r="J113" s="36" t="str">
        <f>E21</f>
        <v xml:space="preserve"> </v>
      </c>
      <c r="K113" s="40"/>
      <c r="L113" s="63"/>
      <c r="S113" s="38"/>
      <c r="T113" s="38"/>
      <c r="U113" s="38"/>
      <c r="V113" s="38"/>
      <c r="W113" s="38"/>
      <c r="X113" s="38"/>
      <c r="Y113" s="38"/>
      <c r="Z113" s="38"/>
      <c r="AA113" s="38"/>
      <c r="AB113" s="38"/>
      <c r="AC113" s="38"/>
      <c r="AD113" s="38"/>
      <c r="AE113" s="38"/>
    </row>
    <row r="114" s="2" customFormat="1" ht="15.15" customHeight="1">
      <c r="A114" s="38"/>
      <c r="B114" s="39"/>
      <c r="C114" s="32" t="s">
        <v>28</v>
      </c>
      <c r="D114" s="40"/>
      <c r="E114" s="40"/>
      <c r="F114" s="27" t="str">
        <f>IF(E18="","",E18)</f>
        <v>Vyplň údaj</v>
      </c>
      <c r="G114" s="40"/>
      <c r="H114" s="40"/>
      <c r="I114" s="32" t="s">
        <v>32</v>
      </c>
      <c r="J114" s="36" t="str">
        <f>E24</f>
        <v>Jan Marušák</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11" customFormat="1" ht="29.28" customHeight="1">
      <c r="A116" s="199"/>
      <c r="B116" s="200"/>
      <c r="C116" s="201" t="s">
        <v>159</v>
      </c>
      <c r="D116" s="202" t="s">
        <v>61</v>
      </c>
      <c r="E116" s="202" t="s">
        <v>57</v>
      </c>
      <c r="F116" s="202" t="s">
        <v>58</v>
      </c>
      <c r="G116" s="202" t="s">
        <v>160</v>
      </c>
      <c r="H116" s="202" t="s">
        <v>161</v>
      </c>
      <c r="I116" s="202" t="s">
        <v>162</v>
      </c>
      <c r="J116" s="203" t="s">
        <v>151</v>
      </c>
      <c r="K116" s="204" t="s">
        <v>163</v>
      </c>
      <c r="L116" s="205"/>
      <c r="M116" s="100" t="s">
        <v>1</v>
      </c>
      <c r="N116" s="101" t="s">
        <v>40</v>
      </c>
      <c r="O116" s="101" t="s">
        <v>164</v>
      </c>
      <c r="P116" s="101" t="s">
        <v>165</v>
      </c>
      <c r="Q116" s="101" t="s">
        <v>166</v>
      </c>
      <c r="R116" s="101" t="s">
        <v>167</v>
      </c>
      <c r="S116" s="101" t="s">
        <v>168</v>
      </c>
      <c r="T116" s="102" t="s">
        <v>169</v>
      </c>
      <c r="U116" s="199"/>
      <c r="V116" s="199"/>
      <c r="W116" s="199"/>
      <c r="X116" s="199"/>
      <c r="Y116" s="199"/>
      <c r="Z116" s="199"/>
      <c r="AA116" s="199"/>
      <c r="AB116" s="199"/>
      <c r="AC116" s="199"/>
      <c r="AD116" s="199"/>
      <c r="AE116" s="199"/>
    </row>
    <row r="117" s="2" customFormat="1" ht="22.8" customHeight="1">
      <c r="A117" s="38"/>
      <c r="B117" s="39"/>
      <c r="C117" s="107" t="s">
        <v>170</v>
      </c>
      <c r="D117" s="40"/>
      <c r="E117" s="40"/>
      <c r="F117" s="40"/>
      <c r="G117" s="40"/>
      <c r="H117" s="40"/>
      <c r="I117" s="40"/>
      <c r="J117" s="206">
        <f>BK117</f>
        <v>0</v>
      </c>
      <c r="K117" s="40"/>
      <c r="L117" s="44"/>
      <c r="M117" s="103"/>
      <c r="N117" s="207"/>
      <c r="O117" s="104"/>
      <c r="P117" s="208">
        <f>P118</f>
        <v>0</v>
      </c>
      <c r="Q117" s="104"/>
      <c r="R117" s="208">
        <f>R118</f>
        <v>0</v>
      </c>
      <c r="S117" s="104"/>
      <c r="T117" s="209">
        <f>T118</f>
        <v>0</v>
      </c>
      <c r="U117" s="38"/>
      <c r="V117" s="38"/>
      <c r="W117" s="38"/>
      <c r="X117" s="38"/>
      <c r="Y117" s="38"/>
      <c r="Z117" s="38"/>
      <c r="AA117" s="38"/>
      <c r="AB117" s="38"/>
      <c r="AC117" s="38"/>
      <c r="AD117" s="38"/>
      <c r="AE117" s="38"/>
      <c r="AT117" s="17" t="s">
        <v>75</v>
      </c>
      <c r="AU117" s="17" t="s">
        <v>153</v>
      </c>
      <c r="BK117" s="210">
        <f>BK118</f>
        <v>0</v>
      </c>
    </row>
    <row r="118" s="12" customFormat="1" ht="25.92" customHeight="1">
      <c r="A118" s="12"/>
      <c r="B118" s="211"/>
      <c r="C118" s="212"/>
      <c r="D118" s="213" t="s">
        <v>75</v>
      </c>
      <c r="E118" s="214" t="s">
        <v>144</v>
      </c>
      <c r="F118" s="214" t="s">
        <v>331</v>
      </c>
      <c r="G118" s="212"/>
      <c r="H118" s="212"/>
      <c r="I118" s="215"/>
      <c r="J118" s="216">
        <f>BK118</f>
        <v>0</v>
      </c>
      <c r="K118" s="212"/>
      <c r="L118" s="217"/>
      <c r="M118" s="218"/>
      <c r="N118" s="219"/>
      <c r="O118" s="219"/>
      <c r="P118" s="220">
        <f>SUM(P119:P140)</f>
        <v>0</v>
      </c>
      <c r="Q118" s="219"/>
      <c r="R118" s="220">
        <f>SUM(R119:R140)</f>
        <v>0</v>
      </c>
      <c r="S118" s="219"/>
      <c r="T118" s="221">
        <f>SUM(T119:T140)</f>
        <v>0</v>
      </c>
      <c r="U118" s="12"/>
      <c r="V118" s="12"/>
      <c r="W118" s="12"/>
      <c r="X118" s="12"/>
      <c r="Y118" s="12"/>
      <c r="Z118" s="12"/>
      <c r="AA118" s="12"/>
      <c r="AB118" s="12"/>
      <c r="AC118" s="12"/>
      <c r="AD118" s="12"/>
      <c r="AE118" s="12"/>
      <c r="AR118" s="222" t="s">
        <v>174</v>
      </c>
      <c r="AT118" s="223" t="s">
        <v>75</v>
      </c>
      <c r="AU118" s="223" t="s">
        <v>76</v>
      </c>
      <c r="AY118" s="222" t="s">
        <v>173</v>
      </c>
      <c r="BK118" s="224">
        <f>SUM(BK119:BK140)</f>
        <v>0</v>
      </c>
    </row>
    <row r="119" s="2" customFormat="1" ht="14.4" customHeight="1">
      <c r="A119" s="38"/>
      <c r="B119" s="39"/>
      <c r="C119" s="227" t="s">
        <v>84</v>
      </c>
      <c r="D119" s="227" t="s">
        <v>176</v>
      </c>
      <c r="E119" s="228" t="s">
        <v>1236</v>
      </c>
      <c r="F119" s="229" t="s">
        <v>1237</v>
      </c>
      <c r="G119" s="230" t="s">
        <v>841</v>
      </c>
      <c r="H119" s="231">
        <v>1</v>
      </c>
      <c r="I119" s="232"/>
      <c r="J119" s="233">
        <f>ROUND(I119*H119,2)</f>
        <v>0</v>
      </c>
      <c r="K119" s="234"/>
      <c r="L119" s="44"/>
      <c r="M119" s="235" t="s">
        <v>1</v>
      </c>
      <c r="N119" s="236" t="s">
        <v>41</v>
      </c>
      <c r="O119" s="91"/>
      <c r="P119" s="237">
        <f>O119*H119</f>
        <v>0</v>
      </c>
      <c r="Q119" s="237">
        <v>0</v>
      </c>
      <c r="R119" s="237">
        <f>Q119*H119</f>
        <v>0</v>
      </c>
      <c r="S119" s="237">
        <v>0</v>
      </c>
      <c r="T119" s="238">
        <f>S119*H119</f>
        <v>0</v>
      </c>
      <c r="U119" s="38"/>
      <c r="V119" s="38"/>
      <c r="W119" s="38"/>
      <c r="X119" s="38"/>
      <c r="Y119" s="38"/>
      <c r="Z119" s="38"/>
      <c r="AA119" s="38"/>
      <c r="AB119" s="38"/>
      <c r="AC119" s="38"/>
      <c r="AD119" s="38"/>
      <c r="AE119" s="38"/>
      <c r="AR119" s="239" t="s">
        <v>180</v>
      </c>
      <c r="AT119" s="239" t="s">
        <v>176</v>
      </c>
      <c r="AU119" s="239" t="s">
        <v>84</v>
      </c>
      <c r="AY119" s="17" t="s">
        <v>173</v>
      </c>
      <c r="BE119" s="240">
        <f>IF(N119="základní",J119,0)</f>
        <v>0</v>
      </c>
      <c r="BF119" s="240">
        <f>IF(N119="snížená",J119,0)</f>
        <v>0</v>
      </c>
      <c r="BG119" s="240">
        <f>IF(N119="zákl. přenesená",J119,0)</f>
        <v>0</v>
      </c>
      <c r="BH119" s="240">
        <f>IF(N119="sníž. přenesená",J119,0)</f>
        <v>0</v>
      </c>
      <c r="BI119" s="240">
        <f>IF(N119="nulová",J119,0)</f>
        <v>0</v>
      </c>
      <c r="BJ119" s="17" t="s">
        <v>84</v>
      </c>
      <c r="BK119" s="240">
        <f>ROUND(I119*H119,2)</f>
        <v>0</v>
      </c>
      <c r="BL119" s="17" t="s">
        <v>180</v>
      </c>
      <c r="BM119" s="239" t="s">
        <v>1238</v>
      </c>
    </row>
    <row r="120" s="13" customFormat="1">
      <c r="A120" s="13"/>
      <c r="B120" s="241"/>
      <c r="C120" s="242"/>
      <c r="D120" s="243" t="s">
        <v>182</v>
      </c>
      <c r="E120" s="244" t="s">
        <v>1</v>
      </c>
      <c r="F120" s="245" t="s">
        <v>84</v>
      </c>
      <c r="G120" s="242"/>
      <c r="H120" s="246">
        <v>1</v>
      </c>
      <c r="I120" s="247"/>
      <c r="J120" s="242"/>
      <c r="K120" s="242"/>
      <c r="L120" s="248"/>
      <c r="M120" s="249"/>
      <c r="N120" s="250"/>
      <c r="O120" s="250"/>
      <c r="P120" s="250"/>
      <c r="Q120" s="250"/>
      <c r="R120" s="250"/>
      <c r="S120" s="250"/>
      <c r="T120" s="251"/>
      <c r="U120" s="13"/>
      <c r="V120" s="13"/>
      <c r="W120" s="13"/>
      <c r="X120" s="13"/>
      <c r="Y120" s="13"/>
      <c r="Z120" s="13"/>
      <c r="AA120" s="13"/>
      <c r="AB120" s="13"/>
      <c r="AC120" s="13"/>
      <c r="AD120" s="13"/>
      <c r="AE120" s="13"/>
      <c r="AT120" s="252" t="s">
        <v>182</v>
      </c>
      <c r="AU120" s="252" t="s">
        <v>84</v>
      </c>
      <c r="AV120" s="13" t="s">
        <v>86</v>
      </c>
      <c r="AW120" s="13" t="s">
        <v>31</v>
      </c>
      <c r="AX120" s="13" t="s">
        <v>76</v>
      </c>
      <c r="AY120" s="252" t="s">
        <v>173</v>
      </c>
    </row>
    <row r="121" s="14" customFormat="1">
      <c r="A121" s="14"/>
      <c r="B121" s="253"/>
      <c r="C121" s="254"/>
      <c r="D121" s="243" t="s">
        <v>182</v>
      </c>
      <c r="E121" s="255" t="s">
        <v>1</v>
      </c>
      <c r="F121" s="256" t="s">
        <v>184</v>
      </c>
      <c r="G121" s="254"/>
      <c r="H121" s="257">
        <v>1</v>
      </c>
      <c r="I121" s="258"/>
      <c r="J121" s="254"/>
      <c r="K121" s="254"/>
      <c r="L121" s="259"/>
      <c r="M121" s="260"/>
      <c r="N121" s="261"/>
      <c r="O121" s="261"/>
      <c r="P121" s="261"/>
      <c r="Q121" s="261"/>
      <c r="R121" s="261"/>
      <c r="S121" s="261"/>
      <c r="T121" s="262"/>
      <c r="U121" s="14"/>
      <c r="V121" s="14"/>
      <c r="W121" s="14"/>
      <c r="X121" s="14"/>
      <c r="Y121" s="14"/>
      <c r="Z121" s="14"/>
      <c r="AA121" s="14"/>
      <c r="AB121" s="14"/>
      <c r="AC121" s="14"/>
      <c r="AD121" s="14"/>
      <c r="AE121" s="14"/>
      <c r="AT121" s="263" t="s">
        <v>182</v>
      </c>
      <c r="AU121" s="263" t="s">
        <v>84</v>
      </c>
      <c r="AV121" s="14" t="s">
        <v>180</v>
      </c>
      <c r="AW121" s="14" t="s">
        <v>31</v>
      </c>
      <c r="AX121" s="14" t="s">
        <v>84</v>
      </c>
      <c r="AY121" s="263" t="s">
        <v>173</v>
      </c>
    </row>
    <row r="122" s="2" customFormat="1" ht="114.9" customHeight="1">
      <c r="A122" s="38"/>
      <c r="B122" s="39"/>
      <c r="C122" s="227" t="s">
        <v>86</v>
      </c>
      <c r="D122" s="227" t="s">
        <v>176</v>
      </c>
      <c r="E122" s="228" t="s">
        <v>1239</v>
      </c>
      <c r="F122" s="229" t="s">
        <v>1240</v>
      </c>
      <c r="G122" s="230" t="s">
        <v>221</v>
      </c>
      <c r="H122" s="231">
        <v>4.6470000000000002</v>
      </c>
      <c r="I122" s="232"/>
      <c r="J122" s="233">
        <f>ROUND(I122*H122,2)</f>
        <v>0</v>
      </c>
      <c r="K122" s="234"/>
      <c r="L122" s="44"/>
      <c r="M122" s="235" t="s">
        <v>1</v>
      </c>
      <c r="N122" s="236" t="s">
        <v>41</v>
      </c>
      <c r="O122" s="91"/>
      <c r="P122" s="237">
        <f>O122*H122</f>
        <v>0</v>
      </c>
      <c r="Q122" s="237">
        <v>0</v>
      </c>
      <c r="R122" s="237">
        <f>Q122*H122</f>
        <v>0</v>
      </c>
      <c r="S122" s="237">
        <v>0</v>
      </c>
      <c r="T122" s="238">
        <f>S122*H122</f>
        <v>0</v>
      </c>
      <c r="U122" s="38"/>
      <c r="V122" s="38"/>
      <c r="W122" s="38"/>
      <c r="X122" s="38"/>
      <c r="Y122" s="38"/>
      <c r="Z122" s="38"/>
      <c r="AA122" s="38"/>
      <c r="AB122" s="38"/>
      <c r="AC122" s="38"/>
      <c r="AD122" s="38"/>
      <c r="AE122" s="38"/>
      <c r="AR122" s="239" t="s">
        <v>180</v>
      </c>
      <c r="AT122" s="239" t="s">
        <v>176</v>
      </c>
      <c r="AU122" s="239" t="s">
        <v>84</v>
      </c>
      <c r="AY122" s="17" t="s">
        <v>173</v>
      </c>
      <c r="BE122" s="240">
        <f>IF(N122="základní",J122,0)</f>
        <v>0</v>
      </c>
      <c r="BF122" s="240">
        <f>IF(N122="snížená",J122,0)</f>
        <v>0</v>
      </c>
      <c r="BG122" s="240">
        <f>IF(N122="zákl. přenesená",J122,0)</f>
        <v>0</v>
      </c>
      <c r="BH122" s="240">
        <f>IF(N122="sníž. přenesená",J122,0)</f>
        <v>0</v>
      </c>
      <c r="BI122" s="240">
        <f>IF(N122="nulová",J122,0)</f>
        <v>0</v>
      </c>
      <c r="BJ122" s="17" t="s">
        <v>84</v>
      </c>
      <c r="BK122" s="240">
        <f>ROUND(I122*H122,2)</f>
        <v>0</v>
      </c>
      <c r="BL122" s="17" t="s">
        <v>180</v>
      </c>
      <c r="BM122" s="239" t="s">
        <v>1241</v>
      </c>
    </row>
    <row r="123" s="13" customFormat="1">
      <c r="A123" s="13"/>
      <c r="B123" s="241"/>
      <c r="C123" s="242"/>
      <c r="D123" s="243" t="s">
        <v>182</v>
      </c>
      <c r="E123" s="244" t="s">
        <v>1</v>
      </c>
      <c r="F123" s="245" t="s">
        <v>1242</v>
      </c>
      <c r="G123" s="242"/>
      <c r="H123" s="246">
        <v>4.6470000000000002</v>
      </c>
      <c r="I123" s="247"/>
      <c r="J123" s="242"/>
      <c r="K123" s="242"/>
      <c r="L123" s="248"/>
      <c r="M123" s="249"/>
      <c r="N123" s="250"/>
      <c r="O123" s="250"/>
      <c r="P123" s="250"/>
      <c r="Q123" s="250"/>
      <c r="R123" s="250"/>
      <c r="S123" s="250"/>
      <c r="T123" s="251"/>
      <c r="U123" s="13"/>
      <c r="V123" s="13"/>
      <c r="W123" s="13"/>
      <c r="X123" s="13"/>
      <c r="Y123" s="13"/>
      <c r="Z123" s="13"/>
      <c r="AA123" s="13"/>
      <c r="AB123" s="13"/>
      <c r="AC123" s="13"/>
      <c r="AD123" s="13"/>
      <c r="AE123" s="13"/>
      <c r="AT123" s="252" t="s">
        <v>182</v>
      </c>
      <c r="AU123" s="252" t="s">
        <v>84</v>
      </c>
      <c r="AV123" s="13" t="s">
        <v>86</v>
      </c>
      <c r="AW123" s="13" t="s">
        <v>31</v>
      </c>
      <c r="AX123" s="13" t="s">
        <v>76</v>
      </c>
      <c r="AY123" s="252" t="s">
        <v>173</v>
      </c>
    </row>
    <row r="124" s="14" customFormat="1">
      <c r="A124" s="14"/>
      <c r="B124" s="253"/>
      <c r="C124" s="254"/>
      <c r="D124" s="243" t="s">
        <v>182</v>
      </c>
      <c r="E124" s="255" t="s">
        <v>1</v>
      </c>
      <c r="F124" s="256" t="s">
        <v>184</v>
      </c>
      <c r="G124" s="254"/>
      <c r="H124" s="257">
        <v>4.6470000000000002</v>
      </c>
      <c r="I124" s="258"/>
      <c r="J124" s="254"/>
      <c r="K124" s="254"/>
      <c r="L124" s="259"/>
      <c r="M124" s="260"/>
      <c r="N124" s="261"/>
      <c r="O124" s="261"/>
      <c r="P124" s="261"/>
      <c r="Q124" s="261"/>
      <c r="R124" s="261"/>
      <c r="S124" s="261"/>
      <c r="T124" s="262"/>
      <c r="U124" s="14"/>
      <c r="V124" s="14"/>
      <c r="W124" s="14"/>
      <c r="X124" s="14"/>
      <c r="Y124" s="14"/>
      <c r="Z124" s="14"/>
      <c r="AA124" s="14"/>
      <c r="AB124" s="14"/>
      <c r="AC124" s="14"/>
      <c r="AD124" s="14"/>
      <c r="AE124" s="14"/>
      <c r="AT124" s="263" t="s">
        <v>182</v>
      </c>
      <c r="AU124" s="263" t="s">
        <v>84</v>
      </c>
      <c r="AV124" s="14" t="s">
        <v>180</v>
      </c>
      <c r="AW124" s="14" t="s">
        <v>31</v>
      </c>
      <c r="AX124" s="14" t="s">
        <v>84</v>
      </c>
      <c r="AY124" s="263" t="s">
        <v>173</v>
      </c>
    </row>
    <row r="125" s="2" customFormat="1" ht="76.35" customHeight="1">
      <c r="A125" s="38"/>
      <c r="B125" s="39"/>
      <c r="C125" s="227" t="s">
        <v>180</v>
      </c>
      <c r="D125" s="227" t="s">
        <v>176</v>
      </c>
      <c r="E125" s="228" t="s">
        <v>1243</v>
      </c>
      <c r="F125" s="229" t="s">
        <v>1244</v>
      </c>
      <c r="G125" s="230" t="s">
        <v>841</v>
      </c>
      <c r="H125" s="231">
        <v>1</v>
      </c>
      <c r="I125" s="232"/>
      <c r="J125" s="233">
        <f>ROUND(I125*H125,2)</f>
        <v>0</v>
      </c>
      <c r="K125" s="234"/>
      <c r="L125" s="44"/>
      <c r="M125" s="235" t="s">
        <v>1</v>
      </c>
      <c r="N125" s="236" t="s">
        <v>41</v>
      </c>
      <c r="O125" s="91"/>
      <c r="P125" s="237">
        <f>O125*H125</f>
        <v>0</v>
      </c>
      <c r="Q125" s="237">
        <v>0</v>
      </c>
      <c r="R125" s="237">
        <f>Q125*H125</f>
        <v>0</v>
      </c>
      <c r="S125" s="237">
        <v>0</v>
      </c>
      <c r="T125" s="238">
        <f>S125*H125</f>
        <v>0</v>
      </c>
      <c r="U125" s="38"/>
      <c r="V125" s="38"/>
      <c r="W125" s="38"/>
      <c r="X125" s="38"/>
      <c r="Y125" s="38"/>
      <c r="Z125" s="38"/>
      <c r="AA125" s="38"/>
      <c r="AB125" s="38"/>
      <c r="AC125" s="38"/>
      <c r="AD125" s="38"/>
      <c r="AE125" s="38"/>
      <c r="AR125" s="239" t="s">
        <v>180</v>
      </c>
      <c r="AT125" s="239" t="s">
        <v>176</v>
      </c>
      <c r="AU125" s="239" t="s">
        <v>84</v>
      </c>
      <c r="AY125" s="17" t="s">
        <v>173</v>
      </c>
      <c r="BE125" s="240">
        <f>IF(N125="základní",J125,0)</f>
        <v>0</v>
      </c>
      <c r="BF125" s="240">
        <f>IF(N125="snížená",J125,0)</f>
        <v>0</v>
      </c>
      <c r="BG125" s="240">
        <f>IF(N125="zákl. přenesená",J125,0)</f>
        <v>0</v>
      </c>
      <c r="BH125" s="240">
        <f>IF(N125="sníž. přenesená",J125,0)</f>
        <v>0</v>
      </c>
      <c r="BI125" s="240">
        <f>IF(N125="nulová",J125,0)</f>
        <v>0</v>
      </c>
      <c r="BJ125" s="17" t="s">
        <v>84</v>
      </c>
      <c r="BK125" s="240">
        <f>ROUND(I125*H125,2)</f>
        <v>0</v>
      </c>
      <c r="BL125" s="17" t="s">
        <v>180</v>
      </c>
      <c r="BM125" s="239" t="s">
        <v>1245</v>
      </c>
    </row>
    <row r="126" s="13" customFormat="1">
      <c r="A126" s="13"/>
      <c r="B126" s="241"/>
      <c r="C126" s="242"/>
      <c r="D126" s="243" t="s">
        <v>182</v>
      </c>
      <c r="E126" s="244" t="s">
        <v>1</v>
      </c>
      <c r="F126" s="245" t="s">
        <v>84</v>
      </c>
      <c r="G126" s="242"/>
      <c r="H126" s="246">
        <v>1</v>
      </c>
      <c r="I126" s="247"/>
      <c r="J126" s="242"/>
      <c r="K126" s="242"/>
      <c r="L126" s="248"/>
      <c r="M126" s="249"/>
      <c r="N126" s="250"/>
      <c r="O126" s="250"/>
      <c r="P126" s="250"/>
      <c r="Q126" s="250"/>
      <c r="R126" s="250"/>
      <c r="S126" s="250"/>
      <c r="T126" s="251"/>
      <c r="U126" s="13"/>
      <c r="V126" s="13"/>
      <c r="W126" s="13"/>
      <c r="X126" s="13"/>
      <c r="Y126" s="13"/>
      <c r="Z126" s="13"/>
      <c r="AA126" s="13"/>
      <c r="AB126" s="13"/>
      <c r="AC126" s="13"/>
      <c r="AD126" s="13"/>
      <c r="AE126" s="13"/>
      <c r="AT126" s="252" t="s">
        <v>182</v>
      </c>
      <c r="AU126" s="252" t="s">
        <v>84</v>
      </c>
      <c r="AV126" s="13" t="s">
        <v>86</v>
      </c>
      <c r="AW126" s="13" t="s">
        <v>31</v>
      </c>
      <c r="AX126" s="13" t="s">
        <v>76</v>
      </c>
      <c r="AY126" s="252" t="s">
        <v>173</v>
      </c>
    </row>
    <row r="127" s="14" customFormat="1">
      <c r="A127" s="14"/>
      <c r="B127" s="253"/>
      <c r="C127" s="254"/>
      <c r="D127" s="243" t="s">
        <v>182</v>
      </c>
      <c r="E127" s="255" t="s">
        <v>1</v>
      </c>
      <c r="F127" s="256" t="s">
        <v>184</v>
      </c>
      <c r="G127" s="254"/>
      <c r="H127" s="257">
        <v>1</v>
      </c>
      <c r="I127" s="258"/>
      <c r="J127" s="254"/>
      <c r="K127" s="254"/>
      <c r="L127" s="259"/>
      <c r="M127" s="260"/>
      <c r="N127" s="261"/>
      <c r="O127" s="261"/>
      <c r="P127" s="261"/>
      <c r="Q127" s="261"/>
      <c r="R127" s="261"/>
      <c r="S127" s="261"/>
      <c r="T127" s="262"/>
      <c r="U127" s="14"/>
      <c r="V127" s="14"/>
      <c r="W127" s="14"/>
      <c r="X127" s="14"/>
      <c r="Y127" s="14"/>
      <c r="Z127" s="14"/>
      <c r="AA127" s="14"/>
      <c r="AB127" s="14"/>
      <c r="AC127" s="14"/>
      <c r="AD127" s="14"/>
      <c r="AE127" s="14"/>
      <c r="AT127" s="263" t="s">
        <v>182</v>
      </c>
      <c r="AU127" s="263" t="s">
        <v>84</v>
      </c>
      <c r="AV127" s="14" t="s">
        <v>180</v>
      </c>
      <c r="AW127" s="14" t="s">
        <v>31</v>
      </c>
      <c r="AX127" s="14" t="s">
        <v>84</v>
      </c>
      <c r="AY127" s="263" t="s">
        <v>173</v>
      </c>
    </row>
    <row r="128" s="2" customFormat="1" ht="90" customHeight="1">
      <c r="A128" s="38"/>
      <c r="B128" s="39"/>
      <c r="C128" s="227" t="s">
        <v>190</v>
      </c>
      <c r="D128" s="227" t="s">
        <v>176</v>
      </c>
      <c r="E128" s="228" t="s">
        <v>1246</v>
      </c>
      <c r="F128" s="229" t="s">
        <v>1247</v>
      </c>
      <c r="G128" s="230" t="s">
        <v>221</v>
      </c>
      <c r="H128" s="231">
        <v>4.6470000000000002</v>
      </c>
      <c r="I128" s="232"/>
      <c r="J128" s="233">
        <f>ROUND(I128*H128,2)</f>
        <v>0</v>
      </c>
      <c r="K128" s="234"/>
      <c r="L128" s="44"/>
      <c r="M128" s="235" t="s">
        <v>1</v>
      </c>
      <c r="N128" s="236" t="s">
        <v>41</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180</v>
      </c>
      <c r="AT128" s="239" t="s">
        <v>176</v>
      </c>
      <c r="AU128" s="239" t="s">
        <v>84</v>
      </c>
      <c r="AY128" s="17" t="s">
        <v>173</v>
      </c>
      <c r="BE128" s="240">
        <f>IF(N128="základní",J128,0)</f>
        <v>0</v>
      </c>
      <c r="BF128" s="240">
        <f>IF(N128="snížená",J128,0)</f>
        <v>0</v>
      </c>
      <c r="BG128" s="240">
        <f>IF(N128="zákl. přenesená",J128,0)</f>
        <v>0</v>
      </c>
      <c r="BH128" s="240">
        <f>IF(N128="sníž. přenesená",J128,0)</f>
        <v>0</v>
      </c>
      <c r="BI128" s="240">
        <f>IF(N128="nulová",J128,0)</f>
        <v>0</v>
      </c>
      <c r="BJ128" s="17" t="s">
        <v>84</v>
      </c>
      <c r="BK128" s="240">
        <f>ROUND(I128*H128,2)</f>
        <v>0</v>
      </c>
      <c r="BL128" s="17" t="s">
        <v>180</v>
      </c>
      <c r="BM128" s="239" t="s">
        <v>1248</v>
      </c>
    </row>
    <row r="129" s="13" customFormat="1">
      <c r="A129" s="13"/>
      <c r="B129" s="241"/>
      <c r="C129" s="242"/>
      <c r="D129" s="243" t="s">
        <v>182</v>
      </c>
      <c r="E129" s="244" t="s">
        <v>1</v>
      </c>
      <c r="F129" s="245" t="s">
        <v>1249</v>
      </c>
      <c r="G129" s="242"/>
      <c r="H129" s="246">
        <v>4.6470000000000002</v>
      </c>
      <c r="I129" s="247"/>
      <c r="J129" s="242"/>
      <c r="K129" s="242"/>
      <c r="L129" s="248"/>
      <c r="M129" s="249"/>
      <c r="N129" s="250"/>
      <c r="O129" s="250"/>
      <c r="P129" s="250"/>
      <c r="Q129" s="250"/>
      <c r="R129" s="250"/>
      <c r="S129" s="250"/>
      <c r="T129" s="251"/>
      <c r="U129" s="13"/>
      <c r="V129" s="13"/>
      <c r="W129" s="13"/>
      <c r="X129" s="13"/>
      <c r="Y129" s="13"/>
      <c r="Z129" s="13"/>
      <c r="AA129" s="13"/>
      <c r="AB129" s="13"/>
      <c r="AC129" s="13"/>
      <c r="AD129" s="13"/>
      <c r="AE129" s="13"/>
      <c r="AT129" s="252" t="s">
        <v>182</v>
      </c>
      <c r="AU129" s="252" t="s">
        <v>84</v>
      </c>
      <c r="AV129" s="13" t="s">
        <v>86</v>
      </c>
      <c r="AW129" s="13" t="s">
        <v>31</v>
      </c>
      <c r="AX129" s="13" t="s">
        <v>76</v>
      </c>
      <c r="AY129" s="252" t="s">
        <v>173</v>
      </c>
    </row>
    <row r="130" s="14" customFormat="1">
      <c r="A130" s="14"/>
      <c r="B130" s="253"/>
      <c r="C130" s="254"/>
      <c r="D130" s="243" t="s">
        <v>182</v>
      </c>
      <c r="E130" s="255" t="s">
        <v>1</v>
      </c>
      <c r="F130" s="256" t="s">
        <v>184</v>
      </c>
      <c r="G130" s="254"/>
      <c r="H130" s="257">
        <v>4.6470000000000002</v>
      </c>
      <c r="I130" s="258"/>
      <c r="J130" s="254"/>
      <c r="K130" s="254"/>
      <c r="L130" s="259"/>
      <c r="M130" s="260"/>
      <c r="N130" s="261"/>
      <c r="O130" s="261"/>
      <c r="P130" s="261"/>
      <c r="Q130" s="261"/>
      <c r="R130" s="261"/>
      <c r="S130" s="261"/>
      <c r="T130" s="262"/>
      <c r="U130" s="14"/>
      <c r="V130" s="14"/>
      <c r="W130" s="14"/>
      <c r="X130" s="14"/>
      <c r="Y130" s="14"/>
      <c r="Z130" s="14"/>
      <c r="AA130" s="14"/>
      <c r="AB130" s="14"/>
      <c r="AC130" s="14"/>
      <c r="AD130" s="14"/>
      <c r="AE130" s="14"/>
      <c r="AT130" s="263" t="s">
        <v>182</v>
      </c>
      <c r="AU130" s="263" t="s">
        <v>84</v>
      </c>
      <c r="AV130" s="14" t="s">
        <v>180</v>
      </c>
      <c r="AW130" s="14" t="s">
        <v>31</v>
      </c>
      <c r="AX130" s="14" t="s">
        <v>84</v>
      </c>
      <c r="AY130" s="263" t="s">
        <v>173</v>
      </c>
    </row>
    <row r="131" s="2" customFormat="1" ht="90" customHeight="1">
      <c r="A131" s="38"/>
      <c r="B131" s="39"/>
      <c r="C131" s="227" t="s">
        <v>213</v>
      </c>
      <c r="D131" s="227" t="s">
        <v>176</v>
      </c>
      <c r="E131" s="228" t="s">
        <v>1250</v>
      </c>
      <c r="F131" s="229" t="s">
        <v>1251</v>
      </c>
      <c r="G131" s="230" t="s">
        <v>841</v>
      </c>
      <c r="H131" s="231">
        <v>3</v>
      </c>
      <c r="I131" s="232"/>
      <c r="J131" s="233">
        <f>ROUND(I131*H131,2)</f>
        <v>0</v>
      </c>
      <c r="K131" s="234"/>
      <c r="L131" s="44"/>
      <c r="M131" s="235" t="s">
        <v>1</v>
      </c>
      <c r="N131" s="236" t="s">
        <v>41</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180</v>
      </c>
      <c r="AT131" s="239" t="s">
        <v>176</v>
      </c>
      <c r="AU131" s="239" t="s">
        <v>84</v>
      </c>
      <c r="AY131" s="17" t="s">
        <v>173</v>
      </c>
      <c r="BE131" s="240">
        <f>IF(N131="základní",J131,0)</f>
        <v>0</v>
      </c>
      <c r="BF131" s="240">
        <f>IF(N131="snížená",J131,0)</f>
        <v>0</v>
      </c>
      <c r="BG131" s="240">
        <f>IF(N131="zákl. přenesená",J131,0)</f>
        <v>0</v>
      </c>
      <c r="BH131" s="240">
        <f>IF(N131="sníž. přenesená",J131,0)</f>
        <v>0</v>
      </c>
      <c r="BI131" s="240">
        <f>IF(N131="nulová",J131,0)</f>
        <v>0</v>
      </c>
      <c r="BJ131" s="17" t="s">
        <v>84</v>
      </c>
      <c r="BK131" s="240">
        <f>ROUND(I131*H131,2)</f>
        <v>0</v>
      </c>
      <c r="BL131" s="17" t="s">
        <v>180</v>
      </c>
      <c r="BM131" s="239" t="s">
        <v>1252</v>
      </c>
    </row>
    <row r="132" s="13" customFormat="1">
      <c r="A132" s="13"/>
      <c r="B132" s="241"/>
      <c r="C132" s="242"/>
      <c r="D132" s="243" t="s">
        <v>182</v>
      </c>
      <c r="E132" s="244" t="s">
        <v>1</v>
      </c>
      <c r="F132" s="245" t="s">
        <v>1253</v>
      </c>
      <c r="G132" s="242"/>
      <c r="H132" s="246">
        <v>2</v>
      </c>
      <c r="I132" s="247"/>
      <c r="J132" s="242"/>
      <c r="K132" s="242"/>
      <c r="L132" s="248"/>
      <c r="M132" s="249"/>
      <c r="N132" s="250"/>
      <c r="O132" s="250"/>
      <c r="P132" s="250"/>
      <c r="Q132" s="250"/>
      <c r="R132" s="250"/>
      <c r="S132" s="250"/>
      <c r="T132" s="251"/>
      <c r="U132" s="13"/>
      <c r="V132" s="13"/>
      <c r="W132" s="13"/>
      <c r="X132" s="13"/>
      <c r="Y132" s="13"/>
      <c r="Z132" s="13"/>
      <c r="AA132" s="13"/>
      <c r="AB132" s="13"/>
      <c r="AC132" s="13"/>
      <c r="AD132" s="13"/>
      <c r="AE132" s="13"/>
      <c r="AT132" s="252" t="s">
        <v>182</v>
      </c>
      <c r="AU132" s="252" t="s">
        <v>84</v>
      </c>
      <c r="AV132" s="13" t="s">
        <v>86</v>
      </c>
      <c r="AW132" s="13" t="s">
        <v>31</v>
      </c>
      <c r="AX132" s="13" t="s">
        <v>76</v>
      </c>
      <c r="AY132" s="252" t="s">
        <v>173</v>
      </c>
    </row>
    <row r="133" s="13" customFormat="1">
      <c r="A133" s="13"/>
      <c r="B133" s="241"/>
      <c r="C133" s="242"/>
      <c r="D133" s="243" t="s">
        <v>182</v>
      </c>
      <c r="E133" s="244" t="s">
        <v>1</v>
      </c>
      <c r="F133" s="245" t="s">
        <v>1254</v>
      </c>
      <c r="G133" s="242"/>
      <c r="H133" s="246">
        <v>1</v>
      </c>
      <c r="I133" s="247"/>
      <c r="J133" s="242"/>
      <c r="K133" s="242"/>
      <c r="L133" s="248"/>
      <c r="M133" s="249"/>
      <c r="N133" s="250"/>
      <c r="O133" s="250"/>
      <c r="P133" s="250"/>
      <c r="Q133" s="250"/>
      <c r="R133" s="250"/>
      <c r="S133" s="250"/>
      <c r="T133" s="251"/>
      <c r="U133" s="13"/>
      <c r="V133" s="13"/>
      <c r="W133" s="13"/>
      <c r="X133" s="13"/>
      <c r="Y133" s="13"/>
      <c r="Z133" s="13"/>
      <c r="AA133" s="13"/>
      <c r="AB133" s="13"/>
      <c r="AC133" s="13"/>
      <c r="AD133" s="13"/>
      <c r="AE133" s="13"/>
      <c r="AT133" s="252" t="s">
        <v>182</v>
      </c>
      <c r="AU133" s="252" t="s">
        <v>84</v>
      </c>
      <c r="AV133" s="13" t="s">
        <v>86</v>
      </c>
      <c r="AW133" s="13" t="s">
        <v>31</v>
      </c>
      <c r="AX133" s="13" t="s">
        <v>76</v>
      </c>
      <c r="AY133" s="252" t="s">
        <v>173</v>
      </c>
    </row>
    <row r="134" s="14" customFormat="1">
      <c r="A134" s="14"/>
      <c r="B134" s="253"/>
      <c r="C134" s="254"/>
      <c r="D134" s="243" t="s">
        <v>182</v>
      </c>
      <c r="E134" s="255" t="s">
        <v>1</v>
      </c>
      <c r="F134" s="256" t="s">
        <v>184</v>
      </c>
      <c r="G134" s="254"/>
      <c r="H134" s="257">
        <v>3</v>
      </c>
      <c r="I134" s="258"/>
      <c r="J134" s="254"/>
      <c r="K134" s="254"/>
      <c r="L134" s="259"/>
      <c r="M134" s="260"/>
      <c r="N134" s="261"/>
      <c r="O134" s="261"/>
      <c r="P134" s="261"/>
      <c r="Q134" s="261"/>
      <c r="R134" s="261"/>
      <c r="S134" s="261"/>
      <c r="T134" s="262"/>
      <c r="U134" s="14"/>
      <c r="V134" s="14"/>
      <c r="W134" s="14"/>
      <c r="X134" s="14"/>
      <c r="Y134" s="14"/>
      <c r="Z134" s="14"/>
      <c r="AA134" s="14"/>
      <c r="AB134" s="14"/>
      <c r="AC134" s="14"/>
      <c r="AD134" s="14"/>
      <c r="AE134" s="14"/>
      <c r="AT134" s="263" t="s">
        <v>182</v>
      </c>
      <c r="AU134" s="263" t="s">
        <v>84</v>
      </c>
      <c r="AV134" s="14" t="s">
        <v>180</v>
      </c>
      <c r="AW134" s="14" t="s">
        <v>31</v>
      </c>
      <c r="AX134" s="14" t="s">
        <v>84</v>
      </c>
      <c r="AY134" s="263" t="s">
        <v>173</v>
      </c>
    </row>
    <row r="135" s="2" customFormat="1" ht="62.7" customHeight="1">
      <c r="A135" s="38"/>
      <c r="B135" s="39"/>
      <c r="C135" s="227" t="s">
        <v>174</v>
      </c>
      <c r="D135" s="227" t="s">
        <v>176</v>
      </c>
      <c r="E135" s="228" t="s">
        <v>1255</v>
      </c>
      <c r="F135" s="229" t="s">
        <v>1256</v>
      </c>
      <c r="G135" s="230" t="s">
        <v>841</v>
      </c>
      <c r="H135" s="231">
        <v>1</v>
      </c>
      <c r="I135" s="232"/>
      <c r="J135" s="233">
        <f>ROUND(I135*H135,2)</f>
        <v>0</v>
      </c>
      <c r="K135" s="234"/>
      <c r="L135" s="44"/>
      <c r="M135" s="235" t="s">
        <v>1</v>
      </c>
      <c r="N135" s="236" t="s">
        <v>41</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180</v>
      </c>
      <c r="AT135" s="239" t="s">
        <v>176</v>
      </c>
      <c r="AU135" s="239" t="s">
        <v>84</v>
      </c>
      <c r="AY135" s="17" t="s">
        <v>173</v>
      </c>
      <c r="BE135" s="240">
        <f>IF(N135="základní",J135,0)</f>
        <v>0</v>
      </c>
      <c r="BF135" s="240">
        <f>IF(N135="snížená",J135,0)</f>
        <v>0</v>
      </c>
      <c r="BG135" s="240">
        <f>IF(N135="zákl. přenesená",J135,0)</f>
        <v>0</v>
      </c>
      <c r="BH135" s="240">
        <f>IF(N135="sníž. přenesená",J135,0)</f>
        <v>0</v>
      </c>
      <c r="BI135" s="240">
        <f>IF(N135="nulová",J135,0)</f>
        <v>0</v>
      </c>
      <c r="BJ135" s="17" t="s">
        <v>84</v>
      </c>
      <c r="BK135" s="240">
        <f>ROUND(I135*H135,2)</f>
        <v>0</v>
      </c>
      <c r="BL135" s="17" t="s">
        <v>180</v>
      </c>
      <c r="BM135" s="239" t="s">
        <v>1257</v>
      </c>
    </row>
    <row r="136" s="13" customFormat="1">
      <c r="A136" s="13"/>
      <c r="B136" s="241"/>
      <c r="C136" s="242"/>
      <c r="D136" s="243" t="s">
        <v>182</v>
      </c>
      <c r="E136" s="244" t="s">
        <v>1</v>
      </c>
      <c r="F136" s="245" t="s">
        <v>1258</v>
      </c>
      <c r="G136" s="242"/>
      <c r="H136" s="246">
        <v>1</v>
      </c>
      <c r="I136" s="247"/>
      <c r="J136" s="242"/>
      <c r="K136" s="242"/>
      <c r="L136" s="248"/>
      <c r="M136" s="249"/>
      <c r="N136" s="250"/>
      <c r="O136" s="250"/>
      <c r="P136" s="250"/>
      <c r="Q136" s="250"/>
      <c r="R136" s="250"/>
      <c r="S136" s="250"/>
      <c r="T136" s="251"/>
      <c r="U136" s="13"/>
      <c r="V136" s="13"/>
      <c r="W136" s="13"/>
      <c r="X136" s="13"/>
      <c r="Y136" s="13"/>
      <c r="Z136" s="13"/>
      <c r="AA136" s="13"/>
      <c r="AB136" s="13"/>
      <c r="AC136" s="13"/>
      <c r="AD136" s="13"/>
      <c r="AE136" s="13"/>
      <c r="AT136" s="252" t="s">
        <v>182</v>
      </c>
      <c r="AU136" s="252" t="s">
        <v>84</v>
      </c>
      <c r="AV136" s="13" t="s">
        <v>86</v>
      </c>
      <c r="AW136" s="13" t="s">
        <v>31</v>
      </c>
      <c r="AX136" s="13" t="s">
        <v>76</v>
      </c>
      <c r="AY136" s="252" t="s">
        <v>173</v>
      </c>
    </row>
    <row r="137" s="14" customFormat="1">
      <c r="A137" s="14"/>
      <c r="B137" s="253"/>
      <c r="C137" s="254"/>
      <c r="D137" s="243" t="s">
        <v>182</v>
      </c>
      <c r="E137" s="255" t="s">
        <v>1</v>
      </c>
      <c r="F137" s="256" t="s">
        <v>184</v>
      </c>
      <c r="G137" s="254"/>
      <c r="H137" s="257">
        <v>1</v>
      </c>
      <c r="I137" s="258"/>
      <c r="J137" s="254"/>
      <c r="K137" s="254"/>
      <c r="L137" s="259"/>
      <c r="M137" s="260"/>
      <c r="N137" s="261"/>
      <c r="O137" s="261"/>
      <c r="P137" s="261"/>
      <c r="Q137" s="261"/>
      <c r="R137" s="261"/>
      <c r="S137" s="261"/>
      <c r="T137" s="262"/>
      <c r="U137" s="14"/>
      <c r="V137" s="14"/>
      <c r="W137" s="14"/>
      <c r="X137" s="14"/>
      <c r="Y137" s="14"/>
      <c r="Z137" s="14"/>
      <c r="AA137" s="14"/>
      <c r="AB137" s="14"/>
      <c r="AC137" s="14"/>
      <c r="AD137" s="14"/>
      <c r="AE137" s="14"/>
      <c r="AT137" s="263" t="s">
        <v>182</v>
      </c>
      <c r="AU137" s="263" t="s">
        <v>84</v>
      </c>
      <c r="AV137" s="14" t="s">
        <v>180</v>
      </c>
      <c r="AW137" s="14" t="s">
        <v>31</v>
      </c>
      <c r="AX137" s="14" t="s">
        <v>84</v>
      </c>
      <c r="AY137" s="263" t="s">
        <v>173</v>
      </c>
    </row>
    <row r="138" s="2" customFormat="1" ht="62.7" customHeight="1">
      <c r="A138" s="38"/>
      <c r="B138" s="39"/>
      <c r="C138" s="227" t="s">
        <v>206</v>
      </c>
      <c r="D138" s="227" t="s">
        <v>176</v>
      </c>
      <c r="E138" s="228" t="s">
        <v>1259</v>
      </c>
      <c r="F138" s="229" t="s">
        <v>1260</v>
      </c>
      <c r="G138" s="230" t="s">
        <v>841</v>
      </c>
      <c r="H138" s="231">
        <v>1</v>
      </c>
      <c r="I138" s="232"/>
      <c r="J138" s="233">
        <f>ROUND(I138*H138,2)</f>
        <v>0</v>
      </c>
      <c r="K138" s="234"/>
      <c r="L138" s="44"/>
      <c r="M138" s="235" t="s">
        <v>1</v>
      </c>
      <c r="N138" s="236" t="s">
        <v>41</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180</v>
      </c>
      <c r="AT138" s="239" t="s">
        <v>176</v>
      </c>
      <c r="AU138" s="239" t="s">
        <v>84</v>
      </c>
      <c r="AY138" s="17" t="s">
        <v>173</v>
      </c>
      <c r="BE138" s="240">
        <f>IF(N138="základní",J138,0)</f>
        <v>0</v>
      </c>
      <c r="BF138" s="240">
        <f>IF(N138="snížená",J138,0)</f>
        <v>0</v>
      </c>
      <c r="BG138" s="240">
        <f>IF(N138="zákl. přenesená",J138,0)</f>
        <v>0</v>
      </c>
      <c r="BH138" s="240">
        <f>IF(N138="sníž. přenesená",J138,0)</f>
        <v>0</v>
      </c>
      <c r="BI138" s="240">
        <f>IF(N138="nulová",J138,0)</f>
        <v>0</v>
      </c>
      <c r="BJ138" s="17" t="s">
        <v>84</v>
      </c>
      <c r="BK138" s="240">
        <f>ROUND(I138*H138,2)</f>
        <v>0</v>
      </c>
      <c r="BL138" s="17" t="s">
        <v>180</v>
      </c>
      <c r="BM138" s="239" t="s">
        <v>1261</v>
      </c>
    </row>
    <row r="139" s="13" customFormat="1">
      <c r="A139" s="13"/>
      <c r="B139" s="241"/>
      <c r="C139" s="242"/>
      <c r="D139" s="243" t="s">
        <v>182</v>
      </c>
      <c r="E139" s="244" t="s">
        <v>1</v>
      </c>
      <c r="F139" s="245" t="s">
        <v>1262</v>
      </c>
      <c r="G139" s="242"/>
      <c r="H139" s="246">
        <v>1</v>
      </c>
      <c r="I139" s="247"/>
      <c r="J139" s="242"/>
      <c r="K139" s="242"/>
      <c r="L139" s="248"/>
      <c r="M139" s="249"/>
      <c r="N139" s="250"/>
      <c r="O139" s="250"/>
      <c r="P139" s="250"/>
      <c r="Q139" s="250"/>
      <c r="R139" s="250"/>
      <c r="S139" s="250"/>
      <c r="T139" s="251"/>
      <c r="U139" s="13"/>
      <c r="V139" s="13"/>
      <c r="W139" s="13"/>
      <c r="X139" s="13"/>
      <c r="Y139" s="13"/>
      <c r="Z139" s="13"/>
      <c r="AA139" s="13"/>
      <c r="AB139" s="13"/>
      <c r="AC139" s="13"/>
      <c r="AD139" s="13"/>
      <c r="AE139" s="13"/>
      <c r="AT139" s="252" t="s">
        <v>182</v>
      </c>
      <c r="AU139" s="252" t="s">
        <v>84</v>
      </c>
      <c r="AV139" s="13" t="s">
        <v>86</v>
      </c>
      <c r="AW139" s="13" t="s">
        <v>31</v>
      </c>
      <c r="AX139" s="13" t="s">
        <v>76</v>
      </c>
      <c r="AY139" s="252" t="s">
        <v>173</v>
      </c>
    </row>
    <row r="140" s="14" customFormat="1">
      <c r="A140" s="14"/>
      <c r="B140" s="253"/>
      <c r="C140" s="254"/>
      <c r="D140" s="243" t="s">
        <v>182</v>
      </c>
      <c r="E140" s="255" t="s">
        <v>1</v>
      </c>
      <c r="F140" s="256" t="s">
        <v>184</v>
      </c>
      <c r="G140" s="254"/>
      <c r="H140" s="257">
        <v>1</v>
      </c>
      <c r="I140" s="258"/>
      <c r="J140" s="254"/>
      <c r="K140" s="254"/>
      <c r="L140" s="259"/>
      <c r="M140" s="289"/>
      <c r="N140" s="290"/>
      <c r="O140" s="290"/>
      <c r="P140" s="290"/>
      <c r="Q140" s="290"/>
      <c r="R140" s="290"/>
      <c r="S140" s="290"/>
      <c r="T140" s="291"/>
      <c r="U140" s="14"/>
      <c r="V140" s="14"/>
      <c r="W140" s="14"/>
      <c r="X140" s="14"/>
      <c r="Y140" s="14"/>
      <c r="Z140" s="14"/>
      <c r="AA140" s="14"/>
      <c r="AB140" s="14"/>
      <c r="AC140" s="14"/>
      <c r="AD140" s="14"/>
      <c r="AE140" s="14"/>
      <c r="AT140" s="263" t="s">
        <v>182</v>
      </c>
      <c r="AU140" s="263" t="s">
        <v>84</v>
      </c>
      <c r="AV140" s="14" t="s">
        <v>180</v>
      </c>
      <c r="AW140" s="14" t="s">
        <v>31</v>
      </c>
      <c r="AX140" s="14" t="s">
        <v>84</v>
      </c>
      <c r="AY140" s="263" t="s">
        <v>173</v>
      </c>
    </row>
    <row r="141" s="2" customFormat="1" ht="6.96" customHeight="1">
      <c r="A141" s="38"/>
      <c r="B141" s="66"/>
      <c r="C141" s="67"/>
      <c r="D141" s="67"/>
      <c r="E141" s="67"/>
      <c r="F141" s="67"/>
      <c r="G141" s="67"/>
      <c r="H141" s="67"/>
      <c r="I141" s="67"/>
      <c r="J141" s="67"/>
      <c r="K141" s="67"/>
      <c r="L141" s="44"/>
      <c r="M141" s="38"/>
      <c r="O141" s="38"/>
      <c r="P141" s="38"/>
      <c r="Q141" s="38"/>
      <c r="R141" s="38"/>
      <c r="S141" s="38"/>
      <c r="T141" s="38"/>
      <c r="U141" s="38"/>
      <c r="V141" s="38"/>
      <c r="W141" s="38"/>
      <c r="X141" s="38"/>
      <c r="Y141" s="38"/>
      <c r="Z141" s="38"/>
      <c r="AA141" s="38"/>
      <c r="AB141" s="38"/>
      <c r="AC141" s="38"/>
      <c r="AD141" s="38"/>
      <c r="AE141" s="38"/>
    </row>
  </sheetData>
  <sheetProtection sheet="1" autoFilter="0" formatColumns="0" formatRows="0" objects="1" scenarios="1" spinCount="100000" saltValue="crwlk0tFKlp3QczlRyRuEoIey7kcitxAk53RTBRuLCY4MxpWimI1J83xWzIieHq5b/7O3dtOBPKRuFQvjix5TQ==" hashValue="1puwKk6LJclv2VS5vOXUn93EI2ZOLqf5rKe9MAljNGPAZGERt9TnKip9ReXc+/sLQNx3xOnFtk+80FNAOUFaPg==" algorithmName="SHA-512" password="CC35"/>
  <autoFilter ref="C116:K140"/>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89</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2" customFormat="1" ht="12" customHeight="1">
      <c r="A8" s="38"/>
      <c r="B8" s="44"/>
      <c r="C8" s="38"/>
      <c r="D8" s="150" t="s">
        <v>147</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336</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25. 6. 2020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tr">
        <f>IF('Rekapitulace stavby'!E11="","",'Rekapitulace stavby'!E11)</f>
        <v>Ing. Aleš Bednář</v>
      </c>
      <c r="F15" s="38"/>
      <c r="G15" s="38"/>
      <c r="H15" s="38"/>
      <c r="I15" s="150" t="s">
        <v>27</v>
      </c>
      <c r="J15" s="141"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28</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30</v>
      </c>
      <c r="E20" s="38"/>
      <c r="F20" s="38"/>
      <c r="G20" s="38"/>
      <c r="H20" s="38"/>
      <c r="I20" s="150" t="s">
        <v>25</v>
      </c>
      <c r="J20" s="141"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tr">
        <f>IF('Rekapitulace stavby'!E17="","",'Rekapitulace stavby'!E17)</f>
        <v xml:space="preserve"> </v>
      </c>
      <c r="F21" s="38"/>
      <c r="G21" s="38"/>
      <c r="H21" s="38"/>
      <c r="I21" s="150" t="s">
        <v>27</v>
      </c>
      <c r="J21" s="141"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32</v>
      </c>
      <c r="E23" s="38"/>
      <c r="F23" s="38"/>
      <c r="G23" s="38"/>
      <c r="H23" s="38"/>
      <c r="I23" s="150" t="s">
        <v>25</v>
      </c>
      <c r="J23" s="141"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tr">
        <f>IF('Rekapitulace stavby'!E20="","",'Rekapitulace stavby'!E20)</f>
        <v>Jan Marušák</v>
      </c>
      <c r="F24" s="38"/>
      <c r="G24" s="38"/>
      <c r="H24" s="38"/>
      <c r="I24" s="150" t="s">
        <v>27</v>
      </c>
      <c r="J24" s="141"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36</v>
      </c>
      <c r="E30" s="38"/>
      <c r="F30" s="38"/>
      <c r="G30" s="38"/>
      <c r="H30" s="38"/>
      <c r="I30" s="38"/>
      <c r="J30" s="160">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38</v>
      </c>
      <c r="G32" s="38"/>
      <c r="H32" s="38"/>
      <c r="I32" s="161" t="s">
        <v>37</v>
      </c>
      <c r="J32" s="161" t="s">
        <v>39</v>
      </c>
      <c r="K32" s="38"/>
      <c r="L32" s="63"/>
      <c r="S32" s="38"/>
      <c r="T32" s="38"/>
      <c r="U32" s="38"/>
      <c r="V32" s="38"/>
      <c r="W32" s="38"/>
      <c r="X32" s="38"/>
      <c r="Y32" s="38"/>
      <c r="Z32" s="38"/>
      <c r="AA32" s="38"/>
      <c r="AB32" s="38"/>
      <c r="AC32" s="38"/>
      <c r="AD32" s="38"/>
      <c r="AE32" s="38"/>
    </row>
    <row r="33" s="2" customFormat="1" ht="14.4" customHeight="1">
      <c r="A33" s="38"/>
      <c r="B33" s="44"/>
      <c r="C33" s="38"/>
      <c r="D33" s="162" t="s">
        <v>40</v>
      </c>
      <c r="E33" s="150" t="s">
        <v>41</v>
      </c>
      <c r="F33" s="163">
        <f>ROUND((SUM(BE120:BE227)),  2)</f>
        <v>0</v>
      </c>
      <c r="G33" s="38"/>
      <c r="H33" s="38"/>
      <c r="I33" s="164">
        <v>0.20999999999999999</v>
      </c>
      <c r="J33" s="163">
        <f>ROUND(((SUM(BE120:BE227))*I33),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42</v>
      </c>
      <c r="F34" s="163">
        <f>ROUND((SUM(BF120:BF227)),  2)</f>
        <v>0</v>
      </c>
      <c r="G34" s="38"/>
      <c r="H34" s="38"/>
      <c r="I34" s="164">
        <v>0.14999999999999999</v>
      </c>
      <c r="J34" s="163">
        <f>ROUND(((SUM(BF120:BF227))*I34),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43</v>
      </c>
      <c r="F35" s="163">
        <f>ROUND((SUM(BG120:BG227)),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44</v>
      </c>
      <c r="F36" s="163">
        <f>ROUND((SUM(BH120:BH227)),  2)</f>
        <v>0</v>
      </c>
      <c r="G36" s="38"/>
      <c r="H36" s="38"/>
      <c r="I36" s="164">
        <v>0.14999999999999999</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45</v>
      </c>
      <c r="F37" s="163">
        <f>ROUND((SUM(BI120:BI227)),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46</v>
      </c>
      <c r="E39" s="167"/>
      <c r="F39" s="167"/>
      <c r="G39" s="168" t="s">
        <v>47</v>
      </c>
      <c r="H39" s="169" t="s">
        <v>48</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147</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02 - Oprava trati Liteň - Všeradice km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25. 6. 2020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32</v>
      </c>
      <c r="J92" s="36" t="str">
        <f>E24</f>
        <v>Jan Marušák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150</v>
      </c>
      <c r="D94" s="185"/>
      <c r="E94" s="185"/>
      <c r="F94" s="185"/>
      <c r="G94" s="185"/>
      <c r="H94" s="185"/>
      <c r="I94" s="185"/>
      <c r="J94" s="186" t="s">
        <v>151</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152</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153</v>
      </c>
    </row>
    <row r="97" s="9" customFormat="1" ht="24.96" customHeight="1">
      <c r="A97" s="9"/>
      <c r="B97" s="188"/>
      <c r="C97" s="189"/>
      <c r="D97" s="190" t="s">
        <v>154</v>
      </c>
      <c r="E97" s="191"/>
      <c r="F97" s="191"/>
      <c r="G97" s="191"/>
      <c r="H97" s="191"/>
      <c r="I97" s="191"/>
      <c r="J97" s="192">
        <f>J121</f>
        <v>0</v>
      </c>
      <c r="K97" s="189"/>
      <c r="L97" s="193"/>
      <c r="S97" s="9"/>
      <c r="T97" s="9"/>
      <c r="U97" s="9"/>
      <c r="V97" s="9"/>
      <c r="W97" s="9"/>
      <c r="X97" s="9"/>
      <c r="Y97" s="9"/>
      <c r="Z97" s="9"/>
      <c r="AA97" s="9"/>
      <c r="AB97" s="9"/>
      <c r="AC97" s="9"/>
      <c r="AD97" s="9"/>
      <c r="AE97" s="9"/>
    </row>
    <row r="98" s="10" customFormat="1" ht="19.92" customHeight="1">
      <c r="A98" s="10"/>
      <c r="B98" s="194"/>
      <c r="C98" s="133"/>
      <c r="D98" s="195" t="s">
        <v>155</v>
      </c>
      <c r="E98" s="196"/>
      <c r="F98" s="196"/>
      <c r="G98" s="196"/>
      <c r="H98" s="196"/>
      <c r="I98" s="196"/>
      <c r="J98" s="197">
        <f>J122</f>
        <v>0</v>
      </c>
      <c r="K98" s="133"/>
      <c r="L98" s="198"/>
      <c r="S98" s="10"/>
      <c r="T98" s="10"/>
      <c r="U98" s="10"/>
      <c r="V98" s="10"/>
      <c r="W98" s="10"/>
      <c r="X98" s="10"/>
      <c r="Y98" s="10"/>
      <c r="Z98" s="10"/>
      <c r="AA98" s="10"/>
      <c r="AB98" s="10"/>
      <c r="AC98" s="10"/>
      <c r="AD98" s="10"/>
      <c r="AE98" s="10"/>
    </row>
    <row r="99" s="9" customFormat="1" ht="24.96" customHeight="1">
      <c r="A99" s="9"/>
      <c r="B99" s="188"/>
      <c r="C99" s="189"/>
      <c r="D99" s="190" t="s">
        <v>156</v>
      </c>
      <c r="E99" s="191"/>
      <c r="F99" s="191"/>
      <c r="G99" s="191"/>
      <c r="H99" s="191"/>
      <c r="I99" s="191"/>
      <c r="J99" s="192">
        <f>J214</f>
        <v>0</v>
      </c>
      <c r="K99" s="189"/>
      <c r="L99" s="193"/>
      <c r="S99" s="9"/>
      <c r="T99" s="9"/>
      <c r="U99" s="9"/>
      <c r="V99" s="9"/>
      <c r="W99" s="9"/>
      <c r="X99" s="9"/>
      <c r="Y99" s="9"/>
      <c r="Z99" s="9"/>
      <c r="AA99" s="9"/>
      <c r="AB99" s="9"/>
      <c r="AC99" s="9"/>
      <c r="AD99" s="9"/>
      <c r="AE99" s="9"/>
    </row>
    <row r="100" s="9" customFormat="1" ht="24.96" customHeight="1">
      <c r="A100" s="9"/>
      <c r="B100" s="188"/>
      <c r="C100" s="189"/>
      <c r="D100" s="190" t="s">
        <v>157</v>
      </c>
      <c r="E100" s="191"/>
      <c r="F100" s="191"/>
      <c r="G100" s="191"/>
      <c r="H100" s="191"/>
      <c r="I100" s="191"/>
      <c r="J100" s="192">
        <f>J224</f>
        <v>0</v>
      </c>
      <c r="K100" s="189"/>
      <c r="L100" s="193"/>
      <c r="S100" s="9"/>
      <c r="T100" s="9"/>
      <c r="U100" s="9"/>
      <c r="V100" s="9"/>
      <c r="W100" s="9"/>
      <c r="X100" s="9"/>
      <c r="Y100" s="9"/>
      <c r="Z100" s="9"/>
      <c r="AA100" s="9"/>
      <c r="AB100" s="9"/>
      <c r="AC100" s="9"/>
      <c r="AD100" s="9"/>
      <c r="AE100" s="9"/>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158</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88 - Oprava trati v úseku Zadní Třebaň - Liteň - Lochovice</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147</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 xml:space="preserve">SO 02 - Oprava trati Liteň - Všeradice km </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25. 6. 2020</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Ing. Aleš Bednář</v>
      </c>
      <c r="G116" s="40"/>
      <c r="H116" s="40"/>
      <c r="I116" s="32" t="s">
        <v>30</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32</v>
      </c>
      <c r="J117" s="36" t="str">
        <f>E24</f>
        <v>Jan Marušák</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9"/>
      <c r="B119" s="200"/>
      <c r="C119" s="201" t="s">
        <v>159</v>
      </c>
      <c r="D119" s="202" t="s">
        <v>61</v>
      </c>
      <c r="E119" s="202" t="s">
        <v>57</v>
      </c>
      <c r="F119" s="202" t="s">
        <v>58</v>
      </c>
      <c r="G119" s="202" t="s">
        <v>160</v>
      </c>
      <c r="H119" s="202" t="s">
        <v>161</v>
      </c>
      <c r="I119" s="202" t="s">
        <v>162</v>
      </c>
      <c r="J119" s="203" t="s">
        <v>151</v>
      </c>
      <c r="K119" s="204" t="s">
        <v>163</v>
      </c>
      <c r="L119" s="205"/>
      <c r="M119" s="100" t="s">
        <v>1</v>
      </c>
      <c r="N119" s="101" t="s">
        <v>40</v>
      </c>
      <c r="O119" s="101" t="s">
        <v>164</v>
      </c>
      <c r="P119" s="101" t="s">
        <v>165</v>
      </c>
      <c r="Q119" s="101" t="s">
        <v>166</v>
      </c>
      <c r="R119" s="101" t="s">
        <v>167</v>
      </c>
      <c r="S119" s="101" t="s">
        <v>168</v>
      </c>
      <c r="T119" s="102" t="s">
        <v>169</v>
      </c>
      <c r="U119" s="199"/>
      <c r="V119" s="199"/>
      <c r="W119" s="199"/>
      <c r="X119" s="199"/>
      <c r="Y119" s="199"/>
      <c r="Z119" s="199"/>
      <c r="AA119" s="199"/>
      <c r="AB119" s="199"/>
      <c r="AC119" s="199"/>
      <c r="AD119" s="199"/>
      <c r="AE119" s="199"/>
    </row>
    <row r="120" s="2" customFormat="1" ht="22.8" customHeight="1">
      <c r="A120" s="38"/>
      <c r="B120" s="39"/>
      <c r="C120" s="107" t="s">
        <v>170</v>
      </c>
      <c r="D120" s="40"/>
      <c r="E120" s="40"/>
      <c r="F120" s="40"/>
      <c r="G120" s="40"/>
      <c r="H120" s="40"/>
      <c r="I120" s="40"/>
      <c r="J120" s="206">
        <f>BK120</f>
        <v>0</v>
      </c>
      <c r="K120" s="40"/>
      <c r="L120" s="44"/>
      <c r="M120" s="103"/>
      <c r="N120" s="207"/>
      <c r="O120" s="104"/>
      <c r="P120" s="208">
        <f>P121+P214+P224</f>
        <v>0</v>
      </c>
      <c r="Q120" s="104"/>
      <c r="R120" s="208">
        <f>R121+R214+R224</f>
        <v>9003.5395399999998</v>
      </c>
      <c r="S120" s="104"/>
      <c r="T120" s="209">
        <f>T121+T214+T224</f>
        <v>0</v>
      </c>
      <c r="U120" s="38"/>
      <c r="V120" s="38"/>
      <c r="W120" s="38"/>
      <c r="X120" s="38"/>
      <c r="Y120" s="38"/>
      <c r="Z120" s="38"/>
      <c r="AA120" s="38"/>
      <c r="AB120" s="38"/>
      <c r="AC120" s="38"/>
      <c r="AD120" s="38"/>
      <c r="AE120" s="38"/>
      <c r="AT120" s="17" t="s">
        <v>75</v>
      </c>
      <c r="AU120" s="17" t="s">
        <v>153</v>
      </c>
      <c r="BK120" s="210">
        <f>BK121+BK214+BK224</f>
        <v>0</v>
      </c>
    </row>
    <row r="121" s="12" customFormat="1" ht="25.92" customHeight="1">
      <c r="A121" s="12"/>
      <c r="B121" s="211"/>
      <c r="C121" s="212"/>
      <c r="D121" s="213" t="s">
        <v>75</v>
      </c>
      <c r="E121" s="214" t="s">
        <v>171</v>
      </c>
      <c r="F121" s="214" t="s">
        <v>172</v>
      </c>
      <c r="G121" s="212"/>
      <c r="H121" s="212"/>
      <c r="I121" s="215"/>
      <c r="J121" s="216">
        <f>BK121</f>
        <v>0</v>
      </c>
      <c r="K121" s="212"/>
      <c r="L121" s="217"/>
      <c r="M121" s="218"/>
      <c r="N121" s="219"/>
      <c r="O121" s="219"/>
      <c r="P121" s="220">
        <f>P122</f>
        <v>0</v>
      </c>
      <c r="Q121" s="219"/>
      <c r="R121" s="220">
        <f>R122</f>
        <v>9003.5395399999998</v>
      </c>
      <c r="S121" s="219"/>
      <c r="T121" s="221">
        <f>T122</f>
        <v>0</v>
      </c>
      <c r="U121" s="12"/>
      <c r="V121" s="12"/>
      <c r="W121" s="12"/>
      <c r="X121" s="12"/>
      <c r="Y121" s="12"/>
      <c r="Z121" s="12"/>
      <c r="AA121" s="12"/>
      <c r="AB121" s="12"/>
      <c r="AC121" s="12"/>
      <c r="AD121" s="12"/>
      <c r="AE121" s="12"/>
      <c r="AR121" s="222" t="s">
        <v>84</v>
      </c>
      <c r="AT121" s="223" t="s">
        <v>75</v>
      </c>
      <c r="AU121" s="223" t="s">
        <v>76</v>
      </c>
      <c r="AY121" s="222" t="s">
        <v>173</v>
      </c>
      <c r="BK121" s="224">
        <f>BK122</f>
        <v>0</v>
      </c>
    </row>
    <row r="122" s="12" customFormat="1" ht="22.8" customHeight="1">
      <c r="A122" s="12"/>
      <c r="B122" s="211"/>
      <c r="C122" s="212"/>
      <c r="D122" s="213" t="s">
        <v>75</v>
      </c>
      <c r="E122" s="225" t="s">
        <v>174</v>
      </c>
      <c r="F122" s="225" t="s">
        <v>175</v>
      </c>
      <c r="G122" s="212"/>
      <c r="H122" s="212"/>
      <c r="I122" s="215"/>
      <c r="J122" s="226">
        <f>BK122</f>
        <v>0</v>
      </c>
      <c r="K122" s="212"/>
      <c r="L122" s="217"/>
      <c r="M122" s="218"/>
      <c r="N122" s="219"/>
      <c r="O122" s="219"/>
      <c r="P122" s="220">
        <f>SUM(P123:P213)</f>
        <v>0</v>
      </c>
      <c r="Q122" s="219"/>
      <c r="R122" s="220">
        <f>SUM(R123:R213)</f>
        <v>9003.5395399999998</v>
      </c>
      <c r="S122" s="219"/>
      <c r="T122" s="221">
        <f>SUM(T123:T213)</f>
        <v>0</v>
      </c>
      <c r="U122" s="12"/>
      <c r="V122" s="12"/>
      <c r="W122" s="12"/>
      <c r="X122" s="12"/>
      <c r="Y122" s="12"/>
      <c r="Z122" s="12"/>
      <c r="AA122" s="12"/>
      <c r="AB122" s="12"/>
      <c r="AC122" s="12"/>
      <c r="AD122" s="12"/>
      <c r="AE122" s="12"/>
      <c r="AR122" s="222" t="s">
        <v>84</v>
      </c>
      <c r="AT122" s="223" t="s">
        <v>75</v>
      </c>
      <c r="AU122" s="223" t="s">
        <v>84</v>
      </c>
      <c r="AY122" s="222" t="s">
        <v>173</v>
      </c>
      <c r="BK122" s="224">
        <f>SUM(BK123:BK213)</f>
        <v>0</v>
      </c>
    </row>
    <row r="123" s="2" customFormat="1" ht="62.7" customHeight="1">
      <c r="A123" s="38"/>
      <c r="B123" s="39"/>
      <c r="C123" s="227" t="s">
        <v>84</v>
      </c>
      <c r="D123" s="227" t="s">
        <v>176</v>
      </c>
      <c r="E123" s="228" t="s">
        <v>177</v>
      </c>
      <c r="F123" s="229" t="s">
        <v>178</v>
      </c>
      <c r="G123" s="230" t="s">
        <v>179</v>
      </c>
      <c r="H123" s="231">
        <v>800</v>
      </c>
      <c r="I123" s="232"/>
      <c r="J123" s="233">
        <f>ROUND(I123*H123,2)</f>
        <v>0</v>
      </c>
      <c r="K123" s="234"/>
      <c r="L123" s="44"/>
      <c r="M123" s="235" t="s">
        <v>1</v>
      </c>
      <c r="N123" s="236" t="s">
        <v>41</v>
      </c>
      <c r="O123" s="91"/>
      <c r="P123" s="237">
        <f>O123*H123</f>
        <v>0</v>
      </c>
      <c r="Q123" s="237">
        <v>0</v>
      </c>
      <c r="R123" s="237">
        <f>Q123*H123</f>
        <v>0</v>
      </c>
      <c r="S123" s="237">
        <v>0</v>
      </c>
      <c r="T123" s="238">
        <f>S123*H123</f>
        <v>0</v>
      </c>
      <c r="U123" s="38"/>
      <c r="V123" s="38"/>
      <c r="W123" s="38"/>
      <c r="X123" s="38"/>
      <c r="Y123" s="38"/>
      <c r="Z123" s="38"/>
      <c r="AA123" s="38"/>
      <c r="AB123" s="38"/>
      <c r="AC123" s="38"/>
      <c r="AD123" s="38"/>
      <c r="AE123" s="38"/>
      <c r="AR123" s="239" t="s">
        <v>180</v>
      </c>
      <c r="AT123" s="239" t="s">
        <v>176</v>
      </c>
      <c r="AU123" s="239" t="s">
        <v>86</v>
      </c>
      <c r="AY123" s="17" t="s">
        <v>173</v>
      </c>
      <c r="BE123" s="240">
        <f>IF(N123="základní",J123,0)</f>
        <v>0</v>
      </c>
      <c r="BF123" s="240">
        <f>IF(N123="snížená",J123,0)</f>
        <v>0</v>
      </c>
      <c r="BG123" s="240">
        <f>IF(N123="zákl. přenesená",J123,0)</f>
        <v>0</v>
      </c>
      <c r="BH123" s="240">
        <f>IF(N123="sníž. přenesená",J123,0)</f>
        <v>0</v>
      </c>
      <c r="BI123" s="240">
        <f>IF(N123="nulová",J123,0)</f>
        <v>0</v>
      </c>
      <c r="BJ123" s="17" t="s">
        <v>84</v>
      </c>
      <c r="BK123" s="240">
        <f>ROUND(I123*H123,2)</f>
        <v>0</v>
      </c>
      <c r="BL123" s="17" t="s">
        <v>180</v>
      </c>
      <c r="BM123" s="239" t="s">
        <v>337</v>
      </c>
    </row>
    <row r="124" s="13" customFormat="1">
      <c r="A124" s="13"/>
      <c r="B124" s="241"/>
      <c r="C124" s="242"/>
      <c r="D124" s="243" t="s">
        <v>182</v>
      </c>
      <c r="E124" s="244" t="s">
        <v>1</v>
      </c>
      <c r="F124" s="245" t="s">
        <v>338</v>
      </c>
      <c r="G124" s="242"/>
      <c r="H124" s="246">
        <v>800</v>
      </c>
      <c r="I124" s="247"/>
      <c r="J124" s="242"/>
      <c r="K124" s="242"/>
      <c r="L124" s="248"/>
      <c r="M124" s="249"/>
      <c r="N124" s="250"/>
      <c r="O124" s="250"/>
      <c r="P124" s="250"/>
      <c r="Q124" s="250"/>
      <c r="R124" s="250"/>
      <c r="S124" s="250"/>
      <c r="T124" s="251"/>
      <c r="U124" s="13"/>
      <c r="V124" s="13"/>
      <c r="W124" s="13"/>
      <c r="X124" s="13"/>
      <c r="Y124" s="13"/>
      <c r="Z124" s="13"/>
      <c r="AA124" s="13"/>
      <c r="AB124" s="13"/>
      <c r="AC124" s="13"/>
      <c r="AD124" s="13"/>
      <c r="AE124" s="13"/>
      <c r="AT124" s="252" t="s">
        <v>182</v>
      </c>
      <c r="AU124" s="252" t="s">
        <v>86</v>
      </c>
      <c r="AV124" s="13" t="s">
        <v>86</v>
      </c>
      <c r="AW124" s="13" t="s">
        <v>31</v>
      </c>
      <c r="AX124" s="13" t="s">
        <v>76</v>
      </c>
      <c r="AY124" s="252" t="s">
        <v>173</v>
      </c>
    </row>
    <row r="125" s="14" customFormat="1">
      <c r="A125" s="14"/>
      <c r="B125" s="253"/>
      <c r="C125" s="254"/>
      <c r="D125" s="243" t="s">
        <v>182</v>
      </c>
      <c r="E125" s="255" t="s">
        <v>1</v>
      </c>
      <c r="F125" s="256" t="s">
        <v>184</v>
      </c>
      <c r="G125" s="254"/>
      <c r="H125" s="257">
        <v>800</v>
      </c>
      <c r="I125" s="258"/>
      <c r="J125" s="254"/>
      <c r="K125" s="254"/>
      <c r="L125" s="259"/>
      <c r="M125" s="260"/>
      <c r="N125" s="261"/>
      <c r="O125" s="261"/>
      <c r="P125" s="261"/>
      <c r="Q125" s="261"/>
      <c r="R125" s="261"/>
      <c r="S125" s="261"/>
      <c r="T125" s="262"/>
      <c r="U125" s="14"/>
      <c r="V125" s="14"/>
      <c r="W125" s="14"/>
      <c r="X125" s="14"/>
      <c r="Y125" s="14"/>
      <c r="Z125" s="14"/>
      <c r="AA125" s="14"/>
      <c r="AB125" s="14"/>
      <c r="AC125" s="14"/>
      <c r="AD125" s="14"/>
      <c r="AE125" s="14"/>
      <c r="AT125" s="263" t="s">
        <v>182</v>
      </c>
      <c r="AU125" s="263" t="s">
        <v>86</v>
      </c>
      <c r="AV125" s="14" t="s">
        <v>180</v>
      </c>
      <c r="AW125" s="14" t="s">
        <v>31</v>
      </c>
      <c r="AX125" s="14" t="s">
        <v>84</v>
      </c>
      <c r="AY125" s="263" t="s">
        <v>173</v>
      </c>
    </row>
    <row r="126" s="2" customFormat="1" ht="194.4" customHeight="1">
      <c r="A126" s="38"/>
      <c r="B126" s="39"/>
      <c r="C126" s="227" t="s">
        <v>86</v>
      </c>
      <c r="D126" s="227" t="s">
        <v>176</v>
      </c>
      <c r="E126" s="228" t="s">
        <v>339</v>
      </c>
      <c r="F126" s="229" t="s">
        <v>340</v>
      </c>
      <c r="G126" s="230" t="s">
        <v>221</v>
      </c>
      <c r="H126" s="231">
        <v>0.23000000000000001</v>
      </c>
      <c r="I126" s="232"/>
      <c r="J126" s="233">
        <f>ROUND(I126*H126,2)</f>
        <v>0</v>
      </c>
      <c r="K126" s="234"/>
      <c r="L126" s="44"/>
      <c r="M126" s="235" t="s">
        <v>1</v>
      </c>
      <c r="N126" s="236" t="s">
        <v>41</v>
      </c>
      <c r="O126" s="91"/>
      <c r="P126" s="237">
        <f>O126*H126</f>
        <v>0</v>
      </c>
      <c r="Q126" s="237">
        <v>0</v>
      </c>
      <c r="R126" s="237">
        <f>Q126*H126</f>
        <v>0</v>
      </c>
      <c r="S126" s="237">
        <v>0</v>
      </c>
      <c r="T126" s="238">
        <f>S126*H126</f>
        <v>0</v>
      </c>
      <c r="U126" s="38"/>
      <c r="V126" s="38"/>
      <c r="W126" s="38"/>
      <c r="X126" s="38"/>
      <c r="Y126" s="38"/>
      <c r="Z126" s="38"/>
      <c r="AA126" s="38"/>
      <c r="AB126" s="38"/>
      <c r="AC126" s="38"/>
      <c r="AD126" s="38"/>
      <c r="AE126" s="38"/>
      <c r="AR126" s="239" t="s">
        <v>180</v>
      </c>
      <c r="AT126" s="239" t="s">
        <v>176</v>
      </c>
      <c r="AU126" s="239" t="s">
        <v>86</v>
      </c>
      <c r="AY126" s="17" t="s">
        <v>173</v>
      </c>
      <c r="BE126" s="240">
        <f>IF(N126="základní",J126,0)</f>
        <v>0</v>
      </c>
      <c r="BF126" s="240">
        <f>IF(N126="snížená",J126,0)</f>
        <v>0</v>
      </c>
      <c r="BG126" s="240">
        <f>IF(N126="zákl. přenesená",J126,0)</f>
        <v>0</v>
      </c>
      <c r="BH126" s="240">
        <f>IF(N126="sníž. přenesená",J126,0)</f>
        <v>0</v>
      </c>
      <c r="BI126" s="240">
        <f>IF(N126="nulová",J126,0)</f>
        <v>0</v>
      </c>
      <c r="BJ126" s="17" t="s">
        <v>84</v>
      </c>
      <c r="BK126" s="240">
        <f>ROUND(I126*H126,2)</f>
        <v>0</v>
      </c>
      <c r="BL126" s="17" t="s">
        <v>180</v>
      </c>
      <c r="BM126" s="239" t="s">
        <v>341</v>
      </c>
    </row>
    <row r="127" s="13" customFormat="1">
      <c r="A127" s="13"/>
      <c r="B127" s="241"/>
      <c r="C127" s="242"/>
      <c r="D127" s="243" t="s">
        <v>182</v>
      </c>
      <c r="E127" s="244" t="s">
        <v>1</v>
      </c>
      <c r="F127" s="245" t="s">
        <v>342</v>
      </c>
      <c r="G127" s="242"/>
      <c r="H127" s="246">
        <v>0.23000000000000001</v>
      </c>
      <c r="I127" s="247"/>
      <c r="J127" s="242"/>
      <c r="K127" s="242"/>
      <c r="L127" s="248"/>
      <c r="M127" s="249"/>
      <c r="N127" s="250"/>
      <c r="O127" s="250"/>
      <c r="P127" s="250"/>
      <c r="Q127" s="250"/>
      <c r="R127" s="250"/>
      <c r="S127" s="250"/>
      <c r="T127" s="251"/>
      <c r="U127" s="13"/>
      <c r="V127" s="13"/>
      <c r="W127" s="13"/>
      <c r="X127" s="13"/>
      <c r="Y127" s="13"/>
      <c r="Z127" s="13"/>
      <c r="AA127" s="13"/>
      <c r="AB127" s="13"/>
      <c r="AC127" s="13"/>
      <c r="AD127" s="13"/>
      <c r="AE127" s="13"/>
      <c r="AT127" s="252" t="s">
        <v>182</v>
      </c>
      <c r="AU127" s="252" t="s">
        <v>86</v>
      </c>
      <c r="AV127" s="13" t="s">
        <v>86</v>
      </c>
      <c r="AW127" s="13" t="s">
        <v>31</v>
      </c>
      <c r="AX127" s="13" t="s">
        <v>76</v>
      </c>
      <c r="AY127" s="252" t="s">
        <v>173</v>
      </c>
    </row>
    <row r="128" s="14" customFormat="1">
      <c r="A128" s="14"/>
      <c r="B128" s="253"/>
      <c r="C128" s="254"/>
      <c r="D128" s="243" t="s">
        <v>182</v>
      </c>
      <c r="E128" s="255" t="s">
        <v>1</v>
      </c>
      <c r="F128" s="256" t="s">
        <v>184</v>
      </c>
      <c r="G128" s="254"/>
      <c r="H128" s="257">
        <v>0.23000000000000001</v>
      </c>
      <c r="I128" s="258"/>
      <c r="J128" s="254"/>
      <c r="K128" s="254"/>
      <c r="L128" s="259"/>
      <c r="M128" s="260"/>
      <c r="N128" s="261"/>
      <c r="O128" s="261"/>
      <c r="P128" s="261"/>
      <c r="Q128" s="261"/>
      <c r="R128" s="261"/>
      <c r="S128" s="261"/>
      <c r="T128" s="262"/>
      <c r="U128" s="14"/>
      <c r="V128" s="14"/>
      <c r="W128" s="14"/>
      <c r="X128" s="14"/>
      <c r="Y128" s="14"/>
      <c r="Z128" s="14"/>
      <c r="AA128" s="14"/>
      <c r="AB128" s="14"/>
      <c r="AC128" s="14"/>
      <c r="AD128" s="14"/>
      <c r="AE128" s="14"/>
      <c r="AT128" s="263" t="s">
        <v>182</v>
      </c>
      <c r="AU128" s="263" t="s">
        <v>86</v>
      </c>
      <c r="AV128" s="14" t="s">
        <v>180</v>
      </c>
      <c r="AW128" s="14" t="s">
        <v>31</v>
      </c>
      <c r="AX128" s="14" t="s">
        <v>84</v>
      </c>
      <c r="AY128" s="263" t="s">
        <v>173</v>
      </c>
    </row>
    <row r="129" s="2" customFormat="1" ht="114.9" customHeight="1">
      <c r="A129" s="38"/>
      <c r="B129" s="39"/>
      <c r="C129" s="227" t="s">
        <v>190</v>
      </c>
      <c r="D129" s="227" t="s">
        <v>176</v>
      </c>
      <c r="E129" s="228" t="s">
        <v>185</v>
      </c>
      <c r="F129" s="229" t="s">
        <v>186</v>
      </c>
      <c r="G129" s="230" t="s">
        <v>187</v>
      </c>
      <c r="H129" s="231">
        <v>3731.5</v>
      </c>
      <c r="I129" s="232"/>
      <c r="J129" s="233">
        <f>ROUND(I129*H129,2)</f>
        <v>0</v>
      </c>
      <c r="K129" s="234"/>
      <c r="L129" s="44"/>
      <c r="M129" s="235" t="s">
        <v>1</v>
      </c>
      <c r="N129" s="236" t="s">
        <v>41</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180</v>
      </c>
      <c r="AT129" s="239" t="s">
        <v>176</v>
      </c>
      <c r="AU129" s="239" t="s">
        <v>86</v>
      </c>
      <c r="AY129" s="17" t="s">
        <v>173</v>
      </c>
      <c r="BE129" s="240">
        <f>IF(N129="základní",J129,0)</f>
        <v>0</v>
      </c>
      <c r="BF129" s="240">
        <f>IF(N129="snížená",J129,0)</f>
        <v>0</v>
      </c>
      <c r="BG129" s="240">
        <f>IF(N129="zákl. přenesená",J129,0)</f>
        <v>0</v>
      </c>
      <c r="BH129" s="240">
        <f>IF(N129="sníž. přenesená",J129,0)</f>
        <v>0</v>
      </c>
      <c r="BI129" s="240">
        <f>IF(N129="nulová",J129,0)</f>
        <v>0</v>
      </c>
      <c r="BJ129" s="17" t="s">
        <v>84</v>
      </c>
      <c r="BK129" s="240">
        <f>ROUND(I129*H129,2)</f>
        <v>0</v>
      </c>
      <c r="BL129" s="17" t="s">
        <v>180</v>
      </c>
      <c r="BM129" s="239" t="s">
        <v>343</v>
      </c>
    </row>
    <row r="130" s="13" customFormat="1">
      <c r="A130" s="13"/>
      <c r="B130" s="241"/>
      <c r="C130" s="242"/>
      <c r="D130" s="243" t="s">
        <v>182</v>
      </c>
      <c r="E130" s="244" t="s">
        <v>1</v>
      </c>
      <c r="F130" s="245" t="s">
        <v>344</v>
      </c>
      <c r="G130" s="242"/>
      <c r="H130" s="246">
        <v>603.5</v>
      </c>
      <c r="I130" s="247"/>
      <c r="J130" s="242"/>
      <c r="K130" s="242"/>
      <c r="L130" s="248"/>
      <c r="M130" s="249"/>
      <c r="N130" s="250"/>
      <c r="O130" s="250"/>
      <c r="P130" s="250"/>
      <c r="Q130" s="250"/>
      <c r="R130" s="250"/>
      <c r="S130" s="250"/>
      <c r="T130" s="251"/>
      <c r="U130" s="13"/>
      <c r="V130" s="13"/>
      <c r="W130" s="13"/>
      <c r="X130" s="13"/>
      <c r="Y130" s="13"/>
      <c r="Z130" s="13"/>
      <c r="AA130" s="13"/>
      <c r="AB130" s="13"/>
      <c r="AC130" s="13"/>
      <c r="AD130" s="13"/>
      <c r="AE130" s="13"/>
      <c r="AT130" s="252" t="s">
        <v>182</v>
      </c>
      <c r="AU130" s="252" t="s">
        <v>86</v>
      </c>
      <c r="AV130" s="13" t="s">
        <v>86</v>
      </c>
      <c r="AW130" s="13" t="s">
        <v>31</v>
      </c>
      <c r="AX130" s="13" t="s">
        <v>76</v>
      </c>
      <c r="AY130" s="252" t="s">
        <v>173</v>
      </c>
    </row>
    <row r="131" s="13" customFormat="1">
      <c r="A131" s="13"/>
      <c r="B131" s="241"/>
      <c r="C131" s="242"/>
      <c r="D131" s="243" t="s">
        <v>182</v>
      </c>
      <c r="E131" s="244" t="s">
        <v>1</v>
      </c>
      <c r="F131" s="245" t="s">
        <v>345</v>
      </c>
      <c r="G131" s="242"/>
      <c r="H131" s="246">
        <v>1649</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3" customFormat="1">
      <c r="A132" s="13"/>
      <c r="B132" s="241"/>
      <c r="C132" s="242"/>
      <c r="D132" s="243" t="s">
        <v>182</v>
      </c>
      <c r="E132" s="244" t="s">
        <v>1</v>
      </c>
      <c r="F132" s="245" t="s">
        <v>346</v>
      </c>
      <c r="G132" s="242"/>
      <c r="H132" s="246">
        <v>1870</v>
      </c>
      <c r="I132" s="247"/>
      <c r="J132" s="242"/>
      <c r="K132" s="242"/>
      <c r="L132" s="248"/>
      <c r="M132" s="249"/>
      <c r="N132" s="250"/>
      <c r="O132" s="250"/>
      <c r="P132" s="250"/>
      <c r="Q132" s="250"/>
      <c r="R132" s="250"/>
      <c r="S132" s="250"/>
      <c r="T132" s="251"/>
      <c r="U132" s="13"/>
      <c r="V132" s="13"/>
      <c r="W132" s="13"/>
      <c r="X132" s="13"/>
      <c r="Y132" s="13"/>
      <c r="Z132" s="13"/>
      <c r="AA132" s="13"/>
      <c r="AB132" s="13"/>
      <c r="AC132" s="13"/>
      <c r="AD132" s="13"/>
      <c r="AE132" s="13"/>
      <c r="AT132" s="252" t="s">
        <v>182</v>
      </c>
      <c r="AU132" s="252" t="s">
        <v>86</v>
      </c>
      <c r="AV132" s="13" t="s">
        <v>86</v>
      </c>
      <c r="AW132" s="13" t="s">
        <v>31</v>
      </c>
      <c r="AX132" s="13" t="s">
        <v>76</v>
      </c>
      <c r="AY132" s="252" t="s">
        <v>173</v>
      </c>
    </row>
    <row r="133" s="13" customFormat="1">
      <c r="A133" s="13"/>
      <c r="B133" s="241"/>
      <c r="C133" s="242"/>
      <c r="D133" s="243" t="s">
        <v>182</v>
      </c>
      <c r="E133" s="244" t="s">
        <v>1</v>
      </c>
      <c r="F133" s="245" t="s">
        <v>347</v>
      </c>
      <c r="G133" s="242"/>
      <c r="H133" s="246">
        <v>-391</v>
      </c>
      <c r="I133" s="247"/>
      <c r="J133" s="242"/>
      <c r="K133" s="242"/>
      <c r="L133" s="248"/>
      <c r="M133" s="249"/>
      <c r="N133" s="250"/>
      <c r="O133" s="250"/>
      <c r="P133" s="250"/>
      <c r="Q133" s="250"/>
      <c r="R133" s="250"/>
      <c r="S133" s="250"/>
      <c r="T133" s="251"/>
      <c r="U133" s="13"/>
      <c r="V133" s="13"/>
      <c r="W133" s="13"/>
      <c r="X133" s="13"/>
      <c r="Y133" s="13"/>
      <c r="Z133" s="13"/>
      <c r="AA133" s="13"/>
      <c r="AB133" s="13"/>
      <c r="AC133" s="13"/>
      <c r="AD133" s="13"/>
      <c r="AE133" s="13"/>
      <c r="AT133" s="252" t="s">
        <v>182</v>
      </c>
      <c r="AU133" s="252" t="s">
        <v>86</v>
      </c>
      <c r="AV133" s="13" t="s">
        <v>86</v>
      </c>
      <c r="AW133" s="13" t="s">
        <v>31</v>
      </c>
      <c r="AX133" s="13" t="s">
        <v>76</v>
      </c>
      <c r="AY133" s="252" t="s">
        <v>173</v>
      </c>
    </row>
    <row r="134" s="14" customFormat="1">
      <c r="A134" s="14"/>
      <c r="B134" s="253"/>
      <c r="C134" s="254"/>
      <c r="D134" s="243" t="s">
        <v>182</v>
      </c>
      <c r="E134" s="255" t="s">
        <v>1</v>
      </c>
      <c r="F134" s="256" t="s">
        <v>184</v>
      </c>
      <c r="G134" s="254"/>
      <c r="H134" s="257">
        <v>3731.5</v>
      </c>
      <c r="I134" s="258"/>
      <c r="J134" s="254"/>
      <c r="K134" s="254"/>
      <c r="L134" s="259"/>
      <c r="M134" s="260"/>
      <c r="N134" s="261"/>
      <c r="O134" s="261"/>
      <c r="P134" s="261"/>
      <c r="Q134" s="261"/>
      <c r="R134" s="261"/>
      <c r="S134" s="261"/>
      <c r="T134" s="262"/>
      <c r="U134" s="14"/>
      <c r="V134" s="14"/>
      <c r="W134" s="14"/>
      <c r="X134" s="14"/>
      <c r="Y134" s="14"/>
      <c r="Z134" s="14"/>
      <c r="AA134" s="14"/>
      <c r="AB134" s="14"/>
      <c r="AC134" s="14"/>
      <c r="AD134" s="14"/>
      <c r="AE134" s="14"/>
      <c r="AT134" s="263" t="s">
        <v>182</v>
      </c>
      <c r="AU134" s="263" t="s">
        <v>86</v>
      </c>
      <c r="AV134" s="14" t="s">
        <v>180</v>
      </c>
      <c r="AW134" s="14" t="s">
        <v>31</v>
      </c>
      <c r="AX134" s="14" t="s">
        <v>84</v>
      </c>
      <c r="AY134" s="263" t="s">
        <v>173</v>
      </c>
    </row>
    <row r="135" s="2" customFormat="1" ht="62.7" customHeight="1">
      <c r="A135" s="38"/>
      <c r="B135" s="39"/>
      <c r="C135" s="227" t="s">
        <v>180</v>
      </c>
      <c r="D135" s="227" t="s">
        <v>176</v>
      </c>
      <c r="E135" s="228" t="s">
        <v>191</v>
      </c>
      <c r="F135" s="229" t="s">
        <v>192</v>
      </c>
      <c r="G135" s="230" t="s">
        <v>179</v>
      </c>
      <c r="H135" s="231">
        <v>7682.5</v>
      </c>
      <c r="I135" s="232"/>
      <c r="J135" s="233">
        <f>ROUND(I135*H135,2)</f>
        <v>0</v>
      </c>
      <c r="K135" s="234"/>
      <c r="L135" s="44"/>
      <c r="M135" s="235" t="s">
        <v>1</v>
      </c>
      <c r="N135" s="236" t="s">
        <v>41</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180</v>
      </c>
      <c r="AT135" s="239" t="s">
        <v>176</v>
      </c>
      <c r="AU135" s="239" t="s">
        <v>86</v>
      </c>
      <c r="AY135" s="17" t="s">
        <v>173</v>
      </c>
      <c r="BE135" s="240">
        <f>IF(N135="základní",J135,0)</f>
        <v>0</v>
      </c>
      <c r="BF135" s="240">
        <f>IF(N135="snížená",J135,0)</f>
        <v>0</v>
      </c>
      <c r="BG135" s="240">
        <f>IF(N135="zákl. přenesená",J135,0)</f>
        <v>0</v>
      </c>
      <c r="BH135" s="240">
        <f>IF(N135="sníž. přenesená",J135,0)</f>
        <v>0</v>
      </c>
      <c r="BI135" s="240">
        <f>IF(N135="nulová",J135,0)</f>
        <v>0</v>
      </c>
      <c r="BJ135" s="17" t="s">
        <v>84</v>
      </c>
      <c r="BK135" s="240">
        <f>ROUND(I135*H135,2)</f>
        <v>0</v>
      </c>
      <c r="BL135" s="17" t="s">
        <v>180</v>
      </c>
      <c r="BM135" s="239" t="s">
        <v>348</v>
      </c>
    </row>
    <row r="136" s="13" customFormat="1">
      <c r="A136" s="13"/>
      <c r="B136" s="241"/>
      <c r="C136" s="242"/>
      <c r="D136" s="243" t="s">
        <v>182</v>
      </c>
      <c r="E136" s="244" t="s">
        <v>1</v>
      </c>
      <c r="F136" s="245" t="s">
        <v>349</v>
      </c>
      <c r="G136" s="242"/>
      <c r="H136" s="246">
        <v>1242.5</v>
      </c>
      <c r="I136" s="247"/>
      <c r="J136" s="242"/>
      <c r="K136" s="242"/>
      <c r="L136" s="248"/>
      <c r="M136" s="249"/>
      <c r="N136" s="250"/>
      <c r="O136" s="250"/>
      <c r="P136" s="250"/>
      <c r="Q136" s="250"/>
      <c r="R136" s="250"/>
      <c r="S136" s="250"/>
      <c r="T136" s="251"/>
      <c r="U136" s="13"/>
      <c r="V136" s="13"/>
      <c r="W136" s="13"/>
      <c r="X136" s="13"/>
      <c r="Y136" s="13"/>
      <c r="Z136" s="13"/>
      <c r="AA136" s="13"/>
      <c r="AB136" s="13"/>
      <c r="AC136" s="13"/>
      <c r="AD136" s="13"/>
      <c r="AE136" s="13"/>
      <c r="AT136" s="252" t="s">
        <v>182</v>
      </c>
      <c r="AU136" s="252" t="s">
        <v>86</v>
      </c>
      <c r="AV136" s="13" t="s">
        <v>86</v>
      </c>
      <c r="AW136" s="13" t="s">
        <v>31</v>
      </c>
      <c r="AX136" s="13" t="s">
        <v>76</v>
      </c>
      <c r="AY136" s="252" t="s">
        <v>173</v>
      </c>
    </row>
    <row r="137" s="13" customFormat="1">
      <c r="A137" s="13"/>
      <c r="B137" s="241"/>
      <c r="C137" s="242"/>
      <c r="D137" s="243" t="s">
        <v>182</v>
      </c>
      <c r="E137" s="244" t="s">
        <v>1</v>
      </c>
      <c r="F137" s="245" t="s">
        <v>350</v>
      </c>
      <c r="G137" s="242"/>
      <c r="H137" s="246">
        <v>3395</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3" customFormat="1">
      <c r="A138" s="13"/>
      <c r="B138" s="241"/>
      <c r="C138" s="242"/>
      <c r="D138" s="243" t="s">
        <v>182</v>
      </c>
      <c r="E138" s="244" t="s">
        <v>1</v>
      </c>
      <c r="F138" s="245" t="s">
        <v>351</v>
      </c>
      <c r="G138" s="242"/>
      <c r="H138" s="246">
        <v>3850</v>
      </c>
      <c r="I138" s="247"/>
      <c r="J138" s="242"/>
      <c r="K138" s="242"/>
      <c r="L138" s="248"/>
      <c r="M138" s="249"/>
      <c r="N138" s="250"/>
      <c r="O138" s="250"/>
      <c r="P138" s="250"/>
      <c r="Q138" s="250"/>
      <c r="R138" s="250"/>
      <c r="S138" s="250"/>
      <c r="T138" s="251"/>
      <c r="U138" s="13"/>
      <c r="V138" s="13"/>
      <c r="W138" s="13"/>
      <c r="X138" s="13"/>
      <c r="Y138" s="13"/>
      <c r="Z138" s="13"/>
      <c r="AA138" s="13"/>
      <c r="AB138" s="13"/>
      <c r="AC138" s="13"/>
      <c r="AD138" s="13"/>
      <c r="AE138" s="13"/>
      <c r="AT138" s="252" t="s">
        <v>182</v>
      </c>
      <c r="AU138" s="252" t="s">
        <v>86</v>
      </c>
      <c r="AV138" s="13" t="s">
        <v>86</v>
      </c>
      <c r="AW138" s="13" t="s">
        <v>31</v>
      </c>
      <c r="AX138" s="13" t="s">
        <v>76</v>
      </c>
      <c r="AY138" s="252" t="s">
        <v>173</v>
      </c>
    </row>
    <row r="139" s="13" customFormat="1">
      <c r="A139" s="13"/>
      <c r="B139" s="241"/>
      <c r="C139" s="242"/>
      <c r="D139" s="243" t="s">
        <v>182</v>
      </c>
      <c r="E139" s="244" t="s">
        <v>1</v>
      </c>
      <c r="F139" s="245" t="s">
        <v>352</v>
      </c>
      <c r="G139" s="242"/>
      <c r="H139" s="246">
        <v>-805</v>
      </c>
      <c r="I139" s="247"/>
      <c r="J139" s="242"/>
      <c r="K139" s="242"/>
      <c r="L139" s="248"/>
      <c r="M139" s="249"/>
      <c r="N139" s="250"/>
      <c r="O139" s="250"/>
      <c r="P139" s="250"/>
      <c r="Q139" s="250"/>
      <c r="R139" s="250"/>
      <c r="S139" s="250"/>
      <c r="T139" s="251"/>
      <c r="U139" s="13"/>
      <c r="V139" s="13"/>
      <c r="W139" s="13"/>
      <c r="X139" s="13"/>
      <c r="Y139" s="13"/>
      <c r="Z139" s="13"/>
      <c r="AA139" s="13"/>
      <c r="AB139" s="13"/>
      <c r="AC139" s="13"/>
      <c r="AD139" s="13"/>
      <c r="AE139" s="13"/>
      <c r="AT139" s="252" t="s">
        <v>182</v>
      </c>
      <c r="AU139" s="252" t="s">
        <v>86</v>
      </c>
      <c r="AV139" s="13" t="s">
        <v>86</v>
      </c>
      <c r="AW139" s="13" t="s">
        <v>31</v>
      </c>
      <c r="AX139" s="13" t="s">
        <v>76</v>
      </c>
      <c r="AY139" s="252" t="s">
        <v>173</v>
      </c>
    </row>
    <row r="140" s="14" customFormat="1">
      <c r="A140" s="14"/>
      <c r="B140" s="253"/>
      <c r="C140" s="254"/>
      <c r="D140" s="243" t="s">
        <v>182</v>
      </c>
      <c r="E140" s="255" t="s">
        <v>1</v>
      </c>
      <c r="F140" s="256" t="s">
        <v>184</v>
      </c>
      <c r="G140" s="254"/>
      <c r="H140" s="257">
        <v>7682.5</v>
      </c>
      <c r="I140" s="258"/>
      <c r="J140" s="254"/>
      <c r="K140" s="254"/>
      <c r="L140" s="259"/>
      <c r="M140" s="260"/>
      <c r="N140" s="261"/>
      <c r="O140" s="261"/>
      <c r="P140" s="261"/>
      <c r="Q140" s="261"/>
      <c r="R140" s="261"/>
      <c r="S140" s="261"/>
      <c r="T140" s="262"/>
      <c r="U140" s="14"/>
      <c r="V140" s="14"/>
      <c r="W140" s="14"/>
      <c r="X140" s="14"/>
      <c r="Y140" s="14"/>
      <c r="Z140" s="14"/>
      <c r="AA140" s="14"/>
      <c r="AB140" s="14"/>
      <c r="AC140" s="14"/>
      <c r="AD140" s="14"/>
      <c r="AE140" s="14"/>
      <c r="AT140" s="263" t="s">
        <v>182</v>
      </c>
      <c r="AU140" s="263" t="s">
        <v>86</v>
      </c>
      <c r="AV140" s="14" t="s">
        <v>180</v>
      </c>
      <c r="AW140" s="14" t="s">
        <v>31</v>
      </c>
      <c r="AX140" s="14" t="s">
        <v>84</v>
      </c>
      <c r="AY140" s="263" t="s">
        <v>173</v>
      </c>
    </row>
    <row r="141" s="2" customFormat="1" ht="76.35" customHeight="1">
      <c r="A141" s="38"/>
      <c r="B141" s="39"/>
      <c r="C141" s="227" t="s">
        <v>174</v>
      </c>
      <c r="D141" s="227" t="s">
        <v>176</v>
      </c>
      <c r="E141" s="228" t="s">
        <v>195</v>
      </c>
      <c r="F141" s="229" t="s">
        <v>196</v>
      </c>
      <c r="G141" s="230" t="s">
        <v>187</v>
      </c>
      <c r="H141" s="231">
        <v>4122.5</v>
      </c>
      <c r="I141" s="232"/>
      <c r="J141" s="233">
        <f>ROUND(I141*H141,2)</f>
        <v>0</v>
      </c>
      <c r="K141" s="234"/>
      <c r="L141" s="44"/>
      <c r="M141" s="235" t="s">
        <v>1</v>
      </c>
      <c r="N141" s="236" t="s">
        <v>41</v>
      </c>
      <c r="O141" s="91"/>
      <c r="P141" s="237">
        <f>O141*H141</f>
        <v>0</v>
      </c>
      <c r="Q141" s="237">
        <v>0</v>
      </c>
      <c r="R141" s="237">
        <f>Q141*H141</f>
        <v>0</v>
      </c>
      <c r="S141" s="237">
        <v>0</v>
      </c>
      <c r="T141" s="238">
        <f>S141*H141</f>
        <v>0</v>
      </c>
      <c r="U141" s="38"/>
      <c r="V141" s="38"/>
      <c r="W141" s="38"/>
      <c r="X141" s="38"/>
      <c r="Y141" s="38"/>
      <c r="Z141" s="38"/>
      <c r="AA141" s="38"/>
      <c r="AB141" s="38"/>
      <c r="AC141" s="38"/>
      <c r="AD141" s="38"/>
      <c r="AE141" s="38"/>
      <c r="AR141" s="239" t="s">
        <v>180</v>
      </c>
      <c r="AT141" s="239" t="s">
        <v>176</v>
      </c>
      <c r="AU141" s="239" t="s">
        <v>86</v>
      </c>
      <c r="AY141" s="17" t="s">
        <v>173</v>
      </c>
      <c r="BE141" s="240">
        <f>IF(N141="základní",J141,0)</f>
        <v>0</v>
      </c>
      <c r="BF141" s="240">
        <f>IF(N141="snížená",J141,0)</f>
        <v>0</v>
      </c>
      <c r="BG141" s="240">
        <f>IF(N141="zákl. přenesená",J141,0)</f>
        <v>0</v>
      </c>
      <c r="BH141" s="240">
        <f>IF(N141="sníž. přenesená",J141,0)</f>
        <v>0</v>
      </c>
      <c r="BI141" s="240">
        <f>IF(N141="nulová",J141,0)</f>
        <v>0</v>
      </c>
      <c r="BJ141" s="17" t="s">
        <v>84</v>
      </c>
      <c r="BK141" s="240">
        <f>ROUND(I141*H141,2)</f>
        <v>0</v>
      </c>
      <c r="BL141" s="17" t="s">
        <v>180</v>
      </c>
      <c r="BM141" s="239" t="s">
        <v>353</v>
      </c>
    </row>
    <row r="142" s="13" customFormat="1">
      <c r="A142" s="13"/>
      <c r="B142" s="241"/>
      <c r="C142" s="242"/>
      <c r="D142" s="243" t="s">
        <v>182</v>
      </c>
      <c r="E142" s="244" t="s">
        <v>1</v>
      </c>
      <c r="F142" s="245" t="s">
        <v>354</v>
      </c>
      <c r="G142" s="242"/>
      <c r="H142" s="246">
        <v>4122.5</v>
      </c>
      <c r="I142" s="247"/>
      <c r="J142" s="242"/>
      <c r="K142" s="242"/>
      <c r="L142" s="248"/>
      <c r="M142" s="249"/>
      <c r="N142" s="250"/>
      <c r="O142" s="250"/>
      <c r="P142" s="250"/>
      <c r="Q142" s="250"/>
      <c r="R142" s="250"/>
      <c r="S142" s="250"/>
      <c r="T142" s="251"/>
      <c r="U142" s="13"/>
      <c r="V142" s="13"/>
      <c r="W142" s="13"/>
      <c r="X142" s="13"/>
      <c r="Y142" s="13"/>
      <c r="Z142" s="13"/>
      <c r="AA142" s="13"/>
      <c r="AB142" s="13"/>
      <c r="AC142" s="13"/>
      <c r="AD142" s="13"/>
      <c r="AE142" s="13"/>
      <c r="AT142" s="252" t="s">
        <v>182</v>
      </c>
      <c r="AU142" s="252" t="s">
        <v>86</v>
      </c>
      <c r="AV142" s="13" t="s">
        <v>86</v>
      </c>
      <c r="AW142" s="13" t="s">
        <v>31</v>
      </c>
      <c r="AX142" s="13" t="s">
        <v>76</v>
      </c>
      <c r="AY142" s="252" t="s">
        <v>173</v>
      </c>
    </row>
    <row r="143" s="14" customFormat="1">
      <c r="A143" s="14"/>
      <c r="B143" s="253"/>
      <c r="C143" s="254"/>
      <c r="D143" s="243" t="s">
        <v>182</v>
      </c>
      <c r="E143" s="255" t="s">
        <v>1</v>
      </c>
      <c r="F143" s="256" t="s">
        <v>184</v>
      </c>
      <c r="G143" s="254"/>
      <c r="H143" s="257">
        <v>4122.5</v>
      </c>
      <c r="I143" s="258"/>
      <c r="J143" s="254"/>
      <c r="K143" s="254"/>
      <c r="L143" s="259"/>
      <c r="M143" s="260"/>
      <c r="N143" s="261"/>
      <c r="O143" s="261"/>
      <c r="P143" s="261"/>
      <c r="Q143" s="261"/>
      <c r="R143" s="261"/>
      <c r="S143" s="261"/>
      <c r="T143" s="262"/>
      <c r="U143" s="14"/>
      <c r="V143" s="14"/>
      <c r="W143" s="14"/>
      <c r="X143" s="14"/>
      <c r="Y143" s="14"/>
      <c r="Z143" s="14"/>
      <c r="AA143" s="14"/>
      <c r="AB143" s="14"/>
      <c r="AC143" s="14"/>
      <c r="AD143" s="14"/>
      <c r="AE143" s="14"/>
      <c r="AT143" s="263" t="s">
        <v>182</v>
      </c>
      <c r="AU143" s="263" t="s">
        <v>86</v>
      </c>
      <c r="AV143" s="14" t="s">
        <v>180</v>
      </c>
      <c r="AW143" s="14" t="s">
        <v>31</v>
      </c>
      <c r="AX143" s="14" t="s">
        <v>84</v>
      </c>
      <c r="AY143" s="263" t="s">
        <v>173</v>
      </c>
    </row>
    <row r="144" s="2" customFormat="1" ht="14.4" customHeight="1">
      <c r="A144" s="38"/>
      <c r="B144" s="39"/>
      <c r="C144" s="264" t="s">
        <v>206</v>
      </c>
      <c r="D144" s="264" t="s">
        <v>199</v>
      </c>
      <c r="E144" s="265" t="s">
        <v>200</v>
      </c>
      <c r="F144" s="266" t="s">
        <v>201</v>
      </c>
      <c r="G144" s="267" t="s">
        <v>202</v>
      </c>
      <c r="H144" s="268">
        <v>7420.5</v>
      </c>
      <c r="I144" s="269"/>
      <c r="J144" s="270">
        <f>ROUND(I144*H144,2)</f>
        <v>0</v>
      </c>
      <c r="K144" s="271"/>
      <c r="L144" s="272"/>
      <c r="M144" s="273" t="s">
        <v>1</v>
      </c>
      <c r="N144" s="274" t="s">
        <v>41</v>
      </c>
      <c r="O144" s="91"/>
      <c r="P144" s="237">
        <f>O144*H144</f>
        <v>0</v>
      </c>
      <c r="Q144" s="237">
        <v>1</v>
      </c>
      <c r="R144" s="237">
        <f>Q144*H144</f>
        <v>7420.5</v>
      </c>
      <c r="S144" s="237">
        <v>0</v>
      </c>
      <c r="T144" s="238">
        <f>S144*H144</f>
        <v>0</v>
      </c>
      <c r="U144" s="38"/>
      <c r="V144" s="38"/>
      <c r="W144" s="38"/>
      <c r="X144" s="38"/>
      <c r="Y144" s="38"/>
      <c r="Z144" s="38"/>
      <c r="AA144" s="38"/>
      <c r="AB144" s="38"/>
      <c r="AC144" s="38"/>
      <c r="AD144" s="38"/>
      <c r="AE144" s="38"/>
      <c r="AR144" s="239" t="s">
        <v>203</v>
      </c>
      <c r="AT144" s="239" t="s">
        <v>199</v>
      </c>
      <c r="AU144" s="239" t="s">
        <v>86</v>
      </c>
      <c r="AY144" s="17" t="s">
        <v>173</v>
      </c>
      <c r="BE144" s="240">
        <f>IF(N144="základní",J144,0)</f>
        <v>0</v>
      </c>
      <c r="BF144" s="240">
        <f>IF(N144="snížená",J144,0)</f>
        <v>0</v>
      </c>
      <c r="BG144" s="240">
        <f>IF(N144="zákl. přenesená",J144,0)</f>
        <v>0</v>
      </c>
      <c r="BH144" s="240">
        <f>IF(N144="sníž. přenesená",J144,0)</f>
        <v>0</v>
      </c>
      <c r="BI144" s="240">
        <f>IF(N144="nulová",J144,0)</f>
        <v>0</v>
      </c>
      <c r="BJ144" s="17" t="s">
        <v>84</v>
      </c>
      <c r="BK144" s="240">
        <f>ROUND(I144*H144,2)</f>
        <v>0</v>
      </c>
      <c r="BL144" s="17" t="s">
        <v>180</v>
      </c>
      <c r="BM144" s="239" t="s">
        <v>355</v>
      </c>
    </row>
    <row r="145" s="13" customFormat="1">
      <c r="A145" s="13"/>
      <c r="B145" s="241"/>
      <c r="C145" s="242"/>
      <c r="D145" s="243" t="s">
        <v>182</v>
      </c>
      <c r="E145" s="244" t="s">
        <v>1</v>
      </c>
      <c r="F145" s="245" t="s">
        <v>356</v>
      </c>
      <c r="G145" s="242"/>
      <c r="H145" s="246">
        <v>7420.5</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7420.5</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24.15" customHeight="1">
      <c r="A147" s="38"/>
      <c r="B147" s="39"/>
      <c r="C147" s="264" t="s">
        <v>213</v>
      </c>
      <c r="D147" s="264" t="s">
        <v>199</v>
      </c>
      <c r="E147" s="265" t="s">
        <v>207</v>
      </c>
      <c r="F147" s="266" t="s">
        <v>208</v>
      </c>
      <c r="G147" s="267" t="s">
        <v>209</v>
      </c>
      <c r="H147" s="268">
        <v>4075</v>
      </c>
      <c r="I147" s="269"/>
      <c r="J147" s="270">
        <f>ROUND(I147*H147,2)</f>
        <v>0</v>
      </c>
      <c r="K147" s="271"/>
      <c r="L147" s="272"/>
      <c r="M147" s="273" t="s">
        <v>1</v>
      </c>
      <c r="N147" s="274" t="s">
        <v>41</v>
      </c>
      <c r="O147" s="91"/>
      <c r="P147" s="237">
        <f>O147*H147</f>
        <v>0</v>
      </c>
      <c r="Q147" s="237">
        <v>0.32700000000000001</v>
      </c>
      <c r="R147" s="237">
        <f>Q147*H147</f>
        <v>1332.5250000000001</v>
      </c>
      <c r="S147" s="237">
        <v>0</v>
      </c>
      <c r="T147" s="238">
        <f>S147*H147</f>
        <v>0</v>
      </c>
      <c r="U147" s="38"/>
      <c r="V147" s="38"/>
      <c r="W147" s="38"/>
      <c r="X147" s="38"/>
      <c r="Y147" s="38"/>
      <c r="Z147" s="38"/>
      <c r="AA147" s="38"/>
      <c r="AB147" s="38"/>
      <c r="AC147" s="38"/>
      <c r="AD147" s="38"/>
      <c r="AE147" s="38"/>
      <c r="AR147" s="239" t="s">
        <v>203</v>
      </c>
      <c r="AT147" s="239" t="s">
        <v>199</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357</v>
      </c>
    </row>
    <row r="148" s="15" customFormat="1">
      <c r="A148" s="15"/>
      <c r="B148" s="275"/>
      <c r="C148" s="276"/>
      <c r="D148" s="243" t="s">
        <v>182</v>
      </c>
      <c r="E148" s="277" t="s">
        <v>1</v>
      </c>
      <c r="F148" s="278" t="s">
        <v>211</v>
      </c>
      <c r="G148" s="276"/>
      <c r="H148" s="277" t="s">
        <v>1</v>
      </c>
      <c r="I148" s="279"/>
      <c r="J148" s="276"/>
      <c r="K148" s="276"/>
      <c r="L148" s="280"/>
      <c r="M148" s="281"/>
      <c r="N148" s="282"/>
      <c r="O148" s="282"/>
      <c r="P148" s="282"/>
      <c r="Q148" s="282"/>
      <c r="R148" s="282"/>
      <c r="S148" s="282"/>
      <c r="T148" s="283"/>
      <c r="U148" s="15"/>
      <c r="V148" s="15"/>
      <c r="W148" s="15"/>
      <c r="X148" s="15"/>
      <c r="Y148" s="15"/>
      <c r="Z148" s="15"/>
      <c r="AA148" s="15"/>
      <c r="AB148" s="15"/>
      <c r="AC148" s="15"/>
      <c r="AD148" s="15"/>
      <c r="AE148" s="15"/>
      <c r="AT148" s="284" t="s">
        <v>182</v>
      </c>
      <c r="AU148" s="284" t="s">
        <v>86</v>
      </c>
      <c r="AV148" s="15" t="s">
        <v>84</v>
      </c>
      <c r="AW148" s="15" t="s">
        <v>31</v>
      </c>
      <c r="AX148" s="15" t="s">
        <v>76</v>
      </c>
      <c r="AY148" s="284" t="s">
        <v>173</v>
      </c>
    </row>
    <row r="149" s="13" customFormat="1">
      <c r="A149" s="13"/>
      <c r="B149" s="241"/>
      <c r="C149" s="242"/>
      <c r="D149" s="243" t="s">
        <v>182</v>
      </c>
      <c r="E149" s="244" t="s">
        <v>1</v>
      </c>
      <c r="F149" s="245" t="s">
        <v>358</v>
      </c>
      <c r="G149" s="242"/>
      <c r="H149" s="246">
        <v>597</v>
      </c>
      <c r="I149" s="247"/>
      <c r="J149" s="242"/>
      <c r="K149" s="242"/>
      <c r="L149" s="248"/>
      <c r="M149" s="249"/>
      <c r="N149" s="250"/>
      <c r="O149" s="250"/>
      <c r="P149" s="250"/>
      <c r="Q149" s="250"/>
      <c r="R149" s="250"/>
      <c r="S149" s="250"/>
      <c r="T149" s="251"/>
      <c r="U149" s="13"/>
      <c r="V149" s="13"/>
      <c r="W149" s="13"/>
      <c r="X149" s="13"/>
      <c r="Y149" s="13"/>
      <c r="Z149" s="13"/>
      <c r="AA149" s="13"/>
      <c r="AB149" s="13"/>
      <c r="AC149" s="13"/>
      <c r="AD149" s="13"/>
      <c r="AE149" s="13"/>
      <c r="AT149" s="252" t="s">
        <v>182</v>
      </c>
      <c r="AU149" s="252" t="s">
        <v>86</v>
      </c>
      <c r="AV149" s="13" t="s">
        <v>86</v>
      </c>
      <c r="AW149" s="13" t="s">
        <v>31</v>
      </c>
      <c r="AX149" s="13" t="s">
        <v>76</v>
      </c>
      <c r="AY149" s="252" t="s">
        <v>173</v>
      </c>
    </row>
    <row r="150" s="13" customFormat="1">
      <c r="A150" s="13"/>
      <c r="B150" s="241"/>
      <c r="C150" s="242"/>
      <c r="D150" s="243" t="s">
        <v>182</v>
      </c>
      <c r="E150" s="244" t="s">
        <v>1</v>
      </c>
      <c r="F150" s="245" t="s">
        <v>359</v>
      </c>
      <c r="G150" s="242"/>
      <c r="H150" s="246">
        <v>1630</v>
      </c>
      <c r="I150" s="247"/>
      <c r="J150" s="242"/>
      <c r="K150" s="242"/>
      <c r="L150" s="248"/>
      <c r="M150" s="249"/>
      <c r="N150" s="250"/>
      <c r="O150" s="250"/>
      <c r="P150" s="250"/>
      <c r="Q150" s="250"/>
      <c r="R150" s="250"/>
      <c r="S150" s="250"/>
      <c r="T150" s="251"/>
      <c r="U150" s="13"/>
      <c r="V150" s="13"/>
      <c r="W150" s="13"/>
      <c r="X150" s="13"/>
      <c r="Y150" s="13"/>
      <c r="Z150" s="13"/>
      <c r="AA150" s="13"/>
      <c r="AB150" s="13"/>
      <c r="AC150" s="13"/>
      <c r="AD150" s="13"/>
      <c r="AE150" s="13"/>
      <c r="AT150" s="252" t="s">
        <v>182</v>
      </c>
      <c r="AU150" s="252" t="s">
        <v>86</v>
      </c>
      <c r="AV150" s="13" t="s">
        <v>86</v>
      </c>
      <c r="AW150" s="13" t="s">
        <v>31</v>
      </c>
      <c r="AX150" s="13" t="s">
        <v>76</v>
      </c>
      <c r="AY150" s="252" t="s">
        <v>173</v>
      </c>
    </row>
    <row r="151" s="13" customFormat="1">
      <c r="A151" s="13"/>
      <c r="B151" s="241"/>
      <c r="C151" s="242"/>
      <c r="D151" s="243" t="s">
        <v>182</v>
      </c>
      <c r="E151" s="244" t="s">
        <v>1</v>
      </c>
      <c r="F151" s="245" t="s">
        <v>360</v>
      </c>
      <c r="G151" s="242"/>
      <c r="H151" s="246">
        <v>1848</v>
      </c>
      <c r="I151" s="247"/>
      <c r="J151" s="242"/>
      <c r="K151" s="242"/>
      <c r="L151" s="248"/>
      <c r="M151" s="249"/>
      <c r="N151" s="250"/>
      <c r="O151" s="250"/>
      <c r="P151" s="250"/>
      <c r="Q151" s="250"/>
      <c r="R151" s="250"/>
      <c r="S151" s="250"/>
      <c r="T151" s="251"/>
      <c r="U151" s="13"/>
      <c r="V151" s="13"/>
      <c r="W151" s="13"/>
      <c r="X151" s="13"/>
      <c r="Y151" s="13"/>
      <c r="Z151" s="13"/>
      <c r="AA151" s="13"/>
      <c r="AB151" s="13"/>
      <c r="AC151" s="13"/>
      <c r="AD151" s="13"/>
      <c r="AE151" s="13"/>
      <c r="AT151" s="252" t="s">
        <v>182</v>
      </c>
      <c r="AU151" s="252" t="s">
        <v>86</v>
      </c>
      <c r="AV151" s="13" t="s">
        <v>86</v>
      </c>
      <c r="AW151" s="13" t="s">
        <v>31</v>
      </c>
      <c r="AX151" s="13" t="s">
        <v>76</v>
      </c>
      <c r="AY151" s="252" t="s">
        <v>173</v>
      </c>
    </row>
    <row r="152" s="14" customFormat="1">
      <c r="A152" s="14"/>
      <c r="B152" s="253"/>
      <c r="C152" s="254"/>
      <c r="D152" s="243" t="s">
        <v>182</v>
      </c>
      <c r="E152" s="255" t="s">
        <v>1</v>
      </c>
      <c r="F152" s="256" t="s">
        <v>184</v>
      </c>
      <c r="G152" s="254"/>
      <c r="H152" s="257">
        <v>4075</v>
      </c>
      <c r="I152" s="258"/>
      <c r="J152" s="254"/>
      <c r="K152" s="254"/>
      <c r="L152" s="259"/>
      <c r="M152" s="260"/>
      <c r="N152" s="261"/>
      <c r="O152" s="261"/>
      <c r="P152" s="261"/>
      <c r="Q152" s="261"/>
      <c r="R152" s="261"/>
      <c r="S152" s="261"/>
      <c r="T152" s="262"/>
      <c r="U152" s="14"/>
      <c r="V152" s="14"/>
      <c r="W152" s="14"/>
      <c r="X152" s="14"/>
      <c r="Y152" s="14"/>
      <c r="Z152" s="14"/>
      <c r="AA152" s="14"/>
      <c r="AB152" s="14"/>
      <c r="AC152" s="14"/>
      <c r="AD152" s="14"/>
      <c r="AE152" s="14"/>
      <c r="AT152" s="263" t="s">
        <v>182</v>
      </c>
      <c r="AU152" s="263" t="s">
        <v>86</v>
      </c>
      <c r="AV152" s="14" t="s">
        <v>180</v>
      </c>
      <c r="AW152" s="14" t="s">
        <v>31</v>
      </c>
      <c r="AX152" s="14" t="s">
        <v>84</v>
      </c>
      <c r="AY152" s="263" t="s">
        <v>173</v>
      </c>
    </row>
    <row r="153" s="2" customFormat="1" ht="14.4" customHeight="1">
      <c r="A153" s="38"/>
      <c r="B153" s="39"/>
      <c r="C153" s="264" t="s">
        <v>203</v>
      </c>
      <c r="D153" s="264" t="s">
        <v>199</v>
      </c>
      <c r="E153" s="265" t="s">
        <v>214</v>
      </c>
      <c r="F153" s="266" t="s">
        <v>215</v>
      </c>
      <c r="G153" s="267" t="s">
        <v>209</v>
      </c>
      <c r="H153" s="268">
        <v>66</v>
      </c>
      <c r="I153" s="269"/>
      <c r="J153" s="270">
        <f>ROUND(I153*H153,2)</f>
        <v>0</v>
      </c>
      <c r="K153" s="271"/>
      <c r="L153" s="272"/>
      <c r="M153" s="273" t="s">
        <v>1</v>
      </c>
      <c r="N153" s="274" t="s">
        <v>41</v>
      </c>
      <c r="O153" s="91"/>
      <c r="P153" s="237">
        <f>O153*H153</f>
        <v>0</v>
      </c>
      <c r="Q153" s="237">
        <v>3.70425</v>
      </c>
      <c r="R153" s="237">
        <f>Q153*H153</f>
        <v>244.48050000000001</v>
      </c>
      <c r="S153" s="237">
        <v>0</v>
      </c>
      <c r="T153" s="238">
        <f>S153*H153</f>
        <v>0</v>
      </c>
      <c r="U153" s="38"/>
      <c r="V153" s="38"/>
      <c r="W153" s="38"/>
      <c r="X153" s="38"/>
      <c r="Y153" s="38"/>
      <c r="Z153" s="38"/>
      <c r="AA153" s="38"/>
      <c r="AB153" s="38"/>
      <c r="AC153" s="38"/>
      <c r="AD153" s="38"/>
      <c r="AE153" s="38"/>
      <c r="AR153" s="239" t="s">
        <v>203</v>
      </c>
      <c r="AT153" s="239" t="s">
        <v>199</v>
      </c>
      <c r="AU153" s="239" t="s">
        <v>86</v>
      </c>
      <c r="AY153" s="17" t="s">
        <v>173</v>
      </c>
      <c r="BE153" s="240">
        <f>IF(N153="základní",J153,0)</f>
        <v>0</v>
      </c>
      <c r="BF153" s="240">
        <f>IF(N153="snížená",J153,0)</f>
        <v>0</v>
      </c>
      <c r="BG153" s="240">
        <f>IF(N153="zákl. přenesená",J153,0)</f>
        <v>0</v>
      </c>
      <c r="BH153" s="240">
        <f>IF(N153="sníž. přenesená",J153,0)</f>
        <v>0</v>
      </c>
      <c r="BI153" s="240">
        <f>IF(N153="nulová",J153,0)</f>
        <v>0</v>
      </c>
      <c r="BJ153" s="17" t="s">
        <v>84</v>
      </c>
      <c r="BK153" s="240">
        <f>ROUND(I153*H153,2)</f>
        <v>0</v>
      </c>
      <c r="BL153" s="17" t="s">
        <v>180</v>
      </c>
      <c r="BM153" s="239" t="s">
        <v>361</v>
      </c>
    </row>
    <row r="154" s="15" customFormat="1">
      <c r="A154" s="15"/>
      <c r="B154" s="275"/>
      <c r="C154" s="276"/>
      <c r="D154" s="243" t="s">
        <v>182</v>
      </c>
      <c r="E154" s="277" t="s">
        <v>1</v>
      </c>
      <c r="F154" s="278" t="s">
        <v>211</v>
      </c>
      <c r="G154" s="276"/>
      <c r="H154" s="277" t="s">
        <v>1</v>
      </c>
      <c r="I154" s="279"/>
      <c r="J154" s="276"/>
      <c r="K154" s="276"/>
      <c r="L154" s="280"/>
      <c r="M154" s="281"/>
      <c r="N154" s="282"/>
      <c r="O154" s="282"/>
      <c r="P154" s="282"/>
      <c r="Q154" s="282"/>
      <c r="R154" s="282"/>
      <c r="S154" s="282"/>
      <c r="T154" s="283"/>
      <c r="U154" s="15"/>
      <c r="V154" s="15"/>
      <c r="W154" s="15"/>
      <c r="X154" s="15"/>
      <c r="Y154" s="15"/>
      <c r="Z154" s="15"/>
      <c r="AA154" s="15"/>
      <c r="AB154" s="15"/>
      <c r="AC154" s="15"/>
      <c r="AD154" s="15"/>
      <c r="AE154" s="15"/>
      <c r="AT154" s="284" t="s">
        <v>182</v>
      </c>
      <c r="AU154" s="284" t="s">
        <v>86</v>
      </c>
      <c r="AV154" s="15" t="s">
        <v>84</v>
      </c>
      <c r="AW154" s="15" t="s">
        <v>31</v>
      </c>
      <c r="AX154" s="15" t="s">
        <v>76</v>
      </c>
      <c r="AY154" s="284" t="s">
        <v>173</v>
      </c>
    </row>
    <row r="155" s="13" customFormat="1">
      <c r="A155" s="13"/>
      <c r="B155" s="241"/>
      <c r="C155" s="242"/>
      <c r="D155" s="243" t="s">
        <v>182</v>
      </c>
      <c r="E155" s="244" t="s">
        <v>1</v>
      </c>
      <c r="F155" s="245" t="s">
        <v>362</v>
      </c>
      <c r="G155" s="242"/>
      <c r="H155" s="246">
        <v>10</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3" customFormat="1">
      <c r="A156" s="13"/>
      <c r="B156" s="241"/>
      <c r="C156" s="242"/>
      <c r="D156" s="243" t="s">
        <v>182</v>
      </c>
      <c r="E156" s="244" t="s">
        <v>1</v>
      </c>
      <c r="F156" s="245" t="s">
        <v>363</v>
      </c>
      <c r="G156" s="242"/>
      <c r="H156" s="246">
        <v>26</v>
      </c>
      <c r="I156" s="247"/>
      <c r="J156" s="242"/>
      <c r="K156" s="242"/>
      <c r="L156" s="248"/>
      <c r="M156" s="249"/>
      <c r="N156" s="250"/>
      <c r="O156" s="250"/>
      <c r="P156" s="250"/>
      <c r="Q156" s="250"/>
      <c r="R156" s="250"/>
      <c r="S156" s="250"/>
      <c r="T156" s="251"/>
      <c r="U156" s="13"/>
      <c r="V156" s="13"/>
      <c r="W156" s="13"/>
      <c r="X156" s="13"/>
      <c r="Y156" s="13"/>
      <c r="Z156" s="13"/>
      <c r="AA156" s="13"/>
      <c r="AB156" s="13"/>
      <c r="AC156" s="13"/>
      <c r="AD156" s="13"/>
      <c r="AE156" s="13"/>
      <c r="AT156" s="252" t="s">
        <v>182</v>
      </c>
      <c r="AU156" s="252" t="s">
        <v>86</v>
      </c>
      <c r="AV156" s="13" t="s">
        <v>86</v>
      </c>
      <c r="AW156" s="13" t="s">
        <v>31</v>
      </c>
      <c r="AX156" s="13" t="s">
        <v>76</v>
      </c>
      <c r="AY156" s="252" t="s">
        <v>173</v>
      </c>
    </row>
    <row r="157" s="13" customFormat="1">
      <c r="A157" s="13"/>
      <c r="B157" s="241"/>
      <c r="C157" s="242"/>
      <c r="D157" s="243" t="s">
        <v>182</v>
      </c>
      <c r="E157" s="244" t="s">
        <v>1</v>
      </c>
      <c r="F157" s="245" t="s">
        <v>364</v>
      </c>
      <c r="G157" s="242"/>
      <c r="H157" s="246">
        <v>30</v>
      </c>
      <c r="I157" s="247"/>
      <c r="J157" s="242"/>
      <c r="K157" s="242"/>
      <c r="L157" s="248"/>
      <c r="M157" s="249"/>
      <c r="N157" s="250"/>
      <c r="O157" s="250"/>
      <c r="P157" s="250"/>
      <c r="Q157" s="250"/>
      <c r="R157" s="250"/>
      <c r="S157" s="250"/>
      <c r="T157" s="251"/>
      <c r="U157" s="13"/>
      <c r="V157" s="13"/>
      <c r="W157" s="13"/>
      <c r="X157" s="13"/>
      <c r="Y157" s="13"/>
      <c r="Z157" s="13"/>
      <c r="AA157" s="13"/>
      <c r="AB157" s="13"/>
      <c r="AC157" s="13"/>
      <c r="AD157" s="13"/>
      <c r="AE157" s="13"/>
      <c r="AT157" s="252" t="s">
        <v>182</v>
      </c>
      <c r="AU157" s="252" t="s">
        <v>86</v>
      </c>
      <c r="AV157" s="13" t="s">
        <v>86</v>
      </c>
      <c r="AW157" s="13" t="s">
        <v>31</v>
      </c>
      <c r="AX157" s="13" t="s">
        <v>76</v>
      </c>
      <c r="AY157" s="252" t="s">
        <v>173</v>
      </c>
    </row>
    <row r="158" s="14" customFormat="1">
      <c r="A158" s="14"/>
      <c r="B158" s="253"/>
      <c r="C158" s="254"/>
      <c r="D158" s="243" t="s">
        <v>182</v>
      </c>
      <c r="E158" s="255" t="s">
        <v>1</v>
      </c>
      <c r="F158" s="256" t="s">
        <v>184</v>
      </c>
      <c r="G158" s="254"/>
      <c r="H158" s="257">
        <v>66</v>
      </c>
      <c r="I158" s="258"/>
      <c r="J158" s="254"/>
      <c r="K158" s="254"/>
      <c r="L158" s="259"/>
      <c r="M158" s="260"/>
      <c r="N158" s="261"/>
      <c r="O158" s="261"/>
      <c r="P158" s="261"/>
      <c r="Q158" s="261"/>
      <c r="R158" s="261"/>
      <c r="S158" s="261"/>
      <c r="T158" s="262"/>
      <c r="U158" s="14"/>
      <c r="V158" s="14"/>
      <c r="W158" s="14"/>
      <c r="X158" s="14"/>
      <c r="Y158" s="14"/>
      <c r="Z158" s="14"/>
      <c r="AA158" s="14"/>
      <c r="AB158" s="14"/>
      <c r="AC158" s="14"/>
      <c r="AD158" s="14"/>
      <c r="AE158" s="14"/>
      <c r="AT158" s="263" t="s">
        <v>182</v>
      </c>
      <c r="AU158" s="263" t="s">
        <v>86</v>
      </c>
      <c r="AV158" s="14" t="s">
        <v>180</v>
      </c>
      <c r="AW158" s="14" t="s">
        <v>31</v>
      </c>
      <c r="AX158" s="14" t="s">
        <v>84</v>
      </c>
      <c r="AY158" s="263" t="s">
        <v>173</v>
      </c>
    </row>
    <row r="159" s="2" customFormat="1" ht="76.35" customHeight="1">
      <c r="A159" s="38"/>
      <c r="B159" s="39"/>
      <c r="C159" s="227" t="s">
        <v>224</v>
      </c>
      <c r="D159" s="227" t="s">
        <v>176</v>
      </c>
      <c r="E159" s="228" t="s">
        <v>219</v>
      </c>
      <c r="F159" s="229" t="s">
        <v>220</v>
      </c>
      <c r="G159" s="230" t="s">
        <v>221</v>
      </c>
      <c r="H159" s="231">
        <v>2.4249999999999998</v>
      </c>
      <c r="I159" s="232"/>
      <c r="J159" s="233">
        <f>ROUND(I159*H159,2)</f>
        <v>0</v>
      </c>
      <c r="K159" s="234"/>
      <c r="L159" s="44"/>
      <c r="M159" s="235" t="s">
        <v>1</v>
      </c>
      <c r="N159" s="236" t="s">
        <v>41</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180</v>
      </c>
      <c r="AT159" s="239" t="s">
        <v>176</v>
      </c>
      <c r="AU159" s="239" t="s">
        <v>86</v>
      </c>
      <c r="AY159" s="17" t="s">
        <v>173</v>
      </c>
      <c r="BE159" s="240">
        <f>IF(N159="základní",J159,0)</f>
        <v>0</v>
      </c>
      <c r="BF159" s="240">
        <f>IF(N159="snížená",J159,0)</f>
        <v>0</v>
      </c>
      <c r="BG159" s="240">
        <f>IF(N159="zákl. přenesená",J159,0)</f>
        <v>0</v>
      </c>
      <c r="BH159" s="240">
        <f>IF(N159="sníž. přenesená",J159,0)</f>
        <v>0</v>
      </c>
      <c r="BI159" s="240">
        <f>IF(N159="nulová",J159,0)</f>
        <v>0</v>
      </c>
      <c r="BJ159" s="17" t="s">
        <v>84</v>
      </c>
      <c r="BK159" s="240">
        <f>ROUND(I159*H159,2)</f>
        <v>0</v>
      </c>
      <c r="BL159" s="17" t="s">
        <v>180</v>
      </c>
      <c r="BM159" s="239" t="s">
        <v>365</v>
      </c>
    </row>
    <row r="160" s="13" customFormat="1">
      <c r="A160" s="13"/>
      <c r="B160" s="241"/>
      <c r="C160" s="242"/>
      <c r="D160" s="243" t="s">
        <v>182</v>
      </c>
      <c r="E160" s="244" t="s">
        <v>1</v>
      </c>
      <c r="F160" s="245" t="s">
        <v>366</v>
      </c>
      <c r="G160" s="242"/>
      <c r="H160" s="246">
        <v>0.96999999999999997</v>
      </c>
      <c r="I160" s="247"/>
      <c r="J160" s="242"/>
      <c r="K160" s="242"/>
      <c r="L160" s="248"/>
      <c r="M160" s="249"/>
      <c r="N160" s="250"/>
      <c r="O160" s="250"/>
      <c r="P160" s="250"/>
      <c r="Q160" s="250"/>
      <c r="R160" s="250"/>
      <c r="S160" s="250"/>
      <c r="T160" s="251"/>
      <c r="U160" s="13"/>
      <c r="V160" s="13"/>
      <c r="W160" s="13"/>
      <c r="X160" s="13"/>
      <c r="Y160" s="13"/>
      <c r="Z160" s="13"/>
      <c r="AA160" s="13"/>
      <c r="AB160" s="13"/>
      <c r="AC160" s="13"/>
      <c r="AD160" s="13"/>
      <c r="AE160" s="13"/>
      <c r="AT160" s="252" t="s">
        <v>182</v>
      </c>
      <c r="AU160" s="252" t="s">
        <v>86</v>
      </c>
      <c r="AV160" s="13" t="s">
        <v>86</v>
      </c>
      <c r="AW160" s="13" t="s">
        <v>31</v>
      </c>
      <c r="AX160" s="13" t="s">
        <v>76</v>
      </c>
      <c r="AY160" s="252" t="s">
        <v>173</v>
      </c>
    </row>
    <row r="161" s="13" customFormat="1">
      <c r="A161" s="13"/>
      <c r="B161" s="241"/>
      <c r="C161" s="242"/>
      <c r="D161" s="243" t="s">
        <v>182</v>
      </c>
      <c r="E161" s="244" t="s">
        <v>1</v>
      </c>
      <c r="F161" s="245" t="s">
        <v>367</v>
      </c>
      <c r="G161" s="242"/>
      <c r="H161" s="246">
        <v>1.1000000000000001</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3" customFormat="1">
      <c r="A162" s="13"/>
      <c r="B162" s="241"/>
      <c r="C162" s="242"/>
      <c r="D162" s="243" t="s">
        <v>182</v>
      </c>
      <c r="E162" s="244" t="s">
        <v>1</v>
      </c>
      <c r="F162" s="245" t="s">
        <v>368</v>
      </c>
      <c r="G162" s="242"/>
      <c r="H162" s="246">
        <v>0.35499999999999998</v>
      </c>
      <c r="I162" s="247"/>
      <c r="J162" s="242"/>
      <c r="K162" s="242"/>
      <c r="L162" s="248"/>
      <c r="M162" s="249"/>
      <c r="N162" s="250"/>
      <c r="O162" s="250"/>
      <c r="P162" s="250"/>
      <c r="Q162" s="250"/>
      <c r="R162" s="250"/>
      <c r="S162" s="250"/>
      <c r="T162" s="251"/>
      <c r="U162" s="13"/>
      <c r="V162" s="13"/>
      <c r="W162" s="13"/>
      <c r="X162" s="13"/>
      <c r="Y162" s="13"/>
      <c r="Z162" s="13"/>
      <c r="AA162" s="13"/>
      <c r="AB162" s="13"/>
      <c r="AC162" s="13"/>
      <c r="AD162" s="13"/>
      <c r="AE162" s="13"/>
      <c r="AT162" s="252" t="s">
        <v>182</v>
      </c>
      <c r="AU162" s="252" t="s">
        <v>86</v>
      </c>
      <c r="AV162" s="13" t="s">
        <v>86</v>
      </c>
      <c r="AW162" s="13" t="s">
        <v>31</v>
      </c>
      <c r="AX162" s="13" t="s">
        <v>76</v>
      </c>
      <c r="AY162" s="252" t="s">
        <v>173</v>
      </c>
    </row>
    <row r="163" s="14" customFormat="1">
      <c r="A163" s="14"/>
      <c r="B163" s="253"/>
      <c r="C163" s="254"/>
      <c r="D163" s="243" t="s">
        <v>182</v>
      </c>
      <c r="E163" s="255" t="s">
        <v>1</v>
      </c>
      <c r="F163" s="256" t="s">
        <v>184</v>
      </c>
      <c r="G163" s="254"/>
      <c r="H163" s="257">
        <v>2.4249999999999998</v>
      </c>
      <c r="I163" s="258"/>
      <c r="J163" s="254"/>
      <c r="K163" s="254"/>
      <c r="L163" s="259"/>
      <c r="M163" s="260"/>
      <c r="N163" s="261"/>
      <c r="O163" s="261"/>
      <c r="P163" s="261"/>
      <c r="Q163" s="261"/>
      <c r="R163" s="261"/>
      <c r="S163" s="261"/>
      <c r="T163" s="262"/>
      <c r="U163" s="14"/>
      <c r="V163" s="14"/>
      <c r="W163" s="14"/>
      <c r="X163" s="14"/>
      <c r="Y163" s="14"/>
      <c r="Z163" s="14"/>
      <c r="AA163" s="14"/>
      <c r="AB163" s="14"/>
      <c r="AC163" s="14"/>
      <c r="AD163" s="14"/>
      <c r="AE163" s="14"/>
      <c r="AT163" s="263" t="s">
        <v>182</v>
      </c>
      <c r="AU163" s="263" t="s">
        <v>86</v>
      </c>
      <c r="AV163" s="14" t="s">
        <v>180</v>
      </c>
      <c r="AW163" s="14" t="s">
        <v>31</v>
      </c>
      <c r="AX163" s="14" t="s">
        <v>84</v>
      </c>
      <c r="AY163" s="263" t="s">
        <v>173</v>
      </c>
    </row>
    <row r="164" s="2" customFormat="1" ht="90" customHeight="1">
      <c r="A164" s="38"/>
      <c r="B164" s="39"/>
      <c r="C164" s="227" t="s">
        <v>228</v>
      </c>
      <c r="D164" s="227" t="s">
        <v>176</v>
      </c>
      <c r="E164" s="228" t="s">
        <v>369</v>
      </c>
      <c r="F164" s="229" t="s">
        <v>370</v>
      </c>
      <c r="G164" s="230" t="s">
        <v>221</v>
      </c>
      <c r="H164" s="231">
        <v>2.4249999999999998</v>
      </c>
      <c r="I164" s="232"/>
      <c r="J164" s="233">
        <f>ROUND(I164*H164,2)</f>
        <v>0</v>
      </c>
      <c r="K164" s="234"/>
      <c r="L164" s="44"/>
      <c r="M164" s="235" t="s">
        <v>1</v>
      </c>
      <c r="N164" s="236" t="s">
        <v>41</v>
      </c>
      <c r="O164" s="91"/>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180</v>
      </c>
      <c r="AT164" s="239" t="s">
        <v>176</v>
      </c>
      <c r="AU164" s="239" t="s">
        <v>86</v>
      </c>
      <c r="AY164" s="17" t="s">
        <v>173</v>
      </c>
      <c r="BE164" s="240">
        <f>IF(N164="základní",J164,0)</f>
        <v>0</v>
      </c>
      <c r="BF164" s="240">
        <f>IF(N164="snížená",J164,0)</f>
        <v>0</v>
      </c>
      <c r="BG164" s="240">
        <f>IF(N164="zákl. přenesená",J164,0)</f>
        <v>0</v>
      </c>
      <c r="BH164" s="240">
        <f>IF(N164="sníž. přenesená",J164,0)</f>
        <v>0</v>
      </c>
      <c r="BI164" s="240">
        <f>IF(N164="nulová",J164,0)</f>
        <v>0</v>
      </c>
      <c r="BJ164" s="17" t="s">
        <v>84</v>
      </c>
      <c r="BK164" s="240">
        <f>ROUND(I164*H164,2)</f>
        <v>0</v>
      </c>
      <c r="BL164" s="17" t="s">
        <v>180</v>
      </c>
      <c r="BM164" s="239" t="s">
        <v>371</v>
      </c>
    </row>
    <row r="165" s="13" customFormat="1">
      <c r="A165" s="13"/>
      <c r="B165" s="241"/>
      <c r="C165" s="242"/>
      <c r="D165" s="243" t="s">
        <v>182</v>
      </c>
      <c r="E165" s="244" t="s">
        <v>1</v>
      </c>
      <c r="F165" s="245" t="s">
        <v>367</v>
      </c>
      <c r="G165" s="242"/>
      <c r="H165" s="246">
        <v>1.1000000000000001</v>
      </c>
      <c r="I165" s="247"/>
      <c r="J165" s="242"/>
      <c r="K165" s="242"/>
      <c r="L165" s="248"/>
      <c r="M165" s="249"/>
      <c r="N165" s="250"/>
      <c r="O165" s="250"/>
      <c r="P165" s="250"/>
      <c r="Q165" s="250"/>
      <c r="R165" s="250"/>
      <c r="S165" s="250"/>
      <c r="T165" s="251"/>
      <c r="U165" s="13"/>
      <c r="V165" s="13"/>
      <c r="W165" s="13"/>
      <c r="X165" s="13"/>
      <c r="Y165" s="13"/>
      <c r="Z165" s="13"/>
      <c r="AA165" s="13"/>
      <c r="AB165" s="13"/>
      <c r="AC165" s="13"/>
      <c r="AD165" s="13"/>
      <c r="AE165" s="13"/>
      <c r="AT165" s="252" t="s">
        <v>182</v>
      </c>
      <c r="AU165" s="252" t="s">
        <v>86</v>
      </c>
      <c r="AV165" s="13" t="s">
        <v>86</v>
      </c>
      <c r="AW165" s="13" t="s">
        <v>31</v>
      </c>
      <c r="AX165" s="13" t="s">
        <v>76</v>
      </c>
      <c r="AY165" s="252" t="s">
        <v>173</v>
      </c>
    </row>
    <row r="166" s="13" customFormat="1">
      <c r="A166" s="13"/>
      <c r="B166" s="241"/>
      <c r="C166" s="242"/>
      <c r="D166" s="243" t="s">
        <v>182</v>
      </c>
      <c r="E166" s="244" t="s">
        <v>1</v>
      </c>
      <c r="F166" s="245" t="s">
        <v>366</v>
      </c>
      <c r="G166" s="242"/>
      <c r="H166" s="246">
        <v>0.96999999999999997</v>
      </c>
      <c r="I166" s="247"/>
      <c r="J166" s="242"/>
      <c r="K166" s="242"/>
      <c r="L166" s="248"/>
      <c r="M166" s="249"/>
      <c r="N166" s="250"/>
      <c r="O166" s="250"/>
      <c r="P166" s="250"/>
      <c r="Q166" s="250"/>
      <c r="R166" s="250"/>
      <c r="S166" s="250"/>
      <c r="T166" s="251"/>
      <c r="U166" s="13"/>
      <c r="V166" s="13"/>
      <c r="W166" s="13"/>
      <c r="X166" s="13"/>
      <c r="Y166" s="13"/>
      <c r="Z166" s="13"/>
      <c r="AA166" s="13"/>
      <c r="AB166" s="13"/>
      <c r="AC166" s="13"/>
      <c r="AD166" s="13"/>
      <c r="AE166" s="13"/>
      <c r="AT166" s="252" t="s">
        <v>182</v>
      </c>
      <c r="AU166" s="252" t="s">
        <v>86</v>
      </c>
      <c r="AV166" s="13" t="s">
        <v>86</v>
      </c>
      <c r="AW166" s="13" t="s">
        <v>31</v>
      </c>
      <c r="AX166" s="13" t="s">
        <v>76</v>
      </c>
      <c r="AY166" s="252" t="s">
        <v>173</v>
      </c>
    </row>
    <row r="167" s="13" customFormat="1">
      <c r="A167" s="13"/>
      <c r="B167" s="241"/>
      <c r="C167" s="242"/>
      <c r="D167" s="243" t="s">
        <v>182</v>
      </c>
      <c r="E167" s="244" t="s">
        <v>1</v>
      </c>
      <c r="F167" s="245" t="s">
        <v>368</v>
      </c>
      <c r="G167" s="242"/>
      <c r="H167" s="246">
        <v>0.35499999999999998</v>
      </c>
      <c r="I167" s="247"/>
      <c r="J167" s="242"/>
      <c r="K167" s="242"/>
      <c r="L167" s="248"/>
      <c r="M167" s="249"/>
      <c r="N167" s="250"/>
      <c r="O167" s="250"/>
      <c r="P167" s="250"/>
      <c r="Q167" s="250"/>
      <c r="R167" s="250"/>
      <c r="S167" s="250"/>
      <c r="T167" s="251"/>
      <c r="U167" s="13"/>
      <c r="V167" s="13"/>
      <c r="W167" s="13"/>
      <c r="X167" s="13"/>
      <c r="Y167" s="13"/>
      <c r="Z167" s="13"/>
      <c r="AA167" s="13"/>
      <c r="AB167" s="13"/>
      <c r="AC167" s="13"/>
      <c r="AD167" s="13"/>
      <c r="AE167" s="13"/>
      <c r="AT167" s="252" t="s">
        <v>182</v>
      </c>
      <c r="AU167" s="252" t="s">
        <v>86</v>
      </c>
      <c r="AV167" s="13" t="s">
        <v>86</v>
      </c>
      <c r="AW167" s="13" t="s">
        <v>31</v>
      </c>
      <c r="AX167" s="13" t="s">
        <v>76</v>
      </c>
      <c r="AY167" s="252" t="s">
        <v>173</v>
      </c>
    </row>
    <row r="168" s="14" customFormat="1">
      <c r="A168" s="14"/>
      <c r="B168" s="253"/>
      <c r="C168" s="254"/>
      <c r="D168" s="243" t="s">
        <v>182</v>
      </c>
      <c r="E168" s="255" t="s">
        <v>1</v>
      </c>
      <c r="F168" s="256" t="s">
        <v>184</v>
      </c>
      <c r="G168" s="254"/>
      <c r="H168" s="257">
        <v>2.4249999999999998</v>
      </c>
      <c r="I168" s="258"/>
      <c r="J168" s="254"/>
      <c r="K168" s="254"/>
      <c r="L168" s="259"/>
      <c r="M168" s="260"/>
      <c r="N168" s="261"/>
      <c r="O168" s="261"/>
      <c r="P168" s="261"/>
      <c r="Q168" s="261"/>
      <c r="R168" s="261"/>
      <c r="S168" s="261"/>
      <c r="T168" s="262"/>
      <c r="U168" s="14"/>
      <c r="V168" s="14"/>
      <c r="W168" s="14"/>
      <c r="X168" s="14"/>
      <c r="Y168" s="14"/>
      <c r="Z168" s="14"/>
      <c r="AA168" s="14"/>
      <c r="AB168" s="14"/>
      <c r="AC168" s="14"/>
      <c r="AD168" s="14"/>
      <c r="AE168" s="14"/>
      <c r="AT168" s="263" t="s">
        <v>182</v>
      </c>
      <c r="AU168" s="263" t="s">
        <v>86</v>
      </c>
      <c r="AV168" s="14" t="s">
        <v>180</v>
      </c>
      <c r="AW168" s="14" t="s">
        <v>31</v>
      </c>
      <c r="AX168" s="14" t="s">
        <v>84</v>
      </c>
      <c r="AY168" s="263" t="s">
        <v>173</v>
      </c>
    </row>
    <row r="169" s="2" customFormat="1" ht="114.9" customHeight="1">
      <c r="A169" s="38"/>
      <c r="B169" s="39"/>
      <c r="C169" s="227" t="s">
        <v>246</v>
      </c>
      <c r="D169" s="227" t="s">
        <v>176</v>
      </c>
      <c r="E169" s="228" t="s">
        <v>229</v>
      </c>
      <c r="F169" s="229" t="s">
        <v>230</v>
      </c>
      <c r="G169" s="230" t="s">
        <v>231</v>
      </c>
      <c r="H169" s="231">
        <v>4850</v>
      </c>
      <c r="I169" s="232"/>
      <c r="J169" s="233">
        <f>ROUND(I169*H169,2)</f>
        <v>0</v>
      </c>
      <c r="K169" s="234"/>
      <c r="L169" s="44"/>
      <c r="M169" s="235" t="s">
        <v>1</v>
      </c>
      <c r="N169" s="236" t="s">
        <v>41</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180</v>
      </c>
      <c r="AT169" s="239" t="s">
        <v>176</v>
      </c>
      <c r="AU169" s="239" t="s">
        <v>86</v>
      </c>
      <c r="AY169" s="17" t="s">
        <v>173</v>
      </c>
      <c r="BE169" s="240">
        <f>IF(N169="základní",J169,0)</f>
        <v>0</v>
      </c>
      <c r="BF169" s="240">
        <f>IF(N169="snížená",J169,0)</f>
        <v>0</v>
      </c>
      <c r="BG169" s="240">
        <f>IF(N169="zákl. přenesená",J169,0)</f>
        <v>0</v>
      </c>
      <c r="BH169" s="240">
        <f>IF(N169="sníž. přenesená",J169,0)</f>
        <v>0</v>
      </c>
      <c r="BI169" s="240">
        <f>IF(N169="nulová",J169,0)</f>
        <v>0</v>
      </c>
      <c r="BJ169" s="17" t="s">
        <v>84</v>
      </c>
      <c r="BK169" s="240">
        <f>ROUND(I169*H169,2)</f>
        <v>0</v>
      </c>
      <c r="BL169" s="17" t="s">
        <v>180</v>
      </c>
      <c r="BM169" s="239" t="s">
        <v>372</v>
      </c>
    </row>
    <row r="170" s="13" customFormat="1">
      <c r="A170" s="13"/>
      <c r="B170" s="241"/>
      <c r="C170" s="242"/>
      <c r="D170" s="243" t="s">
        <v>182</v>
      </c>
      <c r="E170" s="244" t="s">
        <v>1</v>
      </c>
      <c r="F170" s="245" t="s">
        <v>373</v>
      </c>
      <c r="G170" s="242"/>
      <c r="H170" s="246">
        <v>710</v>
      </c>
      <c r="I170" s="247"/>
      <c r="J170" s="242"/>
      <c r="K170" s="242"/>
      <c r="L170" s="248"/>
      <c r="M170" s="249"/>
      <c r="N170" s="250"/>
      <c r="O170" s="250"/>
      <c r="P170" s="250"/>
      <c r="Q170" s="250"/>
      <c r="R170" s="250"/>
      <c r="S170" s="250"/>
      <c r="T170" s="251"/>
      <c r="U170" s="13"/>
      <c r="V170" s="13"/>
      <c r="W170" s="13"/>
      <c r="X170" s="13"/>
      <c r="Y170" s="13"/>
      <c r="Z170" s="13"/>
      <c r="AA170" s="13"/>
      <c r="AB170" s="13"/>
      <c r="AC170" s="13"/>
      <c r="AD170" s="13"/>
      <c r="AE170" s="13"/>
      <c r="AT170" s="252" t="s">
        <v>182</v>
      </c>
      <c r="AU170" s="252" t="s">
        <v>86</v>
      </c>
      <c r="AV170" s="13" t="s">
        <v>86</v>
      </c>
      <c r="AW170" s="13" t="s">
        <v>31</v>
      </c>
      <c r="AX170" s="13" t="s">
        <v>76</v>
      </c>
      <c r="AY170" s="252" t="s">
        <v>173</v>
      </c>
    </row>
    <row r="171" s="13" customFormat="1">
      <c r="A171" s="13"/>
      <c r="B171" s="241"/>
      <c r="C171" s="242"/>
      <c r="D171" s="243" t="s">
        <v>182</v>
      </c>
      <c r="E171" s="244" t="s">
        <v>1</v>
      </c>
      <c r="F171" s="245" t="s">
        <v>374</v>
      </c>
      <c r="G171" s="242"/>
      <c r="H171" s="246">
        <v>1940</v>
      </c>
      <c r="I171" s="247"/>
      <c r="J171" s="242"/>
      <c r="K171" s="242"/>
      <c r="L171" s="248"/>
      <c r="M171" s="249"/>
      <c r="N171" s="250"/>
      <c r="O171" s="250"/>
      <c r="P171" s="250"/>
      <c r="Q171" s="250"/>
      <c r="R171" s="250"/>
      <c r="S171" s="250"/>
      <c r="T171" s="251"/>
      <c r="U171" s="13"/>
      <c r="V171" s="13"/>
      <c r="W171" s="13"/>
      <c r="X171" s="13"/>
      <c r="Y171" s="13"/>
      <c r="Z171" s="13"/>
      <c r="AA171" s="13"/>
      <c r="AB171" s="13"/>
      <c r="AC171" s="13"/>
      <c r="AD171" s="13"/>
      <c r="AE171" s="13"/>
      <c r="AT171" s="252" t="s">
        <v>182</v>
      </c>
      <c r="AU171" s="252" t="s">
        <v>86</v>
      </c>
      <c r="AV171" s="13" t="s">
        <v>86</v>
      </c>
      <c r="AW171" s="13" t="s">
        <v>31</v>
      </c>
      <c r="AX171" s="13" t="s">
        <v>76</v>
      </c>
      <c r="AY171" s="252" t="s">
        <v>173</v>
      </c>
    </row>
    <row r="172" s="13" customFormat="1">
      <c r="A172" s="13"/>
      <c r="B172" s="241"/>
      <c r="C172" s="242"/>
      <c r="D172" s="243" t="s">
        <v>182</v>
      </c>
      <c r="E172" s="244" t="s">
        <v>1</v>
      </c>
      <c r="F172" s="245" t="s">
        <v>375</v>
      </c>
      <c r="G172" s="242"/>
      <c r="H172" s="246">
        <v>2200</v>
      </c>
      <c r="I172" s="247"/>
      <c r="J172" s="242"/>
      <c r="K172" s="242"/>
      <c r="L172" s="248"/>
      <c r="M172" s="249"/>
      <c r="N172" s="250"/>
      <c r="O172" s="250"/>
      <c r="P172" s="250"/>
      <c r="Q172" s="250"/>
      <c r="R172" s="250"/>
      <c r="S172" s="250"/>
      <c r="T172" s="251"/>
      <c r="U172" s="13"/>
      <c r="V172" s="13"/>
      <c r="W172" s="13"/>
      <c r="X172" s="13"/>
      <c r="Y172" s="13"/>
      <c r="Z172" s="13"/>
      <c r="AA172" s="13"/>
      <c r="AB172" s="13"/>
      <c r="AC172" s="13"/>
      <c r="AD172" s="13"/>
      <c r="AE172" s="13"/>
      <c r="AT172" s="252" t="s">
        <v>182</v>
      </c>
      <c r="AU172" s="252" t="s">
        <v>86</v>
      </c>
      <c r="AV172" s="13" t="s">
        <v>86</v>
      </c>
      <c r="AW172" s="13" t="s">
        <v>31</v>
      </c>
      <c r="AX172" s="13" t="s">
        <v>76</v>
      </c>
      <c r="AY172" s="252" t="s">
        <v>173</v>
      </c>
    </row>
    <row r="173" s="14" customFormat="1">
      <c r="A173" s="14"/>
      <c r="B173" s="253"/>
      <c r="C173" s="254"/>
      <c r="D173" s="243" t="s">
        <v>182</v>
      </c>
      <c r="E173" s="255" t="s">
        <v>1</v>
      </c>
      <c r="F173" s="256" t="s">
        <v>184</v>
      </c>
      <c r="G173" s="254"/>
      <c r="H173" s="257">
        <v>4850</v>
      </c>
      <c r="I173" s="258"/>
      <c r="J173" s="254"/>
      <c r="K173" s="254"/>
      <c r="L173" s="259"/>
      <c r="M173" s="260"/>
      <c r="N173" s="261"/>
      <c r="O173" s="261"/>
      <c r="P173" s="261"/>
      <c r="Q173" s="261"/>
      <c r="R173" s="261"/>
      <c r="S173" s="261"/>
      <c r="T173" s="262"/>
      <c r="U173" s="14"/>
      <c r="V173" s="14"/>
      <c r="W173" s="14"/>
      <c r="X173" s="14"/>
      <c r="Y173" s="14"/>
      <c r="Z173" s="14"/>
      <c r="AA173" s="14"/>
      <c r="AB173" s="14"/>
      <c r="AC173" s="14"/>
      <c r="AD173" s="14"/>
      <c r="AE173" s="14"/>
      <c r="AT173" s="263" t="s">
        <v>182</v>
      </c>
      <c r="AU173" s="263" t="s">
        <v>86</v>
      </c>
      <c r="AV173" s="14" t="s">
        <v>180</v>
      </c>
      <c r="AW173" s="14" t="s">
        <v>31</v>
      </c>
      <c r="AX173" s="14" t="s">
        <v>84</v>
      </c>
      <c r="AY173" s="263" t="s">
        <v>173</v>
      </c>
    </row>
    <row r="174" s="2" customFormat="1" ht="128.55" customHeight="1">
      <c r="A174" s="38"/>
      <c r="B174" s="39"/>
      <c r="C174" s="227" t="s">
        <v>253</v>
      </c>
      <c r="D174" s="227" t="s">
        <v>176</v>
      </c>
      <c r="E174" s="228" t="s">
        <v>247</v>
      </c>
      <c r="F174" s="229" t="s">
        <v>248</v>
      </c>
      <c r="G174" s="230" t="s">
        <v>221</v>
      </c>
      <c r="H174" s="231">
        <v>7.2750000000000004</v>
      </c>
      <c r="I174" s="232"/>
      <c r="J174" s="233">
        <f>ROUND(I174*H174,2)</f>
        <v>0</v>
      </c>
      <c r="K174" s="234"/>
      <c r="L174" s="44"/>
      <c r="M174" s="235" t="s">
        <v>1</v>
      </c>
      <c r="N174" s="236" t="s">
        <v>41</v>
      </c>
      <c r="O174" s="91"/>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180</v>
      </c>
      <c r="AT174" s="239" t="s">
        <v>176</v>
      </c>
      <c r="AU174" s="239" t="s">
        <v>86</v>
      </c>
      <c r="AY174" s="17" t="s">
        <v>173</v>
      </c>
      <c r="BE174" s="240">
        <f>IF(N174="základní",J174,0)</f>
        <v>0</v>
      </c>
      <c r="BF174" s="240">
        <f>IF(N174="snížená",J174,0)</f>
        <v>0</v>
      </c>
      <c r="BG174" s="240">
        <f>IF(N174="zákl. přenesená",J174,0)</f>
        <v>0</v>
      </c>
      <c r="BH174" s="240">
        <f>IF(N174="sníž. přenesená",J174,0)</f>
        <v>0</v>
      </c>
      <c r="BI174" s="240">
        <f>IF(N174="nulová",J174,0)</f>
        <v>0</v>
      </c>
      <c r="BJ174" s="17" t="s">
        <v>84</v>
      </c>
      <c r="BK174" s="240">
        <f>ROUND(I174*H174,2)</f>
        <v>0</v>
      </c>
      <c r="BL174" s="17" t="s">
        <v>180</v>
      </c>
      <c r="BM174" s="239" t="s">
        <v>376</v>
      </c>
    </row>
    <row r="175" s="2" customFormat="1">
      <c r="A175" s="38"/>
      <c r="B175" s="39"/>
      <c r="C175" s="40"/>
      <c r="D175" s="243" t="s">
        <v>250</v>
      </c>
      <c r="E175" s="40"/>
      <c r="F175" s="285" t="s">
        <v>251</v>
      </c>
      <c r="G175" s="40"/>
      <c r="H175" s="40"/>
      <c r="I175" s="286"/>
      <c r="J175" s="40"/>
      <c r="K175" s="40"/>
      <c r="L175" s="44"/>
      <c r="M175" s="287"/>
      <c r="N175" s="288"/>
      <c r="O175" s="91"/>
      <c r="P175" s="91"/>
      <c r="Q175" s="91"/>
      <c r="R175" s="91"/>
      <c r="S175" s="91"/>
      <c r="T175" s="92"/>
      <c r="U175" s="38"/>
      <c r="V175" s="38"/>
      <c r="W175" s="38"/>
      <c r="X175" s="38"/>
      <c r="Y175" s="38"/>
      <c r="Z175" s="38"/>
      <c r="AA175" s="38"/>
      <c r="AB175" s="38"/>
      <c r="AC175" s="38"/>
      <c r="AD175" s="38"/>
      <c r="AE175" s="38"/>
      <c r="AT175" s="17" t="s">
        <v>250</v>
      </c>
      <c r="AU175" s="17" t="s">
        <v>86</v>
      </c>
    </row>
    <row r="176" s="13" customFormat="1">
      <c r="A176" s="13"/>
      <c r="B176" s="241"/>
      <c r="C176" s="242"/>
      <c r="D176" s="243" t="s">
        <v>182</v>
      </c>
      <c r="E176" s="244" t="s">
        <v>1</v>
      </c>
      <c r="F176" s="245" t="s">
        <v>377</v>
      </c>
      <c r="G176" s="242"/>
      <c r="H176" s="246">
        <v>7.2750000000000004</v>
      </c>
      <c r="I176" s="247"/>
      <c r="J176" s="242"/>
      <c r="K176" s="242"/>
      <c r="L176" s="248"/>
      <c r="M176" s="249"/>
      <c r="N176" s="250"/>
      <c r="O176" s="250"/>
      <c r="P176" s="250"/>
      <c r="Q176" s="250"/>
      <c r="R176" s="250"/>
      <c r="S176" s="250"/>
      <c r="T176" s="251"/>
      <c r="U176" s="13"/>
      <c r="V176" s="13"/>
      <c r="W176" s="13"/>
      <c r="X176" s="13"/>
      <c r="Y176" s="13"/>
      <c r="Z176" s="13"/>
      <c r="AA176" s="13"/>
      <c r="AB176" s="13"/>
      <c r="AC176" s="13"/>
      <c r="AD176" s="13"/>
      <c r="AE176" s="13"/>
      <c r="AT176" s="252" t="s">
        <v>182</v>
      </c>
      <c r="AU176" s="252" t="s">
        <v>86</v>
      </c>
      <c r="AV176" s="13" t="s">
        <v>86</v>
      </c>
      <c r="AW176" s="13" t="s">
        <v>31</v>
      </c>
      <c r="AX176" s="13" t="s">
        <v>76</v>
      </c>
      <c r="AY176" s="252" t="s">
        <v>173</v>
      </c>
    </row>
    <row r="177" s="14" customFormat="1">
      <c r="A177" s="14"/>
      <c r="B177" s="253"/>
      <c r="C177" s="254"/>
      <c r="D177" s="243" t="s">
        <v>182</v>
      </c>
      <c r="E177" s="255" t="s">
        <v>1</v>
      </c>
      <c r="F177" s="256" t="s">
        <v>184</v>
      </c>
      <c r="G177" s="254"/>
      <c r="H177" s="257">
        <v>7.2750000000000004</v>
      </c>
      <c r="I177" s="258"/>
      <c r="J177" s="254"/>
      <c r="K177" s="254"/>
      <c r="L177" s="259"/>
      <c r="M177" s="260"/>
      <c r="N177" s="261"/>
      <c r="O177" s="261"/>
      <c r="P177" s="261"/>
      <c r="Q177" s="261"/>
      <c r="R177" s="261"/>
      <c r="S177" s="261"/>
      <c r="T177" s="262"/>
      <c r="U177" s="14"/>
      <c r="V177" s="14"/>
      <c r="W177" s="14"/>
      <c r="X177" s="14"/>
      <c r="Y177" s="14"/>
      <c r="Z177" s="14"/>
      <c r="AA177" s="14"/>
      <c r="AB177" s="14"/>
      <c r="AC177" s="14"/>
      <c r="AD177" s="14"/>
      <c r="AE177" s="14"/>
      <c r="AT177" s="263" t="s">
        <v>182</v>
      </c>
      <c r="AU177" s="263" t="s">
        <v>86</v>
      </c>
      <c r="AV177" s="14" t="s">
        <v>180</v>
      </c>
      <c r="AW177" s="14" t="s">
        <v>31</v>
      </c>
      <c r="AX177" s="14" t="s">
        <v>84</v>
      </c>
      <c r="AY177" s="263" t="s">
        <v>173</v>
      </c>
    </row>
    <row r="178" s="2" customFormat="1" ht="114.9" customHeight="1">
      <c r="A178" s="38"/>
      <c r="B178" s="39"/>
      <c r="C178" s="227" t="s">
        <v>260</v>
      </c>
      <c r="D178" s="227" t="s">
        <v>176</v>
      </c>
      <c r="E178" s="228" t="s">
        <v>254</v>
      </c>
      <c r="F178" s="229" t="s">
        <v>255</v>
      </c>
      <c r="G178" s="230" t="s">
        <v>256</v>
      </c>
      <c r="H178" s="231">
        <v>68</v>
      </c>
      <c r="I178" s="232"/>
      <c r="J178" s="233">
        <f>ROUND(I178*H178,2)</f>
        <v>0</v>
      </c>
      <c r="K178" s="234"/>
      <c r="L178" s="44"/>
      <c r="M178" s="235" t="s">
        <v>1</v>
      </c>
      <c r="N178" s="236" t="s">
        <v>41</v>
      </c>
      <c r="O178" s="91"/>
      <c r="P178" s="237">
        <f>O178*H178</f>
        <v>0</v>
      </c>
      <c r="Q178" s="237">
        <v>0</v>
      </c>
      <c r="R178" s="237">
        <f>Q178*H178</f>
        <v>0</v>
      </c>
      <c r="S178" s="237">
        <v>0</v>
      </c>
      <c r="T178" s="238">
        <f>S178*H178</f>
        <v>0</v>
      </c>
      <c r="U178" s="38"/>
      <c r="V178" s="38"/>
      <c r="W178" s="38"/>
      <c r="X178" s="38"/>
      <c r="Y178" s="38"/>
      <c r="Z178" s="38"/>
      <c r="AA178" s="38"/>
      <c r="AB178" s="38"/>
      <c r="AC178" s="38"/>
      <c r="AD178" s="38"/>
      <c r="AE178" s="38"/>
      <c r="AR178" s="239" t="s">
        <v>180</v>
      </c>
      <c r="AT178" s="239" t="s">
        <v>176</v>
      </c>
      <c r="AU178" s="239" t="s">
        <v>86</v>
      </c>
      <c r="AY178" s="17" t="s">
        <v>173</v>
      </c>
      <c r="BE178" s="240">
        <f>IF(N178="základní",J178,0)</f>
        <v>0</v>
      </c>
      <c r="BF178" s="240">
        <f>IF(N178="snížená",J178,0)</f>
        <v>0</v>
      </c>
      <c r="BG178" s="240">
        <f>IF(N178="zákl. přenesená",J178,0)</f>
        <v>0</v>
      </c>
      <c r="BH178" s="240">
        <f>IF(N178="sníž. přenesená",J178,0)</f>
        <v>0</v>
      </c>
      <c r="BI178" s="240">
        <f>IF(N178="nulová",J178,0)</f>
        <v>0</v>
      </c>
      <c r="BJ178" s="17" t="s">
        <v>84</v>
      </c>
      <c r="BK178" s="240">
        <f>ROUND(I178*H178,2)</f>
        <v>0</v>
      </c>
      <c r="BL178" s="17" t="s">
        <v>180</v>
      </c>
      <c r="BM178" s="239" t="s">
        <v>378</v>
      </c>
    </row>
    <row r="179" s="13" customFormat="1">
      <c r="A179" s="13"/>
      <c r="B179" s="241"/>
      <c r="C179" s="242"/>
      <c r="D179" s="243" t="s">
        <v>182</v>
      </c>
      <c r="E179" s="244" t="s">
        <v>1</v>
      </c>
      <c r="F179" s="245" t="s">
        <v>245</v>
      </c>
      <c r="G179" s="242"/>
      <c r="H179" s="246">
        <v>68</v>
      </c>
      <c r="I179" s="247"/>
      <c r="J179" s="242"/>
      <c r="K179" s="242"/>
      <c r="L179" s="248"/>
      <c r="M179" s="249"/>
      <c r="N179" s="250"/>
      <c r="O179" s="250"/>
      <c r="P179" s="250"/>
      <c r="Q179" s="250"/>
      <c r="R179" s="250"/>
      <c r="S179" s="250"/>
      <c r="T179" s="251"/>
      <c r="U179" s="13"/>
      <c r="V179" s="13"/>
      <c r="W179" s="13"/>
      <c r="X179" s="13"/>
      <c r="Y179" s="13"/>
      <c r="Z179" s="13"/>
      <c r="AA179" s="13"/>
      <c r="AB179" s="13"/>
      <c r="AC179" s="13"/>
      <c r="AD179" s="13"/>
      <c r="AE179" s="13"/>
      <c r="AT179" s="252" t="s">
        <v>182</v>
      </c>
      <c r="AU179" s="252" t="s">
        <v>86</v>
      </c>
      <c r="AV179" s="13" t="s">
        <v>86</v>
      </c>
      <c r="AW179" s="13" t="s">
        <v>31</v>
      </c>
      <c r="AX179" s="13" t="s">
        <v>76</v>
      </c>
      <c r="AY179" s="252" t="s">
        <v>173</v>
      </c>
    </row>
    <row r="180" s="14" customFormat="1">
      <c r="A180" s="14"/>
      <c r="B180" s="253"/>
      <c r="C180" s="254"/>
      <c r="D180" s="243" t="s">
        <v>182</v>
      </c>
      <c r="E180" s="255" t="s">
        <v>1</v>
      </c>
      <c r="F180" s="256" t="s">
        <v>184</v>
      </c>
      <c r="G180" s="254"/>
      <c r="H180" s="257">
        <v>68</v>
      </c>
      <c r="I180" s="258"/>
      <c r="J180" s="254"/>
      <c r="K180" s="254"/>
      <c r="L180" s="259"/>
      <c r="M180" s="260"/>
      <c r="N180" s="261"/>
      <c r="O180" s="261"/>
      <c r="P180" s="261"/>
      <c r="Q180" s="261"/>
      <c r="R180" s="261"/>
      <c r="S180" s="261"/>
      <c r="T180" s="262"/>
      <c r="U180" s="14"/>
      <c r="V180" s="14"/>
      <c r="W180" s="14"/>
      <c r="X180" s="14"/>
      <c r="Y180" s="14"/>
      <c r="Z180" s="14"/>
      <c r="AA180" s="14"/>
      <c r="AB180" s="14"/>
      <c r="AC180" s="14"/>
      <c r="AD180" s="14"/>
      <c r="AE180" s="14"/>
      <c r="AT180" s="263" t="s">
        <v>182</v>
      </c>
      <c r="AU180" s="263" t="s">
        <v>86</v>
      </c>
      <c r="AV180" s="14" t="s">
        <v>180</v>
      </c>
      <c r="AW180" s="14" t="s">
        <v>31</v>
      </c>
      <c r="AX180" s="14" t="s">
        <v>84</v>
      </c>
      <c r="AY180" s="263" t="s">
        <v>173</v>
      </c>
    </row>
    <row r="181" s="2" customFormat="1" ht="90" customHeight="1">
      <c r="A181" s="38"/>
      <c r="B181" s="39"/>
      <c r="C181" s="227" t="s">
        <v>264</v>
      </c>
      <c r="D181" s="227" t="s">
        <v>176</v>
      </c>
      <c r="E181" s="228" t="s">
        <v>261</v>
      </c>
      <c r="F181" s="229" t="s">
        <v>262</v>
      </c>
      <c r="G181" s="230" t="s">
        <v>256</v>
      </c>
      <c r="H181" s="231">
        <v>18</v>
      </c>
      <c r="I181" s="232"/>
      <c r="J181" s="233">
        <f>ROUND(I181*H181,2)</f>
        <v>0</v>
      </c>
      <c r="K181" s="234"/>
      <c r="L181" s="44"/>
      <c r="M181" s="235" t="s">
        <v>1</v>
      </c>
      <c r="N181" s="236" t="s">
        <v>41</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180</v>
      </c>
      <c r="AT181" s="239" t="s">
        <v>176</v>
      </c>
      <c r="AU181" s="239" t="s">
        <v>86</v>
      </c>
      <c r="AY181" s="17" t="s">
        <v>173</v>
      </c>
      <c r="BE181" s="240">
        <f>IF(N181="základní",J181,0)</f>
        <v>0</v>
      </c>
      <c r="BF181" s="240">
        <f>IF(N181="snížená",J181,0)</f>
        <v>0</v>
      </c>
      <c r="BG181" s="240">
        <f>IF(N181="zákl. přenesená",J181,0)</f>
        <v>0</v>
      </c>
      <c r="BH181" s="240">
        <f>IF(N181="sníž. přenesená",J181,0)</f>
        <v>0</v>
      </c>
      <c r="BI181" s="240">
        <f>IF(N181="nulová",J181,0)</f>
        <v>0</v>
      </c>
      <c r="BJ181" s="17" t="s">
        <v>84</v>
      </c>
      <c r="BK181" s="240">
        <f>ROUND(I181*H181,2)</f>
        <v>0</v>
      </c>
      <c r="BL181" s="17" t="s">
        <v>180</v>
      </c>
      <c r="BM181" s="239" t="s">
        <v>379</v>
      </c>
    </row>
    <row r="182" s="13" customFormat="1">
      <c r="A182" s="13"/>
      <c r="B182" s="241"/>
      <c r="C182" s="242"/>
      <c r="D182" s="243" t="s">
        <v>182</v>
      </c>
      <c r="E182" s="244" t="s">
        <v>1</v>
      </c>
      <c r="F182" s="245" t="s">
        <v>284</v>
      </c>
      <c r="G182" s="242"/>
      <c r="H182" s="246">
        <v>18</v>
      </c>
      <c r="I182" s="247"/>
      <c r="J182" s="242"/>
      <c r="K182" s="242"/>
      <c r="L182" s="248"/>
      <c r="M182" s="249"/>
      <c r="N182" s="250"/>
      <c r="O182" s="250"/>
      <c r="P182" s="250"/>
      <c r="Q182" s="250"/>
      <c r="R182" s="250"/>
      <c r="S182" s="250"/>
      <c r="T182" s="251"/>
      <c r="U182" s="13"/>
      <c r="V182" s="13"/>
      <c r="W182" s="13"/>
      <c r="X182" s="13"/>
      <c r="Y182" s="13"/>
      <c r="Z182" s="13"/>
      <c r="AA182" s="13"/>
      <c r="AB182" s="13"/>
      <c r="AC182" s="13"/>
      <c r="AD182" s="13"/>
      <c r="AE182" s="13"/>
      <c r="AT182" s="252" t="s">
        <v>182</v>
      </c>
      <c r="AU182" s="252" t="s">
        <v>86</v>
      </c>
      <c r="AV182" s="13" t="s">
        <v>86</v>
      </c>
      <c r="AW182" s="13" t="s">
        <v>31</v>
      </c>
      <c r="AX182" s="13" t="s">
        <v>76</v>
      </c>
      <c r="AY182" s="252" t="s">
        <v>173</v>
      </c>
    </row>
    <row r="183" s="14" customFormat="1">
      <c r="A183" s="14"/>
      <c r="B183" s="253"/>
      <c r="C183" s="254"/>
      <c r="D183" s="243" t="s">
        <v>182</v>
      </c>
      <c r="E183" s="255" t="s">
        <v>1</v>
      </c>
      <c r="F183" s="256" t="s">
        <v>184</v>
      </c>
      <c r="G183" s="254"/>
      <c r="H183" s="257">
        <v>18</v>
      </c>
      <c r="I183" s="258"/>
      <c r="J183" s="254"/>
      <c r="K183" s="254"/>
      <c r="L183" s="259"/>
      <c r="M183" s="260"/>
      <c r="N183" s="261"/>
      <c r="O183" s="261"/>
      <c r="P183" s="261"/>
      <c r="Q183" s="261"/>
      <c r="R183" s="261"/>
      <c r="S183" s="261"/>
      <c r="T183" s="262"/>
      <c r="U183" s="14"/>
      <c r="V183" s="14"/>
      <c r="W183" s="14"/>
      <c r="X183" s="14"/>
      <c r="Y183" s="14"/>
      <c r="Z183" s="14"/>
      <c r="AA183" s="14"/>
      <c r="AB183" s="14"/>
      <c r="AC183" s="14"/>
      <c r="AD183" s="14"/>
      <c r="AE183" s="14"/>
      <c r="AT183" s="263" t="s">
        <v>182</v>
      </c>
      <c r="AU183" s="263" t="s">
        <v>86</v>
      </c>
      <c r="AV183" s="14" t="s">
        <v>180</v>
      </c>
      <c r="AW183" s="14" t="s">
        <v>31</v>
      </c>
      <c r="AX183" s="14" t="s">
        <v>84</v>
      </c>
      <c r="AY183" s="263" t="s">
        <v>173</v>
      </c>
    </row>
    <row r="184" s="2" customFormat="1" ht="101.25" customHeight="1">
      <c r="A184" s="38"/>
      <c r="B184" s="39"/>
      <c r="C184" s="227" t="s">
        <v>8</v>
      </c>
      <c r="D184" s="227" t="s">
        <v>176</v>
      </c>
      <c r="E184" s="228" t="s">
        <v>265</v>
      </c>
      <c r="F184" s="229" t="s">
        <v>266</v>
      </c>
      <c r="G184" s="230" t="s">
        <v>231</v>
      </c>
      <c r="H184" s="231">
        <v>5150</v>
      </c>
      <c r="I184" s="232"/>
      <c r="J184" s="233">
        <f>ROUND(I184*H184,2)</f>
        <v>0</v>
      </c>
      <c r="K184" s="234"/>
      <c r="L184" s="44"/>
      <c r="M184" s="235" t="s">
        <v>1</v>
      </c>
      <c r="N184" s="236" t="s">
        <v>41</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180</v>
      </c>
      <c r="AT184" s="239" t="s">
        <v>176</v>
      </c>
      <c r="AU184" s="239" t="s">
        <v>86</v>
      </c>
      <c r="AY184" s="17" t="s">
        <v>173</v>
      </c>
      <c r="BE184" s="240">
        <f>IF(N184="základní",J184,0)</f>
        <v>0</v>
      </c>
      <c r="BF184" s="240">
        <f>IF(N184="snížená",J184,0)</f>
        <v>0</v>
      </c>
      <c r="BG184" s="240">
        <f>IF(N184="zákl. přenesená",J184,0)</f>
        <v>0</v>
      </c>
      <c r="BH184" s="240">
        <f>IF(N184="sníž. přenesená",J184,0)</f>
        <v>0</v>
      </c>
      <c r="BI184" s="240">
        <f>IF(N184="nulová",J184,0)</f>
        <v>0</v>
      </c>
      <c r="BJ184" s="17" t="s">
        <v>84</v>
      </c>
      <c r="BK184" s="240">
        <f>ROUND(I184*H184,2)</f>
        <v>0</v>
      </c>
      <c r="BL184" s="17" t="s">
        <v>180</v>
      </c>
      <c r="BM184" s="239" t="s">
        <v>380</v>
      </c>
    </row>
    <row r="185" s="2" customFormat="1">
      <c r="A185" s="38"/>
      <c r="B185" s="39"/>
      <c r="C185" s="40"/>
      <c r="D185" s="243" t="s">
        <v>250</v>
      </c>
      <c r="E185" s="40"/>
      <c r="F185" s="285" t="s">
        <v>268</v>
      </c>
      <c r="G185" s="40"/>
      <c r="H185" s="40"/>
      <c r="I185" s="286"/>
      <c r="J185" s="40"/>
      <c r="K185" s="40"/>
      <c r="L185" s="44"/>
      <c r="M185" s="287"/>
      <c r="N185" s="288"/>
      <c r="O185" s="91"/>
      <c r="P185" s="91"/>
      <c r="Q185" s="91"/>
      <c r="R185" s="91"/>
      <c r="S185" s="91"/>
      <c r="T185" s="92"/>
      <c r="U185" s="38"/>
      <c r="V185" s="38"/>
      <c r="W185" s="38"/>
      <c r="X185" s="38"/>
      <c r="Y185" s="38"/>
      <c r="Z185" s="38"/>
      <c r="AA185" s="38"/>
      <c r="AB185" s="38"/>
      <c r="AC185" s="38"/>
      <c r="AD185" s="38"/>
      <c r="AE185" s="38"/>
      <c r="AT185" s="17" t="s">
        <v>250</v>
      </c>
      <c r="AU185" s="17" t="s">
        <v>86</v>
      </c>
    </row>
    <row r="186" s="13" customFormat="1">
      <c r="A186" s="13"/>
      <c r="B186" s="241"/>
      <c r="C186" s="242"/>
      <c r="D186" s="243" t="s">
        <v>182</v>
      </c>
      <c r="E186" s="244" t="s">
        <v>1</v>
      </c>
      <c r="F186" s="245" t="s">
        <v>381</v>
      </c>
      <c r="G186" s="242"/>
      <c r="H186" s="246">
        <v>2040</v>
      </c>
      <c r="I186" s="247"/>
      <c r="J186" s="242"/>
      <c r="K186" s="242"/>
      <c r="L186" s="248"/>
      <c r="M186" s="249"/>
      <c r="N186" s="250"/>
      <c r="O186" s="250"/>
      <c r="P186" s="250"/>
      <c r="Q186" s="250"/>
      <c r="R186" s="250"/>
      <c r="S186" s="250"/>
      <c r="T186" s="251"/>
      <c r="U186" s="13"/>
      <c r="V186" s="13"/>
      <c r="W186" s="13"/>
      <c r="X186" s="13"/>
      <c r="Y186" s="13"/>
      <c r="Z186" s="13"/>
      <c r="AA186" s="13"/>
      <c r="AB186" s="13"/>
      <c r="AC186" s="13"/>
      <c r="AD186" s="13"/>
      <c r="AE186" s="13"/>
      <c r="AT186" s="252" t="s">
        <v>182</v>
      </c>
      <c r="AU186" s="252" t="s">
        <v>86</v>
      </c>
      <c r="AV186" s="13" t="s">
        <v>86</v>
      </c>
      <c r="AW186" s="13" t="s">
        <v>31</v>
      </c>
      <c r="AX186" s="13" t="s">
        <v>76</v>
      </c>
      <c r="AY186" s="252" t="s">
        <v>173</v>
      </c>
    </row>
    <row r="187" s="13" customFormat="1">
      <c r="A187" s="13"/>
      <c r="B187" s="241"/>
      <c r="C187" s="242"/>
      <c r="D187" s="243" t="s">
        <v>182</v>
      </c>
      <c r="E187" s="244" t="s">
        <v>1</v>
      </c>
      <c r="F187" s="245" t="s">
        <v>382</v>
      </c>
      <c r="G187" s="242"/>
      <c r="H187" s="246">
        <v>2300</v>
      </c>
      <c r="I187" s="247"/>
      <c r="J187" s="242"/>
      <c r="K187" s="242"/>
      <c r="L187" s="248"/>
      <c r="M187" s="249"/>
      <c r="N187" s="250"/>
      <c r="O187" s="250"/>
      <c r="P187" s="250"/>
      <c r="Q187" s="250"/>
      <c r="R187" s="250"/>
      <c r="S187" s="250"/>
      <c r="T187" s="251"/>
      <c r="U187" s="13"/>
      <c r="V187" s="13"/>
      <c r="W187" s="13"/>
      <c r="X187" s="13"/>
      <c r="Y187" s="13"/>
      <c r="Z187" s="13"/>
      <c r="AA187" s="13"/>
      <c r="AB187" s="13"/>
      <c r="AC187" s="13"/>
      <c r="AD187" s="13"/>
      <c r="AE187" s="13"/>
      <c r="AT187" s="252" t="s">
        <v>182</v>
      </c>
      <c r="AU187" s="252" t="s">
        <v>86</v>
      </c>
      <c r="AV187" s="13" t="s">
        <v>86</v>
      </c>
      <c r="AW187" s="13" t="s">
        <v>31</v>
      </c>
      <c r="AX187" s="13" t="s">
        <v>76</v>
      </c>
      <c r="AY187" s="252" t="s">
        <v>173</v>
      </c>
    </row>
    <row r="188" s="13" customFormat="1">
      <c r="A188" s="13"/>
      <c r="B188" s="241"/>
      <c r="C188" s="242"/>
      <c r="D188" s="243" t="s">
        <v>182</v>
      </c>
      <c r="E188" s="244" t="s">
        <v>1</v>
      </c>
      <c r="F188" s="245" t="s">
        <v>383</v>
      </c>
      <c r="G188" s="242"/>
      <c r="H188" s="246">
        <v>810</v>
      </c>
      <c r="I188" s="247"/>
      <c r="J188" s="242"/>
      <c r="K188" s="242"/>
      <c r="L188" s="248"/>
      <c r="M188" s="249"/>
      <c r="N188" s="250"/>
      <c r="O188" s="250"/>
      <c r="P188" s="250"/>
      <c r="Q188" s="250"/>
      <c r="R188" s="250"/>
      <c r="S188" s="250"/>
      <c r="T188" s="251"/>
      <c r="U188" s="13"/>
      <c r="V188" s="13"/>
      <c r="W188" s="13"/>
      <c r="X188" s="13"/>
      <c r="Y188" s="13"/>
      <c r="Z188" s="13"/>
      <c r="AA188" s="13"/>
      <c r="AB188" s="13"/>
      <c r="AC188" s="13"/>
      <c r="AD188" s="13"/>
      <c r="AE188" s="13"/>
      <c r="AT188" s="252" t="s">
        <v>182</v>
      </c>
      <c r="AU188" s="252" t="s">
        <v>86</v>
      </c>
      <c r="AV188" s="13" t="s">
        <v>86</v>
      </c>
      <c r="AW188" s="13" t="s">
        <v>31</v>
      </c>
      <c r="AX188" s="13" t="s">
        <v>76</v>
      </c>
      <c r="AY188" s="252" t="s">
        <v>173</v>
      </c>
    </row>
    <row r="189" s="14" customFormat="1">
      <c r="A189" s="14"/>
      <c r="B189" s="253"/>
      <c r="C189" s="254"/>
      <c r="D189" s="243" t="s">
        <v>182</v>
      </c>
      <c r="E189" s="255" t="s">
        <v>1</v>
      </c>
      <c r="F189" s="256" t="s">
        <v>184</v>
      </c>
      <c r="G189" s="254"/>
      <c r="H189" s="257">
        <v>5150</v>
      </c>
      <c r="I189" s="258"/>
      <c r="J189" s="254"/>
      <c r="K189" s="254"/>
      <c r="L189" s="259"/>
      <c r="M189" s="260"/>
      <c r="N189" s="261"/>
      <c r="O189" s="261"/>
      <c r="P189" s="261"/>
      <c r="Q189" s="261"/>
      <c r="R189" s="261"/>
      <c r="S189" s="261"/>
      <c r="T189" s="262"/>
      <c r="U189" s="14"/>
      <c r="V189" s="14"/>
      <c r="W189" s="14"/>
      <c r="X189" s="14"/>
      <c r="Y189" s="14"/>
      <c r="Z189" s="14"/>
      <c r="AA189" s="14"/>
      <c r="AB189" s="14"/>
      <c r="AC189" s="14"/>
      <c r="AD189" s="14"/>
      <c r="AE189" s="14"/>
      <c r="AT189" s="263" t="s">
        <v>182</v>
      </c>
      <c r="AU189" s="263" t="s">
        <v>86</v>
      </c>
      <c r="AV189" s="14" t="s">
        <v>180</v>
      </c>
      <c r="AW189" s="14" t="s">
        <v>31</v>
      </c>
      <c r="AX189" s="14" t="s">
        <v>84</v>
      </c>
      <c r="AY189" s="263" t="s">
        <v>173</v>
      </c>
    </row>
    <row r="190" s="2" customFormat="1" ht="62.7" customHeight="1">
      <c r="A190" s="38"/>
      <c r="B190" s="39"/>
      <c r="C190" s="227" t="s">
        <v>274</v>
      </c>
      <c r="D190" s="227" t="s">
        <v>176</v>
      </c>
      <c r="E190" s="228" t="s">
        <v>270</v>
      </c>
      <c r="F190" s="229" t="s">
        <v>271</v>
      </c>
      <c r="G190" s="230" t="s">
        <v>209</v>
      </c>
      <c r="H190" s="231">
        <v>601</v>
      </c>
      <c r="I190" s="232"/>
      <c r="J190" s="233">
        <f>ROUND(I190*H190,2)</f>
        <v>0</v>
      </c>
      <c r="K190" s="234"/>
      <c r="L190" s="44"/>
      <c r="M190" s="235" t="s">
        <v>1</v>
      </c>
      <c r="N190" s="236" t="s">
        <v>41</v>
      </c>
      <c r="O190" s="91"/>
      <c r="P190" s="237">
        <f>O190*H190</f>
        <v>0</v>
      </c>
      <c r="Q190" s="237">
        <v>0</v>
      </c>
      <c r="R190" s="237">
        <f>Q190*H190</f>
        <v>0</v>
      </c>
      <c r="S190" s="237">
        <v>0</v>
      </c>
      <c r="T190" s="238">
        <f>S190*H190</f>
        <v>0</v>
      </c>
      <c r="U190" s="38"/>
      <c r="V190" s="38"/>
      <c r="W190" s="38"/>
      <c r="X190" s="38"/>
      <c r="Y190" s="38"/>
      <c r="Z190" s="38"/>
      <c r="AA190" s="38"/>
      <c r="AB190" s="38"/>
      <c r="AC190" s="38"/>
      <c r="AD190" s="38"/>
      <c r="AE190" s="38"/>
      <c r="AR190" s="239" t="s">
        <v>180</v>
      </c>
      <c r="AT190" s="239" t="s">
        <v>176</v>
      </c>
      <c r="AU190" s="239" t="s">
        <v>86</v>
      </c>
      <c r="AY190" s="17" t="s">
        <v>173</v>
      </c>
      <c r="BE190" s="240">
        <f>IF(N190="základní",J190,0)</f>
        <v>0</v>
      </c>
      <c r="BF190" s="240">
        <f>IF(N190="snížená",J190,0)</f>
        <v>0</v>
      </c>
      <c r="BG190" s="240">
        <f>IF(N190="zákl. přenesená",J190,0)</f>
        <v>0</v>
      </c>
      <c r="BH190" s="240">
        <f>IF(N190="sníž. přenesená",J190,0)</f>
        <v>0</v>
      </c>
      <c r="BI190" s="240">
        <f>IF(N190="nulová",J190,0)</f>
        <v>0</v>
      </c>
      <c r="BJ190" s="17" t="s">
        <v>84</v>
      </c>
      <c r="BK190" s="240">
        <f>ROUND(I190*H190,2)</f>
        <v>0</v>
      </c>
      <c r="BL190" s="17" t="s">
        <v>180</v>
      </c>
      <c r="BM190" s="239" t="s">
        <v>384</v>
      </c>
    </row>
    <row r="191" s="13" customFormat="1">
      <c r="A191" s="13"/>
      <c r="B191" s="241"/>
      <c r="C191" s="242"/>
      <c r="D191" s="243" t="s">
        <v>182</v>
      </c>
      <c r="E191" s="244" t="s">
        <v>1</v>
      </c>
      <c r="F191" s="245" t="s">
        <v>385</v>
      </c>
      <c r="G191" s="242"/>
      <c r="H191" s="246">
        <v>37</v>
      </c>
      <c r="I191" s="247"/>
      <c r="J191" s="242"/>
      <c r="K191" s="242"/>
      <c r="L191" s="248"/>
      <c r="M191" s="249"/>
      <c r="N191" s="250"/>
      <c r="O191" s="250"/>
      <c r="P191" s="250"/>
      <c r="Q191" s="250"/>
      <c r="R191" s="250"/>
      <c r="S191" s="250"/>
      <c r="T191" s="251"/>
      <c r="U191" s="13"/>
      <c r="V191" s="13"/>
      <c r="W191" s="13"/>
      <c r="X191" s="13"/>
      <c r="Y191" s="13"/>
      <c r="Z191" s="13"/>
      <c r="AA191" s="13"/>
      <c r="AB191" s="13"/>
      <c r="AC191" s="13"/>
      <c r="AD191" s="13"/>
      <c r="AE191" s="13"/>
      <c r="AT191" s="252" t="s">
        <v>182</v>
      </c>
      <c r="AU191" s="252" t="s">
        <v>86</v>
      </c>
      <c r="AV191" s="13" t="s">
        <v>86</v>
      </c>
      <c r="AW191" s="13" t="s">
        <v>31</v>
      </c>
      <c r="AX191" s="13" t="s">
        <v>76</v>
      </c>
      <c r="AY191" s="252" t="s">
        <v>173</v>
      </c>
    </row>
    <row r="192" s="13" customFormat="1">
      <c r="A192" s="13"/>
      <c r="B192" s="241"/>
      <c r="C192" s="242"/>
      <c r="D192" s="243" t="s">
        <v>182</v>
      </c>
      <c r="E192" s="244" t="s">
        <v>1</v>
      </c>
      <c r="F192" s="245" t="s">
        <v>386</v>
      </c>
      <c r="G192" s="242"/>
      <c r="H192" s="246">
        <v>74</v>
      </c>
      <c r="I192" s="247"/>
      <c r="J192" s="242"/>
      <c r="K192" s="242"/>
      <c r="L192" s="248"/>
      <c r="M192" s="249"/>
      <c r="N192" s="250"/>
      <c r="O192" s="250"/>
      <c r="P192" s="250"/>
      <c r="Q192" s="250"/>
      <c r="R192" s="250"/>
      <c r="S192" s="250"/>
      <c r="T192" s="251"/>
      <c r="U192" s="13"/>
      <c r="V192" s="13"/>
      <c r="W192" s="13"/>
      <c r="X192" s="13"/>
      <c r="Y192" s="13"/>
      <c r="Z192" s="13"/>
      <c r="AA192" s="13"/>
      <c r="AB192" s="13"/>
      <c r="AC192" s="13"/>
      <c r="AD192" s="13"/>
      <c r="AE192" s="13"/>
      <c r="AT192" s="252" t="s">
        <v>182</v>
      </c>
      <c r="AU192" s="252" t="s">
        <v>86</v>
      </c>
      <c r="AV192" s="13" t="s">
        <v>86</v>
      </c>
      <c r="AW192" s="13" t="s">
        <v>31</v>
      </c>
      <c r="AX192" s="13" t="s">
        <v>76</v>
      </c>
      <c r="AY192" s="252" t="s">
        <v>173</v>
      </c>
    </row>
    <row r="193" s="13" customFormat="1">
      <c r="A193" s="13"/>
      <c r="B193" s="241"/>
      <c r="C193" s="242"/>
      <c r="D193" s="243" t="s">
        <v>182</v>
      </c>
      <c r="E193" s="244" t="s">
        <v>1</v>
      </c>
      <c r="F193" s="245" t="s">
        <v>387</v>
      </c>
      <c r="G193" s="242"/>
      <c r="H193" s="246">
        <v>88</v>
      </c>
      <c r="I193" s="247"/>
      <c r="J193" s="242"/>
      <c r="K193" s="242"/>
      <c r="L193" s="248"/>
      <c r="M193" s="249"/>
      <c r="N193" s="250"/>
      <c r="O193" s="250"/>
      <c r="P193" s="250"/>
      <c r="Q193" s="250"/>
      <c r="R193" s="250"/>
      <c r="S193" s="250"/>
      <c r="T193" s="251"/>
      <c r="U193" s="13"/>
      <c r="V193" s="13"/>
      <c r="W193" s="13"/>
      <c r="X193" s="13"/>
      <c r="Y193" s="13"/>
      <c r="Z193" s="13"/>
      <c r="AA193" s="13"/>
      <c r="AB193" s="13"/>
      <c r="AC193" s="13"/>
      <c r="AD193" s="13"/>
      <c r="AE193" s="13"/>
      <c r="AT193" s="252" t="s">
        <v>182</v>
      </c>
      <c r="AU193" s="252" t="s">
        <v>86</v>
      </c>
      <c r="AV193" s="13" t="s">
        <v>86</v>
      </c>
      <c r="AW193" s="13" t="s">
        <v>31</v>
      </c>
      <c r="AX193" s="13" t="s">
        <v>76</v>
      </c>
      <c r="AY193" s="252" t="s">
        <v>173</v>
      </c>
    </row>
    <row r="194" s="13" customFormat="1">
      <c r="A194" s="13"/>
      <c r="B194" s="241"/>
      <c r="C194" s="242"/>
      <c r="D194" s="243" t="s">
        <v>182</v>
      </c>
      <c r="E194" s="244" t="s">
        <v>1</v>
      </c>
      <c r="F194" s="245" t="s">
        <v>388</v>
      </c>
      <c r="G194" s="242"/>
      <c r="H194" s="246">
        <v>110</v>
      </c>
      <c r="I194" s="247"/>
      <c r="J194" s="242"/>
      <c r="K194" s="242"/>
      <c r="L194" s="248"/>
      <c r="M194" s="249"/>
      <c r="N194" s="250"/>
      <c r="O194" s="250"/>
      <c r="P194" s="250"/>
      <c r="Q194" s="250"/>
      <c r="R194" s="250"/>
      <c r="S194" s="250"/>
      <c r="T194" s="251"/>
      <c r="U194" s="13"/>
      <c r="V194" s="13"/>
      <c r="W194" s="13"/>
      <c r="X194" s="13"/>
      <c r="Y194" s="13"/>
      <c r="Z194" s="13"/>
      <c r="AA194" s="13"/>
      <c r="AB194" s="13"/>
      <c r="AC194" s="13"/>
      <c r="AD194" s="13"/>
      <c r="AE194" s="13"/>
      <c r="AT194" s="252" t="s">
        <v>182</v>
      </c>
      <c r="AU194" s="252" t="s">
        <v>86</v>
      </c>
      <c r="AV194" s="13" t="s">
        <v>86</v>
      </c>
      <c r="AW194" s="13" t="s">
        <v>31</v>
      </c>
      <c r="AX194" s="13" t="s">
        <v>76</v>
      </c>
      <c r="AY194" s="252" t="s">
        <v>173</v>
      </c>
    </row>
    <row r="195" s="13" customFormat="1">
      <c r="A195" s="13"/>
      <c r="B195" s="241"/>
      <c r="C195" s="242"/>
      <c r="D195" s="243" t="s">
        <v>182</v>
      </c>
      <c r="E195" s="244" t="s">
        <v>1</v>
      </c>
      <c r="F195" s="245" t="s">
        <v>389</v>
      </c>
      <c r="G195" s="242"/>
      <c r="H195" s="246">
        <v>292</v>
      </c>
      <c r="I195" s="247"/>
      <c r="J195" s="242"/>
      <c r="K195" s="242"/>
      <c r="L195" s="248"/>
      <c r="M195" s="249"/>
      <c r="N195" s="250"/>
      <c r="O195" s="250"/>
      <c r="P195" s="250"/>
      <c r="Q195" s="250"/>
      <c r="R195" s="250"/>
      <c r="S195" s="250"/>
      <c r="T195" s="251"/>
      <c r="U195" s="13"/>
      <c r="V195" s="13"/>
      <c r="W195" s="13"/>
      <c r="X195" s="13"/>
      <c r="Y195" s="13"/>
      <c r="Z195" s="13"/>
      <c r="AA195" s="13"/>
      <c r="AB195" s="13"/>
      <c r="AC195" s="13"/>
      <c r="AD195" s="13"/>
      <c r="AE195" s="13"/>
      <c r="AT195" s="252" t="s">
        <v>182</v>
      </c>
      <c r="AU195" s="252" t="s">
        <v>86</v>
      </c>
      <c r="AV195" s="13" t="s">
        <v>86</v>
      </c>
      <c r="AW195" s="13" t="s">
        <v>31</v>
      </c>
      <c r="AX195" s="13" t="s">
        <v>76</v>
      </c>
      <c r="AY195" s="252" t="s">
        <v>173</v>
      </c>
    </row>
    <row r="196" s="14" customFormat="1">
      <c r="A196" s="14"/>
      <c r="B196" s="253"/>
      <c r="C196" s="254"/>
      <c r="D196" s="243" t="s">
        <v>182</v>
      </c>
      <c r="E196" s="255" t="s">
        <v>1</v>
      </c>
      <c r="F196" s="256" t="s">
        <v>184</v>
      </c>
      <c r="G196" s="254"/>
      <c r="H196" s="257">
        <v>601</v>
      </c>
      <c r="I196" s="258"/>
      <c r="J196" s="254"/>
      <c r="K196" s="254"/>
      <c r="L196" s="259"/>
      <c r="M196" s="260"/>
      <c r="N196" s="261"/>
      <c r="O196" s="261"/>
      <c r="P196" s="261"/>
      <c r="Q196" s="261"/>
      <c r="R196" s="261"/>
      <c r="S196" s="261"/>
      <c r="T196" s="262"/>
      <c r="U196" s="14"/>
      <c r="V196" s="14"/>
      <c r="W196" s="14"/>
      <c r="X196" s="14"/>
      <c r="Y196" s="14"/>
      <c r="Z196" s="14"/>
      <c r="AA196" s="14"/>
      <c r="AB196" s="14"/>
      <c r="AC196" s="14"/>
      <c r="AD196" s="14"/>
      <c r="AE196" s="14"/>
      <c r="AT196" s="263" t="s">
        <v>182</v>
      </c>
      <c r="AU196" s="263" t="s">
        <v>86</v>
      </c>
      <c r="AV196" s="14" t="s">
        <v>180</v>
      </c>
      <c r="AW196" s="14" t="s">
        <v>31</v>
      </c>
      <c r="AX196" s="14" t="s">
        <v>84</v>
      </c>
      <c r="AY196" s="263" t="s">
        <v>173</v>
      </c>
    </row>
    <row r="197" s="2" customFormat="1" ht="14.4" customHeight="1">
      <c r="A197" s="38"/>
      <c r="B197" s="39"/>
      <c r="C197" s="264" t="s">
        <v>279</v>
      </c>
      <c r="D197" s="264" t="s">
        <v>199</v>
      </c>
      <c r="E197" s="265" t="s">
        <v>275</v>
      </c>
      <c r="F197" s="266" t="s">
        <v>276</v>
      </c>
      <c r="G197" s="267" t="s">
        <v>209</v>
      </c>
      <c r="H197" s="268">
        <v>601</v>
      </c>
      <c r="I197" s="269"/>
      <c r="J197" s="270">
        <f>ROUND(I197*H197,2)</f>
        <v>0</v>
      </c>
      <c r="K197" s="271"/>
      <c r="L197" s="272"/>
      <c r="M197" s="273" t="s">
        <v>1</v>
      </c>
      <c r="N197" s="274" t="s">
        <v>41</v>
      </c>
      <c r="O197" s="91"/>
      <c r="P197" s="237">
        <f>O197*H197</f>
        <v>0</v>
      </c>
      <c r="Q197" s="237">
        <v>0.01004</v>
      </c>
      <c r="R197" s="237">
        <f>Q197*H197</f>
        <v>6.0340400000000001</v>
      </c>
      <c r="S197" s="237">
        <v>0</v>
      </c>
      <c r="T197" s="238">
        <f>S197*H197</f>
        <v>0</v>
      </c>
      <c r="U197" s="38"/>
      <c r="V197" s="38"/>
      <c r="W197" s="38"/>
      <c r="X197" s="38"/>
      <c r="Y197" s="38"/>
      <c r="Z197" s="38"/>
      <c r="AA197" s="38"/>
      <c r="AB197" s="38"/>
      <c r="AC197" s="38"/>
      <c r="AD197" s="38"/>
      <c r="AE197" s="38"/>
      <c r="AR197" s="239" t="s">
        <v>203</v>
      </c>
      <c r="AT197" s="239" t="s">
        <v>199</v>
      </c>
      <c r="AU197" s="239" t="s">
        <v>86</v>
      </c>
      <c r="AY197" s="17" t="s">
        <v>173</v>
      </c>
      <c r="BE197" s="240">
        <f>IF(N197="základní",J197,0)</f>
        <v>0</v>
      </c>
      <c r="BF197" s="240">
        <f>IF(N197="snížená",J197,0)</f>
        <v>0</v>
      </c>
      <c r="BG197" s="240">
        <f>IF(N197="zákl. přenesená",J197,0)</f>
        <v>0</v>
      </c>
      <c r="BH197" s="240">
        <f>IF(N197="sníž. přenesená",J197,0)</f>
        <v>0</v>
      </c>
      <c r="BI197" s="240">
        <f>IF(N197="nulová",J197,0)</f>
        <v>0</v>
      </c>
      <c r="BJ197" s="17" t="s">
        <v>84</v>
      </c>
      <c r="BK197" s="240">
        <f>ROUND(I197*H197,2)</f>
        <v>0</v>
      </c>
      <c r="BL197" s="17" t="s">
        <v>180</v>
      </c>
      <c r="BM197" s="239" t="s">
        <v>390</v>
      </c>
    </row>
    <row r="198" s="13" customFormat="1">
      <c r="A198" s="13"/>
      <c r="B198" s="241"/>
      <c r="C198" s="242"/>
      <c r="D198" s="243" t="s">
        <v>182</v>
      </c>
      <c r="E198" s="244" t="s">
        <v>1</v>
      </c>
      <c r="F198" s="245" t="s">
        <v>391</v>
      </c>
      <c r="G198" s="242"/>
      <c r="H198" s="246">
        <v>601</v>
      </c>
      <c r="I198" s="247"/>
      <c r="J198" s="242"/>
      <c r="K198" s="242"/>
      <c r="L198" s="248"/>
      <c r="M198" s="249"/>
      <c r="N198" s="250"/>
      <c r="O198" s="250"/>
      <c r="P198" s="250"/>
      <c r="Q198" s="250"/>
      <c r="R198" s="250"/>
      <c r="S198" s="250"/>
      <c r="T198" s="251"/>
      <c r="U198" s="13"/>
      <c r="V198" s="13"/>
      <c r="W198" s="13"/>
      <c r="X198" s="13"/>
      <c r="Y198" s="13"/>
      <c r="Z198" s="13"/>
      <c r="AA198" s="13"/>
      <c r="AB198" s="13"/>
      <c r="AC198" s="13"/>
      <c r="AD198" s="13"/>
      <c r="AE198" s="13"/>
      <c r="AT198" s="252" t="s">
        <v>182</v>
      </c>
      <c r="AU198" s="252" t="s">
        <v>86</v>
      </c>
      <c r="AV198" s="13" t="s">
        <v>86</v>
      </c>
      <c r="AW198" s="13" t="s">
        <v>31</v>
      </c>
      <c r="AX198" s="13" t="s">
        <v>76</v>
      </c>
      <c r="AY198" s="252" t="s">
        <v>173</v>
      </c>
    </row>
    <row r="199" s="14" customFormat="1">
      <c r="A199" s="14"/>
      <c r="B199" s="253"/>
      <c r="C199" s="254"/>
      <c r="D199" s="243" t="s">
        <v>182</v>
      </c>
      <c r="E199" s="255" t="s">
        <v>1</v>
      </c>
      <c r="F199" s="256" t="s">
        <v>184</v>
      </c>
      <c r="G199" s="254"/>
      <c r="H199" s="257">
        <v>601</v>
      </c>
      <c r="I199" s="258"/>
      <c r="J199" s="254"/>
      <c r="K199" s="254"/>
      <c r="L199" s="259"/>
      <c r="M199" s="260"/>
      <c r="N199" s="261"/>
      <c r="O199" s="261"/>
      <c r="P199" s="261"/>
      <c r="Q199" s="261"/>
      <c r="R199" s="261"/>
      <c r="S199" s="261"/>
      <c r="T199" s="262"/>
      <c r="U199" s="14"/>
      <c r="V199" s="14"/>
      <c r="W199" s="14"/>
      <c r="X199" s="14"/>
      <c r="Y199" s="14"/>
      <c r="Z199" s="14"/>
      <c r="AA199" s="14"/>
      <c r="AB199" s="14"/>
      <c r="AC199" s="14"/>
      <c r="AD199" s="14"/>
      <c r="AE199" s="14"/>
      <c r="AT199" s="263" t="s">
        <v>182</v>
      </c>
      <c r="AU199" s="263" t="s">
        <v>86</v>
      </c>
      <c r="AV199" s="14" t="s">
        <v>180</v>
      </c>
      <c r="AW199" s="14" t="s">
        <v>31</v>
      </c>
      <c r="AX199" s="14" t="s">
        <v>84</v>
      </c>
      <c r="AY199" s="263" t="s">
        <v>173</v>
      </c>
    </row>
    <row r="200" s="2" customFormat="1" ht="76.35" customHeight="1">
      <c r="A200" s="38"/>
      <c r="B200" s="39"/>
      <c r="C200" s="227" t="s">
        <v>284</v>
      </c>
      <c r="D200" s="227" t="s">
        <v>176</v>
      </c>
      <c r="E200" s="228" t="s">
        <v>280</v>
      </c>
      <c r="F200" s="229" t="s">
        <v>281</v>
      </c>
      <c r="G200" s="230" t="s">
        <v>187</v>
      </c>
      <c r="H200" s="231">
        <v>1700</v>
      </c>
      <c r="I200" s="232"/>
      <c r="J200" s="233">
        <f>ROUND(I200*H200,2)</f>
        <v>0</v>
      </c>
      <c r="K200" s="234"/>
      <c r="L200" s="44"/>
      <c r="M200" s="235" t="s">
        <v>1</v>
      </c>
      <c r="N200" s="236" t="s">
        <v>41</v>
      </c>
      <c r="O200" s="91"/>
      <c r="P200" s="237">
        <f>O200*H200</f>
        <v>0</v>
      </c>
      <c r="Q200" s="237">
        <v>0</v>
      </c>
      <c r="R200" s="237">
        <f>Q200*H200</f>
        <v>0</v>
      </c>
      <c r="S200" s="237">
        <v>0</v>
      </c>
      <c r="T200" s="238">
        <f>S200*H200</f>
        <v>0</v>
      </c>
      <c r="U200" s="38"/>
      <c r="V200" s="38"/>
      <c r="W200" s="38"/>
      <c r="X200" s="38"/>
      <c r="Y200" s="38"/>
      <c r="Z200" s="38"/>
      <c r="AA200" s="38"/>
      <c r="AB200" s="38"/>
      <c r="AC200" s="38"/>
      <c r="AD200" s="38"/>
      <c r="AE200" s="38"/>
      <c r="AR200" s="239" t="s">
        <v>180</v>
      </c>
      <c r="AT200" s="239" t="s">
        <v>176</v>
      </c>
      <c r="AU200" s="239" t="s">
        <v>86</v>
      </c>
      <c r="AY200" s="17" t="s">
        <v>173</v>
      </c>
      <c r="BE200" s="240">
        <f>IF(N200="základní",J200,0)</f>
        <v>0</v>
      </c>
      <c r="BF200" s="240">
        <f>IF(N200="snížená",J200,0)</f>
        <v>0</v>
      </c>
      <c r="BG200" s="240">
        <f>IF(N200="zákl. přenesená",J200,0)</f>
        <v>0</v>
      </c>
      <c r="BH200" s="240">
        <f>IF(N200="sníž. přenesená",J200,0)</f>
        <v>0</v>
      </c>
      <c r="BI200" s="240">
        <f>IF(N200="nulová",J200,0)</f>
        <v>0</v>
      </c>
      <c r="BJ200" s="17" t="s">
        <v>84</v>
      </c>
      <c r="BK200" s="240">
        <f>ROUND(I200*H200,2)</f>
        <v>0</v>
      </c>
      <c r="BL200" s="17" t="s">
        <v>180</v>
      </c>
      <c r="BM200" s="239" t="s">
        <v>392</v>
      </c>
    </row>
    <row r="201" s="13" customFormat="1">
      <c r="A201" s="13"/>
      <c r="B201" s="241"/>
      <c r="C201" s="242"/>
      <c r="D201" s="243" t="s">
        <v>182</v>
      </c>
      <c r="E201" s="244" t="s">
        <v>1</v>
      </c>
      <c r="F201" s="245" t="s">
        <v>393</v>
      </c>
      <c r="G201" s="242"/>
      <c r="H201" s="246">
        <v>1200</v>
      </c>
      <c r="I201" s="247"/>
      <c r="J201" s="242"/>
      <c r="K201" s="242"/>
      <c r="L201" s="248"/>
      <c r="M201" s="249"/>
      <c r="N201" s="250"/>
      <c r="O201" s="250"/>
      <c r="P201" s="250"/>
      <c r="Q201" s="250"/>
      <c r="R201" s="250"/>
      <c r="S201" s="250"/>
      <c r="T201" s="251"/>
      <c r="U201" s="13"/>
      <c r="V201" s="13"/>
      <c r="W201" s="13"/>
      <c r="X201" s="13"/>
      <c r="Y201" s="13"/>
      <c r="Z201" s="13"/>
      <c r="AA201" s="13"/>
      <c r="AB201" s="13"/>
      <c r="AC201" s="13"/>
      <c r="AD201" s="13"/>
      <c r="AE201" s="13"/>
      <c r="AT201" s="252" t="s">
        <v>182</v>
      </c>
      <c r="AU201" s="252" t="s">
        <v>86</v>
      </c>
      <c r="AV201" s="13" t="s">
        <v>86</v>
      </c>
      <c r="AW201" s="13" t="s">
        <v>31</v>
      </c>
      <c r="AX201" s="13" t="s">
        <v>76</v>
      </c>
      <c r="AY201" s="252" t="s">
        <v>173</v>
      </c>
    </row>
    <row r="202" s="13" customFormat="1">
      <c r="A202" s="13"/>
      <c r="B202" s="241"/>
      <c r="C202" s="242"/>
      <c r="D202" s="243" t="s">
        <v>182</v>
      </c>
      <c r="E202" s="244" t="s">
        <v>1</v>
      </c>
      <c r="F202" s="245" t="s">
        <v>394</v>
      </c>
      <c r="G202" s="242"/>
      <c r="H202" s="246">
        <v>500</v>
      </c>
      <c r="I202" s="247"/>
      <c r="J202" s="242"/>
      <c r="K202" s="242"/>
      <c r="L202" s="248"/>
      <c r="M202" s="249"/>
      <c r="N202" s="250"/>
      <c r="O202" s="250"/>
      <c r="P202" s="250"/>
      <c r="Q202" s="250"/>
      <c r="R202" s="250"/>
      <c r="S202" s="250"/>
      <c r="T202" s="251"/>
      <c r="U202" s="13"/>
      <c r="V202" s="13"/>
      <c r="W202" s="13"/>
      <c r="X202" s="13"/>
      <c r="Y202" s="13"/>
      <c r="Z202" s="13"/>
      <c r="AA202" s="13"/>
      <c r="AB202" s="13"/>
      <c r="AC202" s="13"/>
      <c r="AD202" s="13"/>
      <c r="AE202" s="13"/>
      <c r="AT202" s="252" t="s">
        <v>182</v>
      </c>
      <c r="AU202" s="252" t="s">
        <v>86</v>
      </c>
      <c r="AV202" s="13" t="s">
        <v>86</v>
      </c>
      <c r="AW202" s="13" t="s">
        <v>31</v>
      </c>
      <c r="AX202" s="13" t="s">
        <v>76</v>
      </c>
      <c r="AY202" s="252" t="s">
        <v>173</v>
      </c>
    </row>
    <row r="203" s="14" customFormat="1">
      <c r="A203" s="14"/>
      <c r="B203" s="253"/>
      <c r="C203" s="254"/>
      <c r="D203" s="243" t="s">
        <v>182</v>
      </c>
      <c r="E203" s="255" t="s">
        <v>1</v>
      </c>
      <c r="F203" s="256" t="s">
        <v>184</v>
      </c>
      <c r="G203" s="254"/>
      <c r="H203" s="257">
        <v>1700</v>
      </c>
      <c r="I203" s="258"/>
      <c r="J203" s="254"/>
      <c r="K203" s="254"/>
      <c r="L203" s="259"/>
      <c r="M203" s="260"/>
      <c r="N203" s="261"/>
      <c r="O203" s="261"/>
      <c r="P203" s="261"/>
      <c r="Q203" s="261"/>
      <c r="R203" s="261"/>
      <c r="S203" s="261"/>
      <c r="T203" s="262"/>
      <c r="U203" s="14"/>
      <c r="V203" s="14"/>
      <c r="W203" s="14"/>
      <c r="X203" s="14"/>
      <c r="Y203" s="14"/>
      <c r="Z203" s="14"/>
      <c r="AA203" s="14"/>
      <c r="AB203" s="14"/>
      <c r="AC203" s="14"/>
      <c r="AD203" s="14"/>
      <c r="AE203" s="14"/>
      <c r="AT203" s="263" t="s">
        <v>182</v>
      </c>
      <c r="AU203" s="263" t="s">
        <v>86</v>
      </c>
      <c r="AV203" s="14" t="s">
        <v>180</v>
      </c>
      <c r="AW203" s="14" t="s">
        <v>31</v>
      </c>
      <c r="AX203" s="14" t="s">
        <v>84</v>
      </c>
      <c r="AY203" s="263" t="s">
        <v>173</v>
      </c>
    </row>
    <row r="204" s="2" customFormat="1" ht="62.7" customHeight="1">
      <c r="A204" s="38"/>
      <c r="B204" s="39"/>
      <c r="C204" s="227" t="s">
        <v>289</v>
      </c>
      <c r="D204" s="227" t="s">
        <v>176</v>
      </c>
      <c r="E204" s="228" t="s">
        <v>395</v>
      </c>
      <c r="F204" s="229" t="s">
        <v>396</v>
      </c>
      <c r="G204" s="230" t="s">
        <v>231</v>
      </c>
      <c r="H204" s="231">
        <v>75</v>
      </c>
      <c r="I204" s="232"/>
      <c r="J204" s="233">
        <f>ROUND(I204*H204,2)</f>
        <v>0</v>
      </c>
      <c r="K204" s="234"/>
      <c r="L204" s="44"/>
      <c r="M204" s="235" t="s">
        <v>1</v>
      </c>
      <c r="N204" s="236" t="s">
        <v>41</v>
      </c>
      <c r="O204" s="91"/>
      <c r="P204" s="237">
        <f>O204*H204</f>
        <v>0</v>
      </c>
      <c r="Q204" s="237">
        <v>0</v>
      </c>
      <c r="R204" s="237">
        <f>Q204*H204</f>
        <v>0</v>
      </c>
      <c r="S204" s="237">
        <v>0</v>
      </c>
      <c r="T204" s="238">
        <f>S204*H204</f>
        <v>0</v>
      </c>
      <c r="U204" s="38"/>
      <c r="V204" s="38"/>
      <c r="W204" s="38"/>
      <c r="X204" s="38"/>
      <c r="Y204" s="38"/>
      <c r="Z204" s="38"/>
      <c r="AA204" s="38"/>
      <c r="AB204" s="38"/>
      <c r="AC204" s="38"/>
      <c r="AD204" s="38"/>
      <c r="AE204" s="38"/>
      <c r="AR204" s="239" t="s">
        <v>180</v>
      </c>
      <c r="AT204" s="239" t="s">
        <v>176</v>
      </c>
      <c r="AU204" s="239" t="s">
        <v>86</v>
      </c>
      <c r="AY204" s="17" t="s">
        <v>173</v>
      </c>
      <c r="BE204" s="240">
        <f>IF(N204="základní",J204,0)</f>
        <v>0</v>
      </c>
      <c r="BF204" s="240">
        <f>IF(N204="snížená",J204,0)</f>
        <v>0</v>
      </c>
      <c r="BG204" s="240">
        <f>IF(N204="zákl. přenesená",J204,0)</f>
        <v>0</v>
      </c>
      <c r="BH204" s="240">
        <f>IF(N204="sníž. přenesená",J204,0)</f>
        <v>0</v>
      </c>
      <c r="BI204" s="240">
        <f>IF(N204="nulová",J204,0)</f>
        <v>0</v>
      </c>
      <c r="BJ204" s="17" t="s">
        <v>84</v>
      </c>
      <c r="BK204" s="240">
        <f>ROUND(I204*H204,2)</f>
        <v>0</v>
      </c>
      <c r="BL204" s="17" t="s">
        <v>180</v>
      </c>
      <c r="BM204" s="239" t="s">
        <v>397</v>
      </c>
    </row>
    <row r="205" s="13" customFormat="1">
      <c r="A205" s="13"/>
      <c r="B205" s="241"/>
      <c r="C205" s="242"/>
      <c r="D205" s="243" t="s">
        <v>182</v>
      </c>
      <c r="E205" s="244" t="s">
        <v>1</v>
      </c>
      <c r="F205" s="245" t="s">
        <v>398</v>
      </c>
      <c r="G205" s="242"/>
      <c r="H205" s="246">
        <v>75</v>
      </c>
      <c r="I205" s="247"/>
      <c r="J205" s="242"/>
      <c r="K205" s="242"/>
      <c r="L205" s="248"/>
      <c r="M205" s="249"/>
      <c r="N205" s="250"/>
      <c r="O205" s="250"/>
      <c r="P205" s="250"/>
      <c r="Q205" s="250"/>
      <c r="R205" s="250"/>
      <c r="S205" s="250"/>
      <c r="T205" s="251"/>
      <c r="U205" s="13"/>
      <c r="V205" s="13"/>
      <c r="W205" s="13"/>
      <c r="X205" s="13"/>
      <c r="Y205" s="13"/>
      <c r="Z205" s="13"/>
      <c r="AA205" s="13"/>
      <c r="AB205" s="13"/>
      <c r="AC205" s="13"/>
      <c r="AD205" s="13"/>
      <c r="AE205" s="13"/>
      <c r="AT205" s="252" t="s">
        <v>182</v>
      </c>
      <c r="AU205" s="252" t="s">
        <v>86</v>
      </c>
      <c r="AV205" s="13" t="s">
        <v>86</v>
      </c>
      <c r="AW205" s="13" t="s">
        <v>31</v>
      </c>
      <c r="AX205" s="13" t="s">
        <v>76</v>
      </c>
      <c r="AY205" s="252" t="s">
        <v>173</v>
      </c>
    </row>
    <row r="206" s="14" customFormat="1">
      <c r="A206" s="14"/>
      <c r="B206" s="253"/>
      <c r="C206" s="254"/>
      <c r="D206" s="243" t="s">
        <v>182</v>
      </c>
      <c r="E206" s="255" t="s">
        <v>1</v>
      </c>
      <c r="F206" s="256" t="s">
        <v>184</v>
      </c>
      <c r="G206" s="254"/>
      <c r="H206" s="257">
        <v>75</v>
      </c>
      <c r="I206" s="258"/>
      <c r="J206" s="254"/>
      <c r="K206" s="254"/>
      <c r="L206" s="259"/>
      <c r="M206" s="260"/>
      <c r="N206" s="261"/>
      <c r="O206" s="261"/>
      <c r="P206" s="261"/>
      <c r="Q206" s="261"/>
      <c r="R206" s="261"/>
      <c r="S206" s="261"/>
      <c r="T206" s="262"/>
      <c r="U206" s="14"/>
      <c r="V206" s="14"/>
      <c r="W206" s="14"/>
      <c r="X206" s="14"/>
      <c r="Y206" s="14"/>
      <c r="Z206" s="14"/>
      <c r="AA206" s="14"/>
      <c r="AB206" s="14"/>
      <c r="AC206" s="14"/>
      <c r="AD206" s="14"/>
      <c r="AE206" s="14"/>
      <c r="AT206" s="263" t="s">
        <v>182</v>
      </c>
      <c r="AU206" s="263" t="s">
        <v>86</v>
      </c>
      <c r="AV206" s="14" t="s">
        <v>180</v>
      </c>
      <c r="AW206" s="14" t="s">
        <v>31</v>
      </c>
      <c r="AX206" s="14" t="s">
        <v>84</v>
      </c>
      <c r="AY206" s="263" t="s">
        <v>173</v>
      </c>
    </row>
    <row r="207" s="2" customFormat="1" ht="49.05" customHeight="1">
      <c r="A207" s="38"/>
      <c r="B207" s="39"/>
      <c r="C207" s="227" t="s">
        <v>294</v>
      </c>
      <c r="D207" s="227" t="s">
        <v>176</v>
      </c>
      <c r="E207" s="228" t="s">
        <v>299</v>
      </c>
      <c r="F207" s="229" t="s">
        <v>300</v>
      </c>
      <c r="G207" s="230" t="s">
        <v>179</v>
      </c>
      <c r="H207" s="231">
        <v>900</v>
      </c>
      <c r="I207" s="232"/>
      <c r="J207" s="233">
        <f>ROUND(I207*H207,2)</f>
        <v>0</v>
      </c>
      <c r="K207" s="234"/>
      <c r="L207" s="44"/>
      <c r="M207" s="235" t="s">
        <v>1</v>
      </c>
      <c r="N207" s="236" t="s">
        <v>41</v>
      </c>
      <c r="O207" s="91"/>
      <c r="P207" s="237">
        <f>O207*H207</f>
        <v>0</v>
      </c>
      <c r="Q207" s="237">
        <v>0</v>
      </c>
      <c r="R207" s="237">
        <f>Q207*H207</f>
        <v>0</v>
      </c>
      <c r="S207" s="237">
        <v>0</v>
      </c>
      <c r="T207" s="238">
        <f>S207*H207</f>
        <v>0</v>
      </c>
      <c r="U207" s="38"/>
      <c r="V207" s="38"/>
      <c r="W207" s="38"/>
      <c r="X207" s="38"/>
      <c r="Y207" s="38"/>
      <c r="Z207" s="38"/>
      <c r="AA207" s="38"/>
      <c r="AB207" s="38"/>
      <c r="AC207" s="38"/>
      <c r="AD207" s="38"/>
      <c r="AE207" s="38"/>
      <c r="AR207" s="239" t="s">
        <v>180</v>
      </c>
      <c r="AT207" s="239" t="s">
        <v>176</v>
      </c>
      <c r="AU207" s="239" t="s">
        <v>86</v>
      </c>
      <c r="AY207" s="17" t="s">
        <v>173</v>
      </c>
      <c r="BE207" s="240">
        <f>IF(N207="základní",J207,0)</f>
        <v>0</v>
      </c>
      <c r="BF207" s="240">
        <f>IF(N207="snížená",J207,0)</f>
        <v>0</v>
      </c>
      <c r="BG207" s="240">
        <f>IF(N207="zákl. přenesená",J207,0)</f>
        <v>0</v>
      </c>
      <c r="BH207" s="240">
        <f>IF(N207="sníž. přenesená",J207,0)</f>
        <v>0</v>
      </c>
      <c r="BI207" s="240">
        <f>IF(N207="nulová",J207,0)</f>
        <v>0</v>
      </c>
      <c r="BJ207" s="17" t="s">
        <v>84</v>
      </c>
      <c r="BK207" s="240">
        <f>ROUND(I207*H207,2)</f>
        <v>0</v>
      </c>
      <c r="BL207" s="17" t="s">
        <v>180</v>
      </c>
      <c r="BM207" s="239" t="s">
        <v>399</v>
      </c>
    </row>
    <row r="208" s="13" customFormat="1">
      <c r="A208" s="13"/>
      <c r="B208" s="241"/>
      <c r="C208" s="242"/>
      <c r="D208" s="243" t="s">
        <v>182</v>
      </c>
      <c r="E208" s="244" t="s">
        <v>1</v>
      </c>
      <c r="F208" s="245" t="s">
        <v>400</v>
      </c>
      <c r="G208" s="242"/>
      <c r="H208" s="246">
        <v>900</v>
      </c>
      <c r="I208" s="247"/>
      <c r="J208" s="242"/>
      <c r="K208" s="242"/>
      <c r="L208" s="248"/>
      <c r="M208" s="249"/>
      <c r="N208" s="250"/>
      <c r="O208" s="250"/>
      <c r="P208" s="250"/>
      <c r="Q208" s="250"/>
      <c r="R208" s="250"/>
      <c r="S208" s="250"/>
      <c r="T208" s="251"/>
      <c r="U208" s="13"/>
      <c r="V208" s="13"/>
      <c r="W208" s="13"/>
      <c r="X208" s="13"/>
      <c r="Y208" s="13"/>
      <c r="Z208" s="13"/>
      <c r="AA208" s="13"/>
      <c r="AB208" s="13"/>
      <c r="AC208" s="13"/>
      <c r="AD208" s="13"/>
      <c r="AE208" s="13"/>
      <c r="AT208" s="252" t="s">
        <v>182</v>
      </c>
      <c r="AU208" s="252" t="s">
        <v>86</v>
      </c>
      <c r="AV208" s="13" t="s">
        <v>86</v>
      </c>
      <c r="AW208" s="13" t="s">
        <v>31</v>
      </c>
      <c r="AX208" s="13" t="s">
        <v>76</v>
      </c>
      <c r="AY208" s="252" t="s">
        <v>173</v>
      </c>
    </row>
    <row r="209" s="14" customFormat="1">
      <c r="A209" s="14"/>
      <c r="B209" s="253"/>
      <c r="C209" s="254"/>
      <c r="D209" s="243" t="s">
        <v>182</v>
      </c>
      <c r="E209" s="255" t="s">
        <v>1</v>
      </c>
      <c r="F209" s="256" t="s">
        <v>184</v>
      </c>
      <c r="G209" s="254"/>
      <c r="H209" s="257">
        <v>900</v>
      </c>
      <c r="I209" s="258"/>
      <c r="J209" s="254"/>
      <c r="K209" s="254"/>
      <c r="L209" s="259"/>
      <c r="M209" s="260"/>
      <c r="N209" s="261"/>
      <c r="O209" s="261"/>
      <c r="P209" s="261"/>
      <c r="Q209" s="261"/>
      <c r="R209" s="261"/>
      <c r="S209" s="261"/>
      <c r="T209" s="262"/>
      <c r="U209" s="14"/>
      <c r="V209" s="14"/>
      <c r="W209" s="14"/>
      <c r="X209" s="14"/>
      <c r="Y209" s="14"/>
      <c r="Z209" s="14"/>
      <c r="AA209" s="14"/>
      <c r="AB209" s="14"/>
      <c r="AC209" s="14"/>
      <c r="AD209" s="14"/>
      <c r="AE209" s="14"/>
      <c r="AT209" s="263" t="s">
        <v>182</v>
      </c>
      <c r="AU209" s="263" t="s">
        <v>86</v>
      </c>
      <c r="AV209" s="14" t="s">
        <v>180</v>
      </c>
      <c r="AW209" s="14" t="s">
        <v>31</v>
      </c>
      <c r="AX209" s="14" t="s">
        <v>84</v>
      </c>
      <c r="AY209" s="263" t="s">
        <v>173</v>
      </c>
    </row>
    <row r="210" s="2" customFormat="1" ht="76.35" customHeight="1">
      <c r="A210" s="38"/>
      <c r="B210" s="39"/>
      <c r="C210" s="227" t="s">
        <v>7</v>
      </c>
      <c r="D210" s="227" t="s">
        <v>176</v>
      </c>
      <c r="E210" s="228" t="s">
        <v>401</v>
      </c>
      <c r="F210" s="229" t="s">
        <v>402</v>
      </c>
      <c r="G210" s="230" t="s">
        <v>202</v>
      </c>
      <c r="H210" s="231">
        <v>1307.867</v>
      </c>
      <c r="I210" s="232"/>
      <c r="J210" s="233">
        <f>ROUND(I210*H210,2)</f>
        <v>0</v>
      </c>
      <c r="K210" s="234"/>
      <c r="L210" s="44"/>
      <c r="M210" s="235" t="s">
        <v>1</v>
      </c>
      <c r="N210" s="236" t="s">
        <v>41</v>
      </c>
      <c r="O210" s="91"/>
      <c r="P210" s="237">
        <f>O210*H210</f>
        <v>0</v>
      </c>
      <c r="Q210" s="237">
        <v>0</v>
      </c>
      <c r="R210" s="237">
        <f>Q210*H210</f>
        <v>0</v>
      </c>
      <c r="S210" s="237">
        <v>0</v>
      </c>
      <c r="T210" s="238">
        <f>S210*H210</f>
        <v>0</v>
      </c>
      <c r="U210" s="38"/>
      <c r="V210" s="38"/>
      <c r="W210" s="38"/>
      <c r="X210" s="38"/>
      <c r="Y210" s="38"/>
      <c r="Z210" s="38"/>
      <c r="AA210" s="38"/>
      <c r="AB210" s="38"/>
      <c r="AC210" s="38"/>
      <c r="AD210" s="38"/>
      <c r="AE210" s="38"/>
      <c r="AR210" s="239" t="s">
        <v>180</v>
      </c>
      <c r="AT210" s="239" t="s">
        <v>176</v>
      </c>
      <c r="AU210" s="239" t="s">
        <v>86</v>
      </c>
      <c r="AY210" s="17" t="s">
        <v>173</v>
      </c>
      <c r="BE210" s="240">
        <f>IF(N210="základní",J210,0)</f>
        <v>0</v>
      </c>
      <c r="BF210" s="240">
        <f>IF(N210="snížená",J210,0)</f>
        <v>0</v>
      </c>
      <c r="BG210" s="240">
        <f>IF(N210="zákl. přenesená",J210,0)</f>
        <v>0</v>
      </c>
      <c r="BH210" s="240">
        <f>IF(N210="sníž. přenesená",J210,0)</f>
        <v>0</v>
      </c>
      <c r="BI210" s="240">
        <f>IF(N210="nulová",J210,0)</f>
        <v>0</v>
      </c>
      <c r="BJ210" s="17" t="s">
        <v>84</v>
      </c>
      <c r="BK210" s="240">
        <f>ROUND(I210*H210,2)</f>
        <v>0</v>
      </c>
      <c r="BL210" s="17" t="s">
        <v>180</v>
      </c>
      <c r="BM210" s="239" t="s">
        <v>403</v>
      </c>
    </row>
    <row r="211" s="13" customFormat="1">
      <c r="A211" s="13"/>
      <c r="B211" s="241"/>
      <c r="C211" s="242"/>
      <c r="D211" s="243" t="s">
        <v>182</v>
      </c>
      <c r="E211" s="244" t="s">
        <v>1</v>
      </c>
      <c r="F211" s="245" t="s">
        <v>404</v>
      </c>
      <c r="G211" s="242"/>
      <c r="H211" s="246">
        <v>1313.2829999999999</v>
      </c>
      <c r="I211" s="247"/>
      <c r="J211" s="242"/>
      <c r="K211" s="242"/>
      <c r="L211" s="248"/>
      <c r="M211" s="249"/>
      <c r="N211" s="250"/>
      <c r="O211" s="250"/>
      <c r="P211" s="250"/>
      <c r="Q211" s="250"/>
      <c r="R211" s="250"/>
      <c r="S211" s="250"/>
      <c r="T211" s="251"/>
      <c r="U211" s="13"/>
      <c r="V211" s="13"/>
      <c r="W211" s="13"/>
      <c r="X211" s="13"/>
      <c r="Y211" s="13"/>
      <c r="Z211" s="13"/>
      <c r="AA211" s="13"/>
      <c r="AB211" s="13"/>
      <c r="AC211" s="13"/>
      <c r="AD211" s="13"/>
      <c r="AE211" s="13"/>
      <c r="AT211" s="252" t="s">
        <v>182</v>
      </c>
      <c r="AU211" s="252" t="s">
        <v>86</v>
      </c>
      <c r="AV211" s="13" t="s">
        <v>86</v>
      </c>
      <c r="AW211" s="13" t="s">
        <v>31</v>
      </c>
      <c r="AX211" s="13" t="s">
        <v>76</v>
      </c>
      <c r="AY211" s="252" t="s">
        <v>173</v>
      </c>
    </row>
    <row r="212" s="13" customFormat="1">
      <c r="A212" s="13"/>
      <c r="B212" s="241"/>
      <c r="C212" s="242"/>
      <c r="D212" s="243" t="s">
        <v>182</v>
      </c>
      <c r="E212" s="244" t="s">
        <v>1</v>
      </c>
      <c r="F212" s="245" t="s">
        <v>405</v>
      </c>
      <c r="G212" s="242"/>
      <c r="H212" s="246">
        <v>-5.4160000000000004</v>
      </c>
      <c r="I212" s="247"/>
      <c r="J212" s="242"/>
      <c r="K212" s="242"/>
      <c r="L212" s="248"/>
      <c r="M212" s="249"/>
      <c r="N212" s="250"/>
      <c r="O212" s="250"/>
      <c r="P212" s="250"/>
      <c r="Q212" s="250"/>
      <c r="R212" s="250"/>
      <c r="S212" s="250"/>
      <c r="T212" s="251"/>
      <c r="U212" s="13"/>
      <c r="V212" s="13"/>
      <c r="W212" s="13"/>
      <c r="X212" s="13"/>
      <c r="Y212" s="13"/>
      <c r="Z212" s="13"/>
      <c r="AA212" s="13"/>
      <c r="AB212" s="13"/>
      <c r="AC212" s="13"/>
      <c r="AD212" s="13"/>
      <c r="AE212" s="13"/>
      <c r="AT212" s="252" t="s">
        <v>182</v>
      </c>
      <c r="AU212" s="252" t="s">
        <v>86</v>
      </c>
      <c r="AV212" s="13" t="s">
        <v>86</v>
      </c>
      <c r="AW212" s="13" t="s">
        <v>31</v>
      </c>
      <c r="AX212" s="13" t="s">
        <v>76</v>
      </c>
      <c r="AY212" s="252" t="s">
        <v>173</v>
      </c>
    </row>
    <row r="213" s="14" customFormat="1">
      <c r="A213" s="14"/>
      <c r="B213" s="253"/>
      <c r="C213" s="254"/>
      <c r="D213" s="243" t="s">
        <v>182</v>
      </c>
      <c r="E213" s="255" t="s">
        <v>1</v>
      </c>
      <c r="F213" s="256" t="s">
        <v>184</v>
      </c>
      <c r="G213" s="254"/>
      <c r="H213" s="257">
        <v>1307.867</v>
      </c>
      <c r="I213" s="258"/>
      <c r="J213" s="254"/>
      <c r="K213" s="254"/>
      <c r="L213" s="259"/>
      <c r="M213" s="260"/>
      <c r="N213" s="261"/>
      <c r="O213" s="261"/>
      <c r="P213" s="261"/>
      <c r="Q213" s="261"/>
      <c r="R213" s="261"/>
      <c r="S213" s="261"/>
      <c r="T213" s="262"/>
      <c r="U213" s="14"/>
      <c r="V213" s="14"/>
      <c r="W213" s="14"/>
      <c r="X213" s="14"/>
      <c r="Y213" s="14"/>
      <c r="Z213" s="14"/>
      <c r="AA213" s="14"/>
      <c r="AB213" s="14"/>
      <c r="AC213" s="14"/>
      <c r="AD213" s="14"/>
      <c r="AE213" s="14"/>
      <c r="AT213" s="263" t="s">
        <v>182</v>
      </c>
      <c r="AU213" s="263" t="s">
        <v>86</v>
      </c>
      <c r="AV213" s="14" t="s">
        <v>180</v>
      </c>
      <c r="AW213" s="14" t="s">
        <v>31</v>
      </c>
      <c r="AX213" s="14" t="s">
        <v>84</v>
      </c>
      <c r="AY213" s="263" t="s">
        <v>173</v>
      </c>
    </row>
    <row r="214" s="12" customFormat="1" ht="25.92" customHeight="1">
      <c r="A214" s="12"/>
      <c r="B214" s="211"/>
      <c r="C214" s="212"/>
      <c r="D214" s="213" t="s">
        <v>75</v>
      </c>
      <c r="E214" s="214" t="s">
        <v>313</v>
      </c>
      <c r="F214" s="214" t="s">
        <v>314</v>
      </c>
      <c r="G214" s="212"/>
      <c r="H214" s="212"/>
      <c r="I214" s="215"/>
      <c r="J214" s="216">
        <f>BK214</f>
        <v>0</v>
      </c>
      <c r="K214" s="212"/>
      <c r="L214" s="217"/>
      <c r="M214" s="218"/>
      <c r="N214" s="219"/>
      <c r="O214" s="219"/>
      <c r="P214" s="220">
        <f>SUM(P215:P223)</f>
        <v>0</v>
      </c>
      <c r="Q214" s="219"/>
      <c r="R214" s="220">
        <f>SUM(R215:R223)</f>
        <v>0</v>
      </c>
      <c r="S214" s="219"/>
      <c r="T214" s="221">
        <f>SUM(T215:T223)</f>
        <v>0</v>
      </c>
      <c r="U214" s="12"/>
      <c r="V214" s="12"/>
      <c r="W214" s="12"/>
      <c r="X214" s="12"/>
      <c r="Y214" s="12"/>
      <c r="Z214" s="12"/>
      <c r="AA214" s="12"/>
      <c r="AB214" s="12"/>
      <c r="AC214" s="12"/>
      <c r="AD214" s="12"/>
      <c r="AE214" s="12"/>
      <c r="AR214" s="222" t="s">
        <v>180</v>
      </c>
      <c r="AT214" s="223" t="s">
        <v>75</v>
      </c>
      <c r="AU214" s="223" t="s">
        <v>76</v>
      </c>
      <c r="AY214" s="222" t="s">
        <v>173</v>
      </c>
      <c r="BK214" s="224">
        <f>SUM(BK215:BK223)</f>
        <v>0</v>
      </c>
    </row>
    <row r="215" s="2" customFormat="1" ht="218.55" customHeight="1">
      <c r="A215" s="38"/>
      <c r="B215" s="39"/>
      <c r="C215" s="227" t="s">
        <v>303</v>
      </c>
      <c r="D215" s="227" t="s">
        <v>176</v>
      </c>
      <c r="E215" s="228" t="s">
        <v>316</v>
      </c>
      <c r="F215" s="229" t="s">
        <v>317</v>
      </c>
      <c r="G215" s="230" t="s">
        <v>202</v>
      </c>
      <c r="H215" s="231">
        <v>600</v>
      </c>
      <c r="I215" s="232"/>
      <c r="J215" s="233">
        <f>ROUND(I215*H215,2)</f>
        <v>0</v>
      </c>
      <c r="K215" s="234"/>
      <c r="L215" s="44"/>
      <c r="M215" s="235" t="s">
        <v>1</v>
      </c>
      <c r="N215" s="236" t="s">
        <v>41</v>
      </c>
      <c r="O215" s="91"/>
      <c r="P215" s="237">
        <f>O215*H215</f>
        <v>0</v>
      </c>
      <c r="Q215" s="237">
        <v>0</v>
      </c>
      <c r="R215" s="237">
        <f>Q215*H215</f>
        <v>0</v>
      </c>
      <c r="S215" s="237">
        <v>0</v>
      </c>
      <c r="T215" s="238">
        <f>S215*H215</f>
        <v>0</v>
      </c>
      <c r="U215" s="38"/>
      <c r="V215" s="38"/>
      <c r="W215" s="38"/>
      <c r="X215" s="38"/>
      <c r="Y215" s="38"/>
      <c r="Z215" s="38"/>
      <c r="AA215" s="38"/>
      <c r="AB215" s="38"/>
      <c r="AC215" s="38"/>
      <c r="AD215" s="38"/>
      <c r="AE215" s="38"/>
      <c r="AR215" s="239" t="s">
        <v>318</v>
      </c>
      <c r="AT215" s="239" t="s">
        <v>176</v>
      </c>
      <c r="AU215" s="239" t="s">
        <v>84</v>
      </c>
      <c r="AY215" s="17" t="s">
        <v>173</v>
      </c>
      <c r="BE215" s="240">
        <f>IF(N215="základní",J215,0)</f>
        <v>0</v>
      </c>
      <c r="BF215" s="240">
        <f>IF(N215="snížená",J215,0)</f>
        <v>0</v>
      </c>
      <c r="BG215" s="240">
        <f>IF(N215="zákl. přenesená",J215,0)</f>
        <v>0</v>
      </c>
      <c r="BH215" s="240">
        <f>IF(N215="sníž. přenesená",J215,0)</f>
        <v>0</v>
      </c>
      <c r="BI215" s="240">
        <f>IF(N215="nulová",J215,0)</f>
        <v>0</v>
      </c>
      <c r="BJ215" s="17" t="s">
        <v>84</v>
      </c>
      <c r="BK215" s="240">
        <f>ROUND(I215*H215,2)</f>
        <v>0</v>
      </c>
      <c r="BL215" s="17" t="s">
        <v>318</v>
      </c>
      <c r="BM215" s="239" t="s">
        <v>406</v>
      </c>
    </row>
    <row r="216" s="13" customFormat="1">
      <c r="A216" s="13"/>
      <c r="B216" s="241"/>
      <c r="C216" s="242"/>
      <c r="D216" s="243" t="s">
        <v>182</v>
      </c>
      <c r="E216" s="244" t="s">
        <v>1</v>
      </c>
      <c r="F216" s="245" t="s">
        <v>407</v>
      </c>
      <c r="G216" s="242"/>
      <c r="H216" s="246">
        <v>600</v>
      </c>
      <c r="I216" s="247"/>
      <c r="J216" s="242"/>
      <c r="K216" s="242"/>
      <c r="L216" s="248"/>
      <c r="M216" s="249"/>
      <c r="N216" s="250"/>
      <c r="O216" s="250"/>
      <c r="P216" s="250"/>
      <c r="Q216" s="250"/>
      <c r="R216" s="250"/>
      <c r="S216" s="250"/>
      <c r="T216" s="251"/>
      <c r="U216" s="13"/>
      <c r="V216" s="13"/>
      <c r="W216" s="13"/>
      <c r="X216" s="13"/>
      <c r="Y216" s="13"/>
      <c r="Z216" s="13"/>
      <c r="AA216" s="13"/>
      <c r="AB216" s="13"/>
      <c r="AC216" s="13"/>
      <c r="AD216" s="13"/>
      <c r="AE216" s="13"/>
      <c r="AT216" s="252" t="s">
        <v>182</v>
      </c>
      <c r="AU216" s="252" t="s">
        <v>84</v>
      </c>
      <c r="AV216" s="13" t="s">
        <v>86</v>
      </c>
      <c r="AW216" s="13" t="s">
        <v>31</v>
      </c>
      <c r="AX216" s="13" t="s">
        <v>76</v>
      </c>
      <c r="AY216" s="252" t="s">
        <v>173</v>
      </c>
    </row>
    <row r="217" s="14" customFormat="1">
      <c r="A217" s="14"/>
      <c r="B217" s="253"/>
      <c r="C217" s="254"/>
      <c r="D217" s="243" t="s">
        <v>182</v>
      </c>
      <c r="E217" s="255" t="s">
        <v>1</v>
      </c>
      <c r="F217" s="256" t="s">
        <v>184</v>
      </c>
      <c r="G217" s="254"/>
      <c r="H217" s="257">
        <v>600</v>
      </c>
      <c r="I217" s="258"/>
      <c r="J217" s="254"/>
      <c r="K217" s="254"/>
      <c r="L217" s="259"/>
      <c r="M217" s="260"/>
      <c r="N217" s="261"/>
      <c r="O217" s="261"/>
      <c r="P217" s="261"/>
      <c r="Q217" s="261"/>
      <c r="R217" s="261"/>
      <c r="S217" s="261"/>
      <c r="T217" s="262"/>
      <c r="U217" s="14"/>
      <c r="V217" s="14"/>
      <c r="W217" s="14"/>
      <c r="X217" s="14"/>
      <c r="Y217" s="14"/>
      <c r="Z217" s="14"/>
      <c r="AA217" s="14"/>
      <c r="AB217" s="14"/>
      <c r="AC217" s="14"/>
      <c r="AD217" s="14"/>
      <c r="AE217" s="14"/>
      <c r="AT217" s="263" t="s">
        <v>182</v>
      </c>
      <c r="AU217" s="263" t="s">
        <v>84</v>
      </c>
      <c r="AV217" s="14" t="s">
        <v>180</v>
      </c>
      <c r="AW217" s="14" t="s">
        <v>31</v>
      </c>
      <c r="AX217" s="14" t="s">
        <v>84</v>
      </c>
      <c r="AY217" s="263" t="s">
        <v>173</v>
      </c>
    </row>
    <row r="218" s="2" customFormat="1" ht="204.9" customHeight="1">
      <c r="A218" s="38"/>
      <c r="B218" s="39"/>
      <c r="C218" s="227" t="s">
        <v>308</v>
      </c>
      <c r="D218" s="227" t="s">
        <v>176</v>
      </c>
      <c r="E218" s="228" t="s">
        <v>323</v>
      </c>
      <c r="F218" s="229" t="s">
        <v>324</v>
      </c>
      <c r="G218" s="230" t="s">
        <v>202</v>
      </c>
      <c r="H218" s="231">
        <v>7420.5</v>
      </c>
      <c r="I218" s="232"/>
      <c r="J218" s="233">
        <f>ROUND(I218*H218,2)</f>
        <v>0</v>
      </c>
      <c r="K218" s="234"/>
      <c r="L218" s="44"/>
      <c r="M218" s="235" t="s">
        <v>1</v>
      </c>
      <c r="N218" s="236" t="s">
        <v>41</v>
      </c>
      <c r="O218" s="91"/>
      <c r="P218" s="237">
        <f>O218*H218</f>
        <v>0</v>
      </c>
      <c r="Q218" s="237">
        <v>0</v>
      </c>
      <c r="R218" s="237">
        <f>Q218*H218</f>
        <v>0</v>
      </c>
      <c r="S218" s="237">
        <v>0</v>
      </c>
      <c r="T218" s="238">
        <f>S218*H218</f>
        <v>0</v>
      </c>
      <c r="U218" s="38"/>
      <c r="V218" s="38"/>
      <c r="W218" s="38"/>
      <c r="X218" s="38"/>
      <c r="Y218" s="38"/>
      <c r="Z218" s="38"/>
      <c r="AA218" s="38"/>
      <c r="AB218" s="38"/>
      <c r="AC218" s="38"/>
      <c r="AD218" s="38"/>
      <c r="AE218" s="38"/>
      <c r="AR218" s="239" t="s">
        <v>318</v>
      </c>
      <c r="AT218" s="239" t="s">
        <v>176</v>
      </c>
      <c r="AU218" s="239" t="s">
        <v>84</v>
      </c>
      <c r="AY218" s="17" t="s">
        <v>173</v>
      </c>
      <c r="BE218" s="240">
        <f>IF(N218="základní",J218,0)</f>
        <v>0</v>
      </c>
      <c r="BF218" s="240">
        <f>IF(N218="snížená",J218,0)</f>
        <v>0</v>
      </c>
      <c r="BG218" s="240">
        <f>IF(N218="zákl. přenesená",J218,0)</f>
        <v>0</v>
      </c>
      <c r="BH218" s="240">
        <f>IF(N218="sníž. přenesená",J218,0)</f>
        <v>0</v>
      </c>
      <c r="BI218" s="240">
        <f>IF(N218="nulová",J218,0)</f>
        <v>0</v>
      </c>
      <c r="BJ218" s="17" t="s">
        <v>84</v>
      </c>
      <c r="BK218" s="240">
        <f>ROUND(I218*H218,2)</f>
        <v>0</v>
      </c>
      <c r="BL218" s="17" t="s">
        <v>318</v>
      </c>
      <c r="BM218" s="239" t="s">
        <v>408</v>
      </c>
    </row>
    <row r="219" s="13" customFormat="1">
      <c r="A219" s="13"/>
      <c r="B219" s="241"/>
      <c r="C219" s="242"/>
      <c r="D219" s="243" t="s">
        <v>182</v>
      </c>
      <c r="E219" s="244" t="s">
        <v>1</v>
      </c>
      <c r="F219" s="245" t="s">
        <v>409</v>
      </c>
      <c r="G219" s="242"/>
      <c r="H219" s="246">
        <v>7420.5</v>
      </c>
      <c r="I219" s="247"/>
      <c r="J219" s="242"/>
      <c r="K219" s="242"/>
      <c r="L219" s="248"/>
      <c r="M219" s="249"/>
      <c r="N219" s="250"/>
      <c r="O219" s="250"/>
      <c r="P219" s="250"/>
      <c r="Q219" s="250"/>
      <c r="R219" s="250"/>
      <c r="S219" s="250"/>
      <c r="T219" s="251"/>
      <c r="U219" s="13"/>
      <c r="V219" s="13"/>
      <c r="W219" s="13"/>
      <c r="X219" s="13"/>
      <c r="Y219" s="13"/>
      <c r="Z219" s="13"/>
      <c r="AA219" s="13"/>
      <c r="AB219" s="13"/>
      <c r="AC219" s="13"/>
      <c r="AD219" s="13"/>
      <c r="AE219" s="13"/>
      <c r="AT219" s="252" t="s">
        <v>182</v>
      </c>
      <c r="AU219" s="252" t="s">
        <v>84</v>
      </c>
      <c r="AV219" s="13" t="s">
        <v>86</v>
      </c>
      <c r="AW219" s="13" t="s">
        <v>31</v>
      </c>
      <c r="AX219" s="13" t="s">
        <v>76</v>
      </c>
      <c r="AY219" s="252" t="s">
        <v>173</v>
      </c>
    </row>
    <row r="220" s="14" customFormat="1">
      <c r="A220" s="14"/>
      <c r="B220" s="253"/>
      <c r="C220" s="254"/>
      <c r="D220" s="243" t="s">
        <v>182</v>
      </c>
      <c r="E220" s="255" t="s">
        <v>1</v>
      </c>
      <c r="F220" s="256" t="s">
        <v>184</v>
      </c>
      <c r="G220" s="254"/>
      <c r="H220" s="257">
        <v>7420.5</v>
      </c>
      <c r="I220" s="258"/>
      <c r="J220" s="254"/>
      <c r="K220" s="254"/>
      <c r="L220" s="259"/>
      <c r="M220" s="260"/>
      <c r="N220" s="261"/>
      <c r="O220" s="261"/>
      <c r="P220" s="261"/>
      <c r="Q220" s="261"/>
      <c r="R220" s="261"/>
      <c r="S220" s="261"/>
      <c r="T220" s="262"/>
      <c r="U220" s="14"/>
      <c r="V220" s="14"/>
      <c r="W220" s="14"/>
      <c r="X220" s="14"/>
      <c r="Y220" s="14"/>
      <c r="Z220" s="14"/>
      <c r="AA220" s="14"/>
      <c r="AB220" s="14"/>
      <c r="AC220" s="14"/>
      <c r="AD220" s="14"/>
      <c r="AE220" s="14"/>
      <c r="AT220" s="263" t="s">
        <v>182</v>
      </c>
      <c r="AU220" s="263" t="s">
        <v>84</v>
      </c>
      <c r="AV220" s="14" t="s">
        <v>180</v>
      </c>
      <c r="AW220" s="14" t="s">
        <v>31</v>
      </c>
      <c r="AX220" s="14" t="s">
        <v>84</v>
      </c>
      <c r="AY220" s="263" t="s">
        <v>173</v>
      </c>
    </row>
    <row r="221" s="2" customFormat="1" ht="90" customHeight="1">
      <c r="A221" s="38"/>
      <c r="B221" s="39"/>
      <c r="C221" s="227" t="s">
        <v>315</v>
      </c>
      <c r="D221" s="227" t="s">
        <v>176</v>
      </c>
      <c r="E221" s="228" t="s">
        <v>328</v>
      </c>
      <c r="F221" s="229" t="s">
        <v>329</v>
      </c>
      <c r="G221" s="230" t="s">
        <v>209</v>
      </c>
      <c r="H221" s="231">
        <v>3</v>
      </c>
      <c r="I221" s="232"/>
      <c r="J221" s="233">
        <f>ROUND(I221*H221,2)</f>
        <v>0</v>
      </c>
      <c r="K221" s="234"/>
      <c r="L221" s="44"/>
      <c r="M221" s="235" t="s">
        <v>1</v>
      </c>
      <c r="N221" s="236" t="s">
        <v>41</v>
      </c>
      <c r="O221" s="91"/>
      <c r="P221" s="237">
        <f>O221*H221</f>
        <v>0</v>
      </c>
      <c r="Q221" s="237">
        <v>0</v>
      </c>
      <c r="R221" s="237">
        <f>Q221*H221</f>
        <v>0</v>
      </c>
      <c r="S221" s="237">
        <v>0</v>
      </c>
      <c r="T221" s="238">
        <f>S221*H221</f>
        <v>0</v>
      </c>
      <c r="U221" s="38"/>
      <c r="V221" s="38"/>
      <c r="W221" s="38"/>
      <c r="X221" s="38"/>
      <c r="Y221" s="38"/>
      <c r="Z221" s="38"/>
      <c r="AA221" s="38"/>
      <c r="AB221" s="38"/>
      <c r="AC221" s="38"/>
      <c r="AD221" s="38"/>
      <c r="AE221" s="38"/>
      <c r="AR221" s="239" t="s">
        <v>318</v>
      </c>
      <c r="AT221" s="239" t="s">
        <v>176</v>
      </c>
      <c r="AU221" s="239" t="s">
        <v>84</v>
      </c>
      <c r="AY221" s="17" t="s">
        <v>173</v>
      </c>
      <c r="BE221" s="240">
        <f>IF(N221="základní",J221,0)</f>
        <v>0</v>
      </c>
      <c r="BF221" s="240">
        <f>IF(N221="snížená",J221,0)</f>
        <v>0</v>
      </c>
      <c r="BG221" s="240">
        <f>IF(N221="zákl. přenesená",J221,0)</f>
        <v>0</v>
      </c>
      <c r="BH221" s="240">
        <f>IF(N221="sníž. přenesená",J221,0)</f>
        <v>0</v>
      </c>
      <c r="BI221" s="240">
        <f>IF(N221="nulová",J221,0)</f>
        <v>0</v>
      </c>
      <c r="BJ221" s="17" t="s">
        <v>84</v>
      </c>
      <c r="BK221" s="240">
        <f>ROUND(I221*H221,2)</f>
        <v>0</v>
      </c>
      <c r="BL221" s="17" t="s">
        <v>318</v>
      </c>
      <c r="BM221" s="239" t="s">
        <v>410</v>
      </c>
    </row>
    <row r="222" s="13" customFormat="1">
      <c r="A222" s="13"/>
      <c r="B222" s="241"/>
      <c r="C222" s="242"/>
      <c r="D222" s="243" t="s">
        <v>182</v>
      </c>
      <c r="E222" s="244" t="s">
        <v>1</v>
      </c>
      <c r="F222" s="245" t="s">
        <v>190</v>
      </c>
      <c r="G222" s="242"/>
      <c r="H222" s="246">
        <v>3</v>
      </c>
      <c r="I222" s="247"/>
      <c r="J222" s="242"/>
      <c r="K222" s="242"/>
      <c r="L222" s="248"/>
      <c r="M222" s="249"/>
      <c r="N222" s="250"/>
      <c r="O222" s="250"/>
      <c r="P222" s="250"/>
      <c r="Q222" s="250"/>
      <c r="R222" s="250"/>
      <c r="S222" s="250"/>
      <c r="T222" s="251"/>
      <c r="U222" s="13"/>
      <c r="V222" s="13"/>
      <c r="W222" s="13"/>
      <c r="X222" s="13"/>
      <c r="Y222" s="13"/>
      <c r="Z222" s="13"/>
      <c r="AA222" s="13"/>
      <c r="AB222" s="13"/>
      <c r="AC222" s="13"/>
      <c r="AD222" s="13"/>
      <c r="AE222" s="13"/>
      <c r="AT222" s="252" t="s">
        <v>182</v>
      </c>
      <c r="AU222" s="252" t="s">
        <v>84</v>
      </c>
      <c r="AV222" s="13" t="s">
        <v>86</v>
      </c>
      <c r="AW222" s="13" t="s">
        <v>31</v>
      </c>
      <c r="AX222" s="13" t="s">
        <v>76</v>
      </c>
      <c r="AY222" s="252" t="s">
        <v>173</v>
      </c>
    </row>
    <row r="223" s="14" customFormat="1">
      <c r="A223" s="14"/>
      <c r="B223" s="253"/>
      <c r="C223" s="254"/>
      <c r="D223" s="243" t="s">
        <v>182</v>
      </c>
      <c r="E223" s="255" t="s">
        <v>1</v>
      </c>
      <c r="F223" s="256" t="s">
        <v>184</v>
      </c>
      <c r="G223" s="254"/>
      <c r="H223" s="257">
        <v>3</v>
      </c>
      <c r="I223" s="258"/>
      <c r="J223" s="254"/>
      <c r="K223" s="254"/>
      <c r="L223" s="259"/>
      <c r="M223" s="260"/>
      <c r="N223" s="261"/>
      <c r="O223" s="261"/>
      <c r="P223" s="261"/>
      <c r="Q223" s="261"/>
      <c r="R223" s="261"/>
      <c r="S223" s="261"/>
      <c r="T223" s="262"/>
      <c r="U223" s="14"/>
      <c r="V223" s="14"/>
      <c r="W223" s="14"/>
      <c r="X223" s="14"/>
      <c r="Y223" s="14"/>
      <c r="Z223" s="14"/>
      <c r="AA223" s="14"/>
      <c r="AB223" s="14"/>
      <c r="AC223" s="14"/>
      <c r="AD223" s="14"/>
      <c r="AE223" s="14"/>
      <c r="AT223" s="263" t="s">
        <v>182</v>
      </c>
      <c r="AU223" s="263" t="s">
        <v>84</v>
      </c>
      <c r="AV223" s="14" t="s">
        <v>180</v>
      </c>
      <c r="AW223" s="14" t="s">
        <v>31</v>
      </c>
      <c r="AX223" s="14" t="s">
        <v>84</v>
      </c>
      <c r="AY223" s="263" t="s">
        <v>173</v>
      </c>
    </row>
    <row r="224" s="12" customFormat="1" ht="25.92" customHeight="1">
      <c r="A224" s="12"/>
      <c r="B224" s="211"/>
      <c r="C224" s="212"/>
      <c r="D224" s="213" t="s">
        <v>75</v>
      </c>
      <c r="E224" s="214" t="s">
        <v>144</v>
      </c>
      <c r="F224" s="214" t="s">
        <v>331</v>
      </c>
      <c r="G224" s="212"/>
      <c r="H224" s="212"/>
      <c r="I224" s="215"/>
      <c r="J224" s="216">
        <f>BK224</f>
        <v>0</v>
      </c>
      <c r="K224" s="212"/>
      <c r="L224" s="217"/>
      <c r="M224" s="218"/>
      <c r="N224" s="219"/>
      <c r="O224" s="219"/>
      <c r="P224" s="220">
        <f>SUM(P225:P227)</f>
        <v>0</v>
      </c>
      <c r="Q224" s="219"/>
      <c r="R224" s="220">
        <f>SUM(R225:R227)</f>
        <v>0</v>
      </c>
      <c r="S224" s="219"/>
      <c r="T224" s="221">
        <f>SUM(T225:T227)</f>
        <v>0</v>
      </c>
      <c r="U224" s="12"/>
      <c r="V224" s="12"/>
      <c r="W224" s="12"/>
      <c r="X224" s="12"/>
      <c r="Y224" s="12"/>
      <c r="Z224" s="12"/>
      <c r="AA224" s="12"/>
      <c r="AB224" s="12"/>
      <c r="AC224" s="12"/>
      <c r="AD224" s="12"/>
      <c r="AE224" s="12"/>
      <c r="AR224" s="222" t="s">
        <v>174</v>
      </c>
      <c r="AT224" s="223" t="s">
        <v>75</v>
      </c>
      <c r="AU224" s="223" t="s">
        <v>76</v>
      </c>
      <c r="AY224" s="222" t="s">
        <v>173</v>
      </c>
      <c r="BK224" s="224">
        <f>SUM(BK225:BK227)</f>
        <v>0</v>
      </c>
    </row>
    <row r="225" s="2" customFormat="1" ht="76.35" customHeight="1">
      <c r="A225" s="38"/>
      <c r="B225" s="39"/>
      <c r="C225" s="227" t="s">
        <v>322</v>
      </c>
      <c r="D225" s="227" t="s">
        <v>176</v>
      </c>
      <c r="E225" s="228" t="s">
        <v>333</v>
      </c>
      <c r="F225" s="229" t="s">
        <v>334</v>
      </c>
      <c r="G225" s="230" t="s">
        <v>209</v>
      </c>
      <c r="H225" s="231">
        <v>1</v>
      </c>
      <c r="I225" s="232"/>
      <c r="J225" s="233">
        <f>ROUND(I225*H225,2)</f>
        <v>0</v>
      </c>
      <c r="K225" s="234"/>
      <c r="L225" s="44"/>
      <c r="M225" s="235" t="s">
        <v>1</v>
      </c>
      <c r="N225" s="236" t="s">
        <v>41</v>
      </c>
      <c r="O225" s="91"/>
      <c r="P225" s="237">
        <f>O225*H225</f>
        <v>0</v>
      </c>
      <c r="Q225" s="237">
        <v>0</v>
      </c>
      <c r="R225" s="237">
        <f>Q225*H225</f>
        <v>0</v>
      </c>
      <c r="S225" s="237">
        <v>0</v>
      </c>
      <c r="T225" s="238">
        <f>S225*H225</f>
        <v>0</v>
      </c>
      <c r="U225" s="38"/>
      <c r="V225" s="38"/>
      <c r="W225" s="38"/>
      <c r="X225" s="38"/>
      <c r="Y225" s="38"/>
      <c r="Z225" s="38"/>
      <c r="AA225" s="38"/>
      <c r="AB225" s="38"/>
      <c r="AC225" s="38"/>
      <c r="AD225" s="38"/>
      <c r="AE225" s="38"/>
      <c r="AR225" s="239" t="s">
        <v>180</v>
      </c>
      <c r="AT225" s="239" t="s">
        <v>176</v>
      </c>
      <c r="AU225" s="239" t="s">
        <v>84</v>
      </c>
      <c r="AY225" s="17" t="s">
        <v>173</v>
      </c>
      <c r="BE225" s="240">
        <f>IF(N225="základní",J225,0)</f>
        <v>0</v>
      </c>
      <c r="BF225" s="240">
        <f>IF(N225="snížená",J225,0)</f>
        <v>0</v>
      </c>
      <c r="BG225" s="240">
        <f>IF(N225="zákl. přenesená",J225,0)</f>
        <v>0</v>
      </c>
      <c r="BH225" s="240">
        <f>IF(N225="sníž. přenesená",J225,0)</f>
        <v>0</v>
      </c>
      <c r="BI225" s="240">
        <f>IF(N225="nulová",J225,0)</f>
        <v>0</v>
      </c>
      <c r="BJ225" s="17" t="s">
        <v>84</v>
      </c>
      <c r="BK225" s="240">
        <f>ROUND(I225*H225,2)</f>
        <v>0</v>
      </c>
      <c r="BL225" s="17" t="s">
        <v>180</v>
      </c>
      <c r="BM225" s="239" t="s">
        <v>411</v>
      </c>
    </row>
    <row r="226" s="13" customFormat="1">
      <c r="A226" s="13"/>
      <c r="B226" s="241"/>
      <c r="C226" s="242"/>
      <c r="D226" s="243" t="s">
        <v>182</v>
      </c>
      <c r="E226" s="244" t="s">
        <v>1</v>
      </c>
      <c r="F226" s="245" t="s">
        <v>84</v>
      </c>
      <c r="G226" s="242"/>
      <c r="H226" s="246">
        <v>1</v>
      </c>
      <c r="I226" s="247"/>
      <c r="J226" s="242"/>
      <c r="K226" s="242"/>
      <c r="L226" s="248"/>
      <c r="M226" s="249"/>
      <c r="N226" s="250"/>
      <c r="O226" s="250"/>
      <c r="P226" s="250"/>
      <c r="Q226" s="250"/>
      <c r="R226" s="250"/>
      <c r="S226" s="250"/>
      <c r="T226" s="251"/>
      <c r="U226" s="13"/>
      <c r="V226" s="13"/>
      <c r="W226" s="13"/>
      <c r="X226" s="13"/>
      <c r="Y226" s="13"/>
      <c r="Z226" s="13"/>
      <c r="AA226" s="13"/>
      <c r="AB226" s="13"/>
      <c r="AC226" s="13"/>
      <c r="AD226" s="13"/>
      <c r="AE226" s="13"/>
      <c r="AT226" s="252" t="s">
        <v>182</v>
      </c>
      <c r="AU226" s="252" t="s">
        <v>84</v>
      </c>
      <c r="AV226" s="13" t="s">
        <v>86</v>
      </c>
      <c r="AW226" s="13" t="s">
        <v>31</v>
      </c>
      <c r="AX226" s="13" t="s">
        <v>76</v>
      </c>
      <c r="AY226" s="252" t="s">
        <v>173</v>
      </c>
    </row>
    <row r="227" s="14" customFormat="1">
      <c r="A227" s="14"/>
      <c r="B227" s="253"/>
      <c r="C227" s="254"/>
      <c r="D227" s="243" t="s">
        <v>182</v>
      </c>
      <c r="E227" s="255" t="s">
        <v>1</v>
      </c>
      <c r="F227" s="256" t="s">
        <v>184</v>
      </c>
      <c r="G227" s="254"/>
      <c r="H227" s="257">
        <v>1</v>
      </c>
      <c r="I227" s="258"/>
      <c r="J227" s="254"/>
      <c r="K227" s="254"/>
      <c r="L227" s="259"/>
      <c r="M227" s="289"/>
      <c r="N227" s="290"/>
      <c r="O227" s="290"/>
      <c r="P227" s="290"/>
      <c r="Q227" s="290"/>
      <c r="R227" s="290"/>
      <c r="S227" s="290"/>
      <c r="T227" s="291"/>
      <c r="U227" s="14"/>
      <c r="V227" s="14"/>
      <c r="W227" s="14"/>
      <c r="X227" s="14"/>
      <c r="Y227" s="14"/>
      <c r="Z227" s="14"/>
      <c r="AA227" s="14"/>
      <c r="AB227" s="14"/>
      <c r="AC227" s="14"/>
      <c r="AD227" s="14"/>
      <c r="AE227" s="14"/>
      <c r="AT227" s="263" t="s">
        <v>182</v>
      </c>
      <c r="AU227" s="263" t="s">
        <v>84</v>
      </c>
      <c r="AV227" s="14" t="s">
        <v>180</v>
      </c>
      <c r="AW227" s="14" t="s">
        <v>31</v>
      </c>
      <c r="AX227" s="14" t="s">
        <v>84</v>
      </c>
      <c r="AY227" s="263" t="s">
        <v>173</v>
      </c>
    </row>
    <row r="228" s="2" customFormat="1" ht="6.96" customHeight="1">
      <c r="A228" s="38"/>
      <c r="B228" s="66"/>
      <c r="C228" s="67"/>
      <c r="D228" s="67"/>
      <c r="E228" s="67"/>
      <c r="F228" s="67"/>
      <c r="G228" s="67"/>
      <c r="H228" s="67"/>
      <c r="I228" s="67"/>
      <c r="J228" s="67"/>
      <c r="K228" s="67"/>
      <c r="L228" s="44"/>
      <c r="M228" s="38"/>
      <c r="O228" s="38"/>
      <c r="P228" s="38"/>
      <c r="Q228" s="38"/>
      <c r="R228" s="38"/>
      <c r="S228" s="38"/>
      <c r="T228" s="38"/>
      <c r="U228" s="38"/>
      <c r="V228" s="38"/>
      <c r="W228" s="38"/>
      <c r="X228" s="38"/>
      <c r="Y228" s="38"/>
      <c r="Z228" s="38"/>
      <c r="AA228" s="38"/>
      <c r="AB228" s="38"/>
      <c r="AC228" s="38"/>
      <c r="AD228" s="38"/>
      <c r="AE228" s="38"/>
    </row>
  </sheetData>
  <sheetProtection sheet="1" autoFilter="0" formatColumns="0" formatRows="0" objects="1" scenarios="1" spinCount="100000" saltValue="ytmj/X6QVz3xVHh+aS7aRO9WPHQp1r35ftherb7UDjvRBF4v4WG447WO0ye/IPt+0MARagr/P78G+CykdkzwOw==" hashValue="9g+oLTff0EkdS/BUqQsFOqP/6gk4TdIKPIl07W61feHGO6lZDAyU44URbVwQMeLNLEiwt1icKC2n676HkFznEA==" algorithmName="SHA-512" password="CC35"/>
  <autoFilter ref="C119:K227"/>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2" customFormat="1" ht="12" customHeight="1">
      <c r="A8" s="38"/>
      <c r="B8" s="44"/>
      <c r="C8" s="38"/>
      <c r="D8" s="150" t="s">
        <v>147</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412</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25. 6. 2020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tr">
        <f>IF('Rekapitulace stavby'!E11="","",'Rekapitulace stavby'!E11)</f>
        <v>Ing. Aleš Bednář</v>
      </c>
      <c r="F15" s="38"/>
      <c r="G15" s="38"/>
      <c r="H15" s="38"/>
      <c r="I15" s="150" t="s">
        <v>27</v>
      </c>
      <c r="J15" s="141"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28</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30</v>
      </c>
      <c r="E20" s="38"/>
      <c r="F20" s="38"/>
      <c r="G20" s="38"/>
      <c r="H20" s="38"/>
      <c r="I20" s="150" t="s">
        <v>25</v>
      </c>
      <c r="J20" s="141"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tr">
        <f>IF('Rekapitulace stavby'!E17="","",'Rekapitulace stavby'!E17)</f>
        <v xml:space="preserve"> </v>
      </c>
      <c r="F21" s="38"/>
      <c r="G21" s="38"/>
      <c r="H21" s="38"/>
      <c r="I21" s="150" t="s">
        <v>27</v>
      </c>
      <c r="J21" s="141"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32</v>
      </c>
      <c r="E23" s="38"/>
      <c r="F23" s="38"/>
      <c r="G23" s="38"/>
      <c r="H23" s="38"/>
      <c r="I23" s="150" t="s">
        <v>25</v>
      </c>
      <c r="J23" s="141"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tr">
        <f>IF('Rekapitulace stavby'!E20="","",'Rekapitulace stavby'!E20)</f>
        <v>Jan Marušák</v>
      </c>
      <c r="F24" s="38"/>
      <c r="G24" s="38"/>
      <c r="H24" s="38"/>
      <c r="I24" s="150" t="s">
        <v>27</v>
      </c>
      <c r="J24" s="141"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36</v>
      </c>
      <c r="E30" s="38"/>
      <c r="F30" s="38"/>
      <c r="G30" s="38"/>
      <c r="H30" s="38"/>
      <c r="I30" s="38"/>
      <c r="J30" s="160">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38</v>
      </c>
      <c r="G32" s="38"/>
      <c r="H32" s="38"/>
      <c r="I32" s="161" t="s">
        <v>37</v>
      </c>
      <c r="J32" s="161" t="s">
        <v>39</v>
      </c>
      <c r="K32" s="38"/>
      <c r="L32" s="63"/>
      <c r="S32" s="38"/>
      <c r="T32" s="38"/>
      <c r="U32" s="38"/>
      <c r="V32" s="38"/>
      <c r="W32" s="38"/>
      <c r="X32" s="38"/>
      <c r="Y32" s="38"/>
      <c r="Z32" s="38"/>
      <c r="AA32" s="38"/>
      <c r="AB32" s="38"/>
      <c r="AC32" s="38"/>
      <c r="AD32" s="38"/>
      <c r="AE32" s="38"/>
    </row>
    <row r="33" s="2" customFormat="1" ht="14.4" customHeight="1">
      <c r="A33" s="38"/>
      <c r="B33" s="44"/>
      <c r="C33" s="38"/>
      <c r="D33" s="162" t="s">
        <v>40</v>
      </c>
      <c r="E33" s="150" t="s">
        <v>41</v>
      </c>
      <c r="F33" s="163">
        <f>ROUND((SUM(BE120:BE198)),  2)</f>
        <v>0</v>
      </c>
      <c r="G33" s="38"/>
      <c r="H33" s="38"/>
      <c r="I33" s="164">
        <v>0.20999999999999999</v>
      </c>
      <c r="J33" s="163">
        <f>ROUND(((SUM(BE120:BE198))*I33),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42</v>
      </c>
      <c r="F34" s="163">
        <f>ROUND((SUM(BF120:BF198)),  2)</f>
        <v>0</v>
      </c>
      <c r="G34" s="38"/>
      <c r="H34" s="38"/>
      <c r="I34" s="164">
        <v>0.14999999999999999</v>
      </c>
      <c r="J34" s="163">
        <f>ROUND(((SUM(BF120:BF198))*I34),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43</v>
      </c>
      <c r="F35" s="163">
        <f>ROUND((SUM(BG120:BG198)),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44</v>
      </c>
      <c r="F36" s="163">
        <f>ROUND((SUM(BH120:BH198)),  2)</f>
        <v>0</v>
      </c>
      <c r="G36" s="38"/>
      <c r="H36" s="38"/>
      <c r="I36" s="164">
        <v>0.14999999999999999</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45</v>
      </c>
      <c r="F37" s="163">
        <f>ROUND((SUM(BI120:BI198)),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46</v>
      </c>
      <c r="E39" s="167"/>
      <c r="F39" s="167"/>
      <c r="G39" s="168" t="s">
        <v>47</v>
      </c>
      <c r="H39" s="169" t="s">
        <v>48</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147</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03 - Oprava trati Hostomice - Všeradice</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25. 6. 2020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32</v>
      </c>
      <c r="J92" s="36" t="str">
        <f>E24</f>
        <v>Jan Marušák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150</v>
      </c>
      <c r="D94" s="185"/>
      <c r="E94" s="185"/>
      <c r="F94" s="185"/>
      <c r="G94" s="185"/>
      <c r="H94" s="185"/>
      <c r="I94" s="185"/>
      <c r="J94" s="186" t="s">
        <v>151</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152</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153</v>
      </c>
    </row>
    <row r="97" s="9" customFormat="1" ht="24.96" customHeight="1">
      <c r="A97" s="9"/>
      <c r="B97" s="188"/>
      <c r="C97" s="189"/>
      <c r="D97" s="190" t="s">
        <v>154</v>
      </c>
      <c r="E97" s="191"/>
      <c r="F97" s="191"/>
      <c r="G97" s="191"/>
      <c r="H97" s="191"/>
      <c r="I97" s="191"/>
      <c r="J97" s="192">
        <f>J121</f>
        <v>0</v>
      </c>
      <c r="K97" s="189"/>
      <c r="L97" s="193"/>
      <c r="S97" s="9"/>
      <c r="T97" s="9"/>
      <c r="U97" s="9"/>
      <c r="V97" s="9"/>
      <c r="W97" s="9"/>
      <c r="X97" s="9"/>
      <c r="Y97" s="9"/>
      <c r="Z97" s="9"/>
      <c r="AA97" s="9"/>
      <c r="AB97" s="9"/>
      <c r="AC97" s="9"/>
      <c r="AD97" s="9"/>
      <c r="AE97" s="9"/>
    </row>
    <row r="98" s="10" customFormat="1" ht="19.92" customHeight="1">
      <c r="A98" s="10"/>
      <c r="B98" s="194"/>
      <c r="C98" s="133"/>
      <c r="D98" s="195" t="s">
        <v>155</v>
      </c>
      <c r="E98" s="196"/>
      <c r="F98" s="196"/>
      <c r="G98" s="196"/>
      <c r="H98" s="196"/>
      <c r="I98" s="196"/>
      <c r="J98" s="197">
        <f>J122</f>
        <v>0</v>
      </c>
      <c r="K98" s="133"/>
      <c r="L98" s="198"/>
      <c r="S98" s="10"/>
      <c r="T98" s="10"/>
      <c r="U98" s="10"/>
      <c r="V98" s="10"/>
      <c r="W98" s="10"/>
      <c r="X98" s="10"/>
      <c r="Y98" s="10"/>
      <c r="Z98" s="10"/>
      <c r="AA98" s="10"/>
      <c r="AB98" s="10"/>
      <c r="AC98" s="10"/>
      <c r="AD98" s="10"/>
      <c r="AE98" s="10"/>
    </row>
    <row r="99" s="9" customFormat="1" ht="24.96" customHeight="1">
      <c r="A99" s="9"/>
      <c r="B99" s="188"/>
      <c r="C99" s="189"/>
      <c r="D99" s="190" t="s">
        <v>156</v>
      </c>
      <c r="E99" s="191"/>
      <c r="F99" s="191"/>
      <c r="G99" s="191"/>
      <c r="H99" s="191"/>
      <c r="I99" s="191"/>
      <c r="J99" s="192">
        <f>J185</f>
        <v>0</v>
      </c>
      <c r="K99" s="189"/>
      <c r="L99" s="193"/>
      <c r="S99" s="9"/>
      <c r="T99" s="9"/>
      <c r="U99" s="9"/>
      <c r="V99" s="9"/>
      <c r="W99" s="9"/>
      <c r="X99" s="9"/>
      <c r="Y99" s="9"/>
      <c r="Z99" s="9"/>
      <c r="AA99" s="9"/>
      <c r="AB99" s="9"/>
      <c r="AC99" s="9"/>
      <c r="AD99" s="9"/>
      <c r="AE99" s="9"/>
    </row>
    <row r="100" s="9" customFormat="1" ht="24.96" customHeight="1">
      <c r="A100" s="9"/>
      <c r="B100" s="188"/>
      <c r="C100" s="189"/>
      <c r="D100" s="190" t="s">
        <v>157</v>
      </c>
      <c r="E100" s="191"/>
      <c r="F100" s="191"/>
      <c r="G100" s="191"/>
      <c r="H100" s="191"/>
      <c r="I100" s="191"/>
      <c r="J100" s="192">
        <f>J195</f>
        <v>0</v>
      </c>
      <c r="K100" s="189"/>
      <c r="L100" s="193"/>
      <c r="S100" s="9"/>
      <c r="T100" s="9"/>
      <c r="U100" s="9"/>
      <c r="V100" s="9"/>
      <c r="W100" s="9"/>
      <c r="X100" s="9"/>
      <c r="Y100" s="9"/>
      <c r="Z100" s="9"/>
      <c r="AA100" s="9"/>
      <c r="AB100" s="9"/>
      <c r="AC100" s="9"/>
      <c r="AD100" s="9"/>
      <c r="AE100" s="9"/>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158</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88 - Oprava trati v úseku Zadní Třebaň - Liteň - Lochovice</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147</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SO 03 - Oprava trati Hostomice - Všeradice</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25. 6. 2020</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Ing. Aleš Bednář</v>
      </c>
      <c r="G116" s="40"/>
      <c r="H116" s="40"/>
      <c r="I116" s="32" t="s">
        <v>30</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32</v>
      </c>
      <c r="J117" s="36" t="str">
        <f>E24</f>
        <v>Jan Marušák</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9"/>
      <c r="B119" s="200"/>
      <c r="C119" s="201" t="s">
        <v>159</v>
      </c>
      <c r="D119" s="202" t="s">
        <v>61</v>
      </c>
      <c r="E119" s="202" t="s">
        <v>57</v>
      </c>
      <c r="F119" s="202" t="s">
        <v>58</v>
      </c>
      <c r="G119" s="202" t="s">
        <v>160</v>
      </c>
      <c r="H119" s="202" t="s">
        <v>161</v>
      </c>
      <c r="I119" s="202" t="s">
        <v>162</v>
      </c>
      <c r="J119" s="203" t="s">
        <v>151</v>
      </c>
      <c r="K119" s="204" t="s">
        <v>163</v>
      </c>
      <c r="L119" s="205"/>
      <c r="M119" s="100" t="s">
        <v>1</v>
      </c>
      <c r="N119" s="101" t="s">
        <v>40</v>
      </c>
      <c r="O119" s="101" t="s">
        <v>164</v>
      </c>
      <c r="P119" s="101" t="s">
        <v>165</v>
      </c>
      <c r="Q119" s="101" t="s">
        <v>166</v>
      </c>
      <c r="R119" s="101" t="s">
        <v>167</v>
      </c>
      <c r="S119" s="101" t="s">
        <v>168</v>
      </c>
      <c r="T119" s="102" t="s">
        <v>169</v>
      </c>
      <c r="U119" s="199"/>
      <c r="V119" s="199"/>
      <c r="W119" s="199"/>
      <c r="X119" s="199"/>
      <c r="Y119" s="199"/>
      <c r="Z119" s="199"/>
      <c r="AA119" s="199"/>
      <c r="AB119" s="199"/>
      <c r="AC119" s="199"/>
      <c r="AD119" s="199"/>
      <c r="AE119" s="199"/>
    </row>
    <row r="120" s="2" customFormat="1" ht="22.8" customHeight="1">
      <c r="A120" s="38"/>
      <c r="B120" s="39"/>
      <c r="C120" s="107" t="s">
        <v>170</v>
      </c>
      <c r="D120" s="40"/>
      <c r="E120" s="40"/>
      <c r="F120" s="40"/>
      <c r="G120" s="40"/>
      <c r="H120" s="40"/>
      <c r="I120" s="40"/>
      <c r="J120" s="206">
        <f>BK120</f>
        <v>0</v>
      </c>
      <c r="K120" s="40"/>
      <c r="L120" s="44"/>
      <c r="M120" s="103"/>
      <c r="N120" s="207"/>
      <c r="O120" s="104"/>
      <c r="P120" s="208">
        <f>P121+P185+P195</f>
        <v>0</v>
      </c>
      <c r="Q120" s="104"/>
      <c r="R120" s="208">
        <f>R121+R185+R195</f>
        <v>650.89217000000008</v>
      </c>
      <c r="S120" s="104"/>
      <c r="T120" s="209">
        <f>T121+T185+T195</f>
        <v>0</v>
      </c>
      <c r="U120" s="38"/>
      <c r="V120" s="38"/>
      <c r="W120" s="38"/>
      <c r="X120" s="38"/>
      <c r="Y120" s="38"/>
      <c r="Z120" s="38"/>
      <c r="AA120" s="38"/>
      <c r="AB120" s="38"/>
      <c r="AC120" s="38"/>
      <c r="AD120" s="38"/>
      <c r="AE120" s="38"/>
      <c r="AT120" s="17" t="s">
        <v>75</v>
      </c>
      <c r="AU120" s="17" t="s">
        <v>153</v>
      </c>
      <c r="BK120" s="210">
        <f>BK121+BK185+BK195</f>
        <v>0</v>
      </c>
    </row>
    <row r="121" s="12" customFormat="1" ht="25.92" customHeight="1">
      <c r="A121" s="12"/>
      <c r="B121" s="211"/>
      <c r="C121" s="212"/>
      <c r="D121" s="213" t="s">
        <v>75</v>
      </c>
      <c r="E121" s="214" t="s">
        <v>171</v>
      </c>
      <c r="F121" s="214" t="s">
        <v>172</v>
      </c>
      <c r="G121" s="212"/>
      <c r="H121" s="212"/>
      <c r="I121" s="215"/>
      <c r="J121" s="216">
        <f>BK121</f>
        <v>0</v>
      </c>
      <c r="K121" s="212"/>
      <c r="L121" s="217"/>
      <c r="M121" s="218"/>
      <c r="N121" s="219"/>
      <c r="O121" s="219"/>
      <c r="P121" s="220">
        <f>P122</f>
        <v>0</v>
      </c>
      <c r="Q121" s="219"/>
      <c r="R121" s="220">
        <f>R122</f>
        <v>650.89217000000008</v>
      </c>
      <c r="S121" s="219"/>
      <c r="T121" s="221">
        <f>T122</f>
        <v>0</v>
      </c>
      <c r="U121" s="12"/>
      <c r="V121" s="12"/>
      <c r="W121" s="12"/>
      <c r="X121" s="12"/>
      <c r="Y121" s="12"/>
      <c r="Z121" s="12"/>
      <c r="AA121" s="12"/>
      <c r="AB121" s="12"/>
      <c r="AC121" s="12"/>
      <c r="AD121" s="12"/>
      <c r="AE121" s="12"/>
      <c r="AR121" s="222" t="s">
        <v>84</v>
      </c>
      <c r="AT121" s="223" t="s">
        <v>75</v>
      </c>
      <c r="AU121" s="223" t="s">
        <v>76</v>
      </c>
      <c r="AY121" s="222" t="s">
        <v>173</v>
      </c>
      <c r="BK121" s="224">
        <f>BK122</f>
        <v>0</v>
      </c>
    </row>
    <row r="122" s="12" customFormat="1" ht="22.8" customHeight="1">
      <c r="A122" s="12"/>
      <c r="B122" s="211"/>
      <c r="C122" s="212"/>
      <c r="D122" s="213" t="s">
        <v>75</v>
      </c>
      <c r="E122" s="225" t="s">
        <v>174</v>
      </c>
      <c r="F122" s="225" t="s">
        <v>175</v>
      </c>
      <c r="G122" s="212"/>
      <c r="H122" s="212"/>
      <c r="I122" s="215"/>
      <c r="J122" s="226">
        <f>BK122</f>
        <v>0</v>
      </c>
      <c r="K122" s="212"/>
      <c r="L122" s="217"/>
      <c r="M122" s="218"/>
      <c r="N122" s="219"/>
      <c r="O122" s="219"/>
      <c r="P122" s="220">
        <f>SUM(P123:P184)</f>
        <v>0</v>
      </c>
      <c r="Q122" s="219"/>
      <c r="R122" s="220">
        <f>SUM(R123:R184)</f>
        <v>650.89217000000008</v>
      </c>
      <c r="S122" s="219"/>
      <c r="T122" s="221">
        <f>SUM(T123:T184)</f>
        <v>0</v>
      </c>
      <c r="U122" s="12"/>
      <c r="V122" s="12"/>
      <c r="W122" s="12"/>
      <c r="X122" s="12"/>
      <c r="Y122" s="12"/>
      <c r="Z122" s="12"/>
      <c r="AA122" s="12"/>
      <c r="AB122" s="12"/>
      <c r="AC122" s="12"/>
      <c r="AD122" s="12"/>
      <c r="AE122" s="12"/>
      <c r="AR122" s="222" t="s">
        <v>84</v>
      </c>
      <c r="AT122" s="223" t="s">
        <v>75</v>
      </c>
      <c r="AU122" s="223" t="s">
        <v>84</v>
      </c>
      <c r="AY122" s="222" t="s">
        <v>173</v>
      </c>
      <c r="BK122" s="224">
        <f>SUM(BK123:BK184)</f>
        <v>0</v>
      </c>
    </row>
    <row r="123" s="2" customFormat="1" ht="62.7" customHeight="1">
      <c r="A123" s="38"/>
      <c r="B123" s="39"/>
      <c r="C123" s="227" t="s">
        <v>84</v>
      </c>
      <c r="D123" s="227" t="s">
        <v>176</v>
      </c>
      <c r="E123" s="228" t="s">
        <v>177</v>
      </c>
      <c r="F123" s="229" t="s">
        <v>178</v>
      </c>
      <c r="G123" s="230" t="s">
        <v>179</v>
      </c>
      <c r="H123" s="231">
        <v>175</v>
      </c>
      <c r="I123" s="232"/>
      <c r="J123" s="233">
        <f>ROUND(I123*H123,2)</f>
        <v>0</v>
      </c>
      <c r="K123" s="234"/>
      <c r="L123" s="44"/>
      <c r="M123" s="235" t="s">
        <v>1</v>
      </c>
      <c r="N123" s="236" t="s">
        <v>41</v>
      </c>
      <c r="O123" s="91"/>
      <c r="P123" s="237">
        <f>O123*H123</f>
        <v>0</v>
      </c>
      <c r="Q123" s="237">
        <v>0</v>
      </c>
      <c r="R123" s="237">
        <f>Q123*H123</f>
        <v>0</v>
      </c>
      <c r="S123" s="237">
        <v>0</v>
      </c>
      <c r="T123" s="238">
        <f>S123*H123</f>
        <v>0</v>
      </c>
      <c r="U123" s="38"/>
      <c r="V123" s="38"/>
      <c r="W123" s="38"/>
      <c r="X123" s="38"/>
      <c r="Y123" s="38"/>
      <c r="Z123" s="38"/>
      <c r="AA123" s="38"/>
      <c r="AB123" s="38"/>
      <c r="AC123" s="38"/>
      <c r="AD123" s="38"/>
      <c r="AE123" s="38"/>
      <c r="AR123" s="239" t="s">
        <v>180</v>
      </c>
      <c r="AT123" s="239" t="s">
        <v>176</v>
      </c>
      <c r="AU123" s="239" t="s">
        <v>86</v>
      </c>
      <c r="AY123" s="17" t="s">
        <v>173</v>
      </c>
      <c r="BE123" s="240">
        <f>IF(N123="základní",J123,0)</f>
        <v>0</v>
      </c>
      <c r="BF123" s="240">
        <f>IF(N123="snížená",J123,0)</f>
        <v>0</v>
      </c>
      <c r="BG123" s="240">
        <f>IF(N123="zákl. přenesená",J123,0)</f>
        <v>0</v>
      </c>
      <c r="BH123" s="240">
        <f>IF(N123="sníž. přenesená",J123,0)</f>
        <v>0</v>
      </c>
      <c r="BI123" s="240">
        <f>IF(N123="nulová",J123,0)</f>
        <v>0</v>
      </c>
      <c r="BJ123" s="17" t="s">
        <v>84</v>
      </c>
      <c r="BK123" s="240">
        <f>ROUND(I123*H123,2)</f>
        <v>0</v>
      </c>
      <c r="BL123" s="17" t="s">
        <v>180</v>
      </c>
      <c r="BM123" s="239" t="s">
        <v>413</v>
      </c>
    </row>
    <row r="124" s="13" customFormat="1">
      <c r="A124" s="13"/>
      <c r="B124" s="241"/>
      <c r="C124" s="242"/>
      <c r="D124" s="243" t="s">
        <v>182</v>
      </c>
      <c r="E124" s="244" t="s">
        <v>1</v>
      </c>
      <c r="F124" s="245" t="s">
        <v>414</v>
      </c>
      <c r="G124" s="242"/>
      <c r="H124" s="246">
        <v>175</v>
      </c>
      <c r="I124" s="247"/>
      <c r="J124" s="242"/>
      <c r="K124" s="242"/>
      <c r="L124" s="248"/>
      <c r="M124" s="249"/>
      <c r="N124" s="250"/>
      <c r="O124" s="250"/>
      <c r="P124" s="250"/>
      <c r="Q124" s="250"/>
      <c r="R124" s="250"/>
      <c r="S124" s="250"/>
      <c r="T124" s="251"/>
      <c r="U124" s="13"/>
      <c r="V124" s="13"/>
      <c r="W124" s="13"/>
      <c r="X124" s="13"/>
      <c r="Y124" s="13"/>
      <c r="Z124" s="13"/>
      <c r="AA124" s="13"/>
      <c r="AB124" s="13"/>
      <c r="AC124" s="13"/>
      <c r="AD124" s="13"/>
      <c r="AE124" s="13"/>
      <c r="AT124" s="252" t="s">
        <v>182</v>
      </c>
      <c r="AU124" s="252" t="s">
        <v>86</v>
      </c>
      <c r="AV124" s="13" t="s">
        <v>86</v>
      </c>
      <c r="AW124" s="13" t="s">
        <v>31</v>
      </c>
      <c r="AX124" s="13" t="s">
        <v>84</v>
      </c>
      <c r="AY124" s="252" t="s">
        <v>173</v>
      </c>
    </row>
    <row r="125" s="2" customFormat="1" ht="114.9" customHeight="1">
      <c r="A125" s="38"/>
      <c r="B125" s="39"/>
      <c r="C125" s="227" t="s">
        <v>86</v>
      </c>
      <c r="D125" s="227" t="s">
        <v>176</v>
      </c>
      <c r="E125" s="228" t="s">
        <v>185</v>
      </c>
      <c r="F125" s="229" t="s">
        <v>186</v>
      </c>
      <c r="G125" s="230" t="s">
        <v>187</v>
      </c>
      <c r="H125" s="231">
        <v>297.5</v>
      </c>
      <c r="I125" s="232"/>
      <c r="J125" s="233">
        <f>ROUND(I125*H125,2)</f>
        <v>0</v>
      </c>
      <c r="K125" s="234"/>
      <c r="L125" s="44"/>
      <c r="M125" s="235" t="s">
        <v>1</v>
      </c>
      <c r="N125" s="236" t="s">
        <v>41</v>
      </c>
      <c r="O125" s="91"/>
      <c r="P125" s="237">
        <f>O125*H125</f>
        <v>0</v>
      </c>
      <c r="Q125" s="237">
        <v>0</v>
      </c>
      <c r="R125" s="237">
        <f>Q125*H125</f>
        <v>0</v>
      </c>
      <c r="S125" s="237">
        <v>0</v>
      </c>
      <c r="T125" s="238">
        <f>S125*H125</f>
        <v>0</v>
      </c>
      <c r="U125" s="38"/>
      <c r="V125" s="38"/>
      <c r="W125" s="38"/>
      <c r="X125" s="38"/>
      <c r="Y125" s="38"/>
      <c r="Z125" s="38"/>
      <c r="AA125" s="38"/>
      <c r="AB125" s="38"/>
      <c r="AC125" s="38"/>
      <c r="AD125" s="38"/>
      <c r="AE125" s="38"/>
      <c r="AR125" s="239" t="s">
        <v>180</v>
      </c>
      <c r="AT125" s="239" t="s">
        <v>176</v>
      </c>
      <c r="AU125" s="239" t="s">
        <v>86</v>
      </c>
      <c r="AY125" s="17" t="s">
        <v>173</v>
      </c>
      <c r="BE125" s="240">
        <f>IF(N125="základní",J125,0)</f>
        <v>0</v>
      </c>
      <c r="BF125" s="240">
        <f>IF(N125="snížená",J125,0)</f>
        <v>0</v>
      </c>
      <c r="BG125" s="240">
        <f>IF(N125="zákl. přenesená",J125,0)</f>
        <v>0</v>
      </c>
      <c r="BH125" s="240">
        <f>IF(N125="sníž. přenesená",J125,0)</f>
        <v>0</v>
      </c>
      <c r="BI125" s="240">
        <f>IF(N125="nulová",J125,0)</f>
        <v>0</v>
      </c>
      <c r="BJ125" s="17" t="s">
        <v>84</v>
      </c>
      <c r="BK125" s="240">
        <f>ROUND(I125*H125,2)</f>
        <v>0</v>
      </c>
      <c r="BL125" s="17" t="s">
        <v>180</v>
      </c>
      <c r="BM125" s="239" t="s">
        <v>415</v>
      </c>
    </row>
    <row r="126" s="13" customFormat="1">
      <c r="A126" s="13"/>
      <c r="B126" s="241"/>
      <c r="C126" s="242"/>
      <c r="D126" s="243" t="s">
        <v>182</v>
      </c>
      <c r="E126" s="244" t="s">
        <v>1</v>
      </c>
      <c r="F126" s="245" t="s">
        <v>416</v>
      </c>
      <c r="G126" s="242"/>
      <c r="H126" s="246">
        <v>297.5</v>
      </c>
      <c r="I126" s="247"/>
      <c r="J126" s="242"/>
      <c r="K126" s="242"/>
      <c r="L126" s="248"/>
      <c r="M126" s="249"/>
      <c r="N126" s="250"/>
      <c r="O126" s="250"/>
      <c r="P126" s="250"/>
      <c r="Q126" s="250"/>
      <c r="R126" s="250"/>
      <c r="S126" s="250"/>
      <c r="T126" s="251"/>
      <c r="U126" s="13"/>
      <c r="V126" s="13"/>
      <c r="W126" s="13"/>
      <c r="X126" s="13"/>
      <c r="Y126" s="13"/>
      <c r="Z126" s="13"/>
      <c r="AA126" s="13"/>
      <c r="AB126" s="13"/>
      <c r="AC126" s="13"/>
      <c r="AD126" s="13"/>
      <c r="AE126" s="13"/>
      <c r="AT126" s="252" t="s">
        <v>182</v>
      </c>
      <c r="AU126" s="252" t="s">
        <v>86</v>
      </c>
      <c r="AV126" s="13" t="s">
        <v>86</v>
      </c>
      <c r="AW126" s="13" t="s">
        <v>31</v>
      </c>
      <c r="AX126" s="13" t="s">
        <v>76</v>
      </c>
      <c r="AY126" s="252" t="s">
        <v>173</v>
      </c>
    </row>
    <row r="127" s="14" customFormat="1">
      <c r="A127" s="14"/>
      <c r="B127" s="253"/>
      <c r="C127" s="254"/>
      <c r="D127" s="243" t="s">
        <v>182</v>
      </c>
      <c r="E127" s="255" t="s">
        <v>1</v>
      </c>
      <c r="F127" s="256" t="s">
        <v>184</v>
      </c>
      <c r="G127" s="254"/>
      <c r="H127" s="257">
        <v>297.5</v>
      </c>
      <c r="I127" s="258"/>
      <c r="J127" s="254"/>
      <c r="K127" s="254"/>
      <c r="L127" s="259"/>
      <c r="M127" s="260"/>
      <c r="N127" s="261"/>
      <c r="O127" s="261"/>
      <c r="P127" s="261"/>
      <c r="Q127" s="261"/>
      <c r="R127" s="261"/>
      <c r="S127" s="261"/>
      <c r="T127" s="262"/>
      <c r="U127" s="14"/>
      <c r="V127" s="14"/>
      <c r="W127" s="14"/>
      <c r="X127" s="14"/>
      <c r="Y127" s="14"/>
      <c r="Z127" s="14"/>
      <c r="AA127" s="14"/>
      <c r="AB127" s="14"/>
      <c r="AC127" s="14"/>
      <c r="AD127" s="14"/>
      <c r="AE127" s="14"/>
      <c r="AT127" s="263" t="s">
        <v>182</v>
      </c>
      <c r="AU127" s="263" t="s">
        <v>86</v>
      </c>
      <c r="AV127" s="14" t="s">
        <v>180</v>
      </c>
      <c r="AW127" s="14" t="s">
        <v>31</v>
      </c>
      <c r="AX127" s="14" t="s">
        <v>84</v>
      </c>
      <c r="AY127" s="263" t="s">
        <v>173</v>
      </c>
    </row>
    <row r="128" s="2" customFormat="1" ht="62.7" customHeight="1">
      <c r="A128" s="38"/>
      <c r="B128" s="39"/>
      <c r="C128" s="227" t="s">
        <v>190</v>
      </c>
      <c r="D128" s="227" t="s">
        <v>176</v>
      </c>
      <c r="E128" s="228" t="s">
        <v>191</v>
      </c>
      <c r="F128" s="229" t="s">
        <v>192</v>
      </c>
      <c r="G128" s="230" t="s">
        <v>179</v>
      </c>
      <c r="H128" s="231">
        <v>612.5</v>
      </c>
      <c r="I128" s="232"/>
      <c r="J128" s="233">
        <f>ROUND(I128*H128,2)</f>
        <v>0</v>
      </c>
      <c r="K128" s="234"/>
      <c r="L128" s="44"/>
      <c r="M128" s="235" t="s">
        <v>1</v>
      </c>
      <c r="N128" s="236" t="s">
        <v>41</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180</v>
      </c>
      <c r="AT128" s="239" t="s">
        <v>176</v>
      </c>
      <c r="AU128" s="239" t="s">
        <v>86</v>
      </c>
      <c r="AY128" s="17" t="s">
        <v>173</v>
      </c>
      <c r="BE128" s="240">
        <f>IF(N128="základní",J128,0)</f>
        <v>0</v>
      </c>
      <c r="BF128" s="240">
        <f>IF(N128="snížená",J128,0)</f>
        <v>0</v>
      </c>
      <c r="BG128" s="240">
        <f>IF(N128="zákl. přenesená",J128,0)</f>
        <v>0</v>
      </c>
      <c r="BH128" s="240">
        <f>IF(N128="sníž. přenesená",J128,0)</f>
        <v>0</v>
      </c>
      <c r="BI128" s="240">
        <f>IF(N128="nulová",J128,0)</f>
        <v>0</v>
      </c>
      <c r="BJ128" s="17" t="s">
        <v>84</v>
      </c>
      <c r="BK128" s="240">
        <f>ROUND(I128*H128,2)</f>
        <v>0</v>
      </c>
      <c r="BL128" s="17" t="s">
        <v>180</v>
      </c>
      <c r="BM128" s="239" t="s">
        <v>417</v>
      </c>
    </row>
    <row r="129" s="13" customFormat="1">
      <c r="A129" s="13"/>
      <c r="B129" s="241"/>
      <c r="C129" s="242"/>
      <c r="D129" s="243" t="s">
        <v>182</v>
      </c>
      <c r="E129" s="244" t="s">
        <v>1</v>
      </c>
      <c r="F129" s="245" t="s">
        <v>418</v>
      </c>
      <c r="G129" s="242"/>
      <c r="H129" s="246">
        <v>612.5</v>
      </c>
      <c r="I129" s="247"/>
      <c r="J129" s="242"/>
      <c r="K129" s="242"/>
      <c r="L129" s="248"/>
      <c r="M129" s="249"/>
      <c r="N129" s="250"/>
      <c r="O129" s="250"/>
      <c r="P129" s="250"/>
      <c r="Q129" s="250"/>
      <c r="R129" s="250"/>
      <c r="S129" s="250"/>
      <c r="T129" s="251"/>
      <c r="U129" s="13"/>
      <c r="V129" s="13"/>
      <c r="W129" s="13"/>
      <c r="X129" s="13"/>
      <c r="Y129" s="13"/>
      <c r="Z129" s="13"/>
      <c r="AA129" s="13"/>
      <c r="AB129" s="13"/>
      <c r="AC129" s="13"/>
      <c r="AD129" s="13"/>
      <c r="AE129" s="13"/>
      <c r="AT129" s="252" t="s">
        <v>182</v>
      </c>
      <c r="AU129" s="252" t="s">
        <v>86</v>
      </c>
      <c r="AV129" s="13" t="s">
        <v>86</v>
      </c>
      <c r="AW129" s="13" t="s">
        <v>31</v>
      </c>
      <c r="AX129" s="13" t="s">
        <v>76</v>
      </c>
      <c r="AY129" s="252" t="s">
        <v>173</v>
      </c>
    </row>
    <row r="130" s="14" customFormat="1">
      <c r="A130" s="14"/>
      <c r="B130" s="253"/>
      <c r="C130" s="254"/>
      <c r="D130" s="243" t="s">
        <v>182</v>
      </c>
      <c r="E130" s="255" t="s">
        <v>1</v>
      </c>
      <c r="F130" s="256" t="s">
        <v>184</v>
      </c>
      <c r="G130" s="254"/>
      <c r="H130" s="257">
        <v>612.5</v>
      </c>
      <c r="I130" s="258"/>
      <c r="J130" s="254"/>
      <c r="K130" s="254"/>
      <c r="L130" s="259"/>
      <c r="M130" s="260"/>
      <c r="N130" s="261"/>
      <c r="O130" s="261"/>
      <c r="P130" s="261"/>
      <c r="Q130" s="261"/>
      <c r="R130" s="261"/>
      <c r="S130" s="261"/>
      <c r="T130" s="262"/>
      <c r="U130" s="14"/>
      <c r="V130" s="14"/>
      <c r="W130" s="14"/>
      <c r="X130" s="14"/>
      <c r="Y130" s="14"/>
      <c r="Z130" s="14"/>
      <c r="AA130" s="14"/>
      <c r="AB130" s="14"/>
      <c r="AC130" s="14"/>
      <c r="AD130" s="14"/>
      <c r="AE130" s="14"/>
      <c r="AT130" s="263" t="s">
        <v>182</v>
      </c>
      <c r="AU130" s="263" t="s">
        <v>86</v>
      </c>
      <c r="AV130" s="14" t="s">
        <v>180</v>
      </c>
      <c r="AW130" s="14" t="s">
        <v>31</v>
      </c>
      <c r="AX130" s="14" t="s">
        <v>84</v>
      </c>
      <c r="AY130" s="263" t="s">
        <v>173</v>
      </c>
    </row>
    <row r="131" s="2" customFormat="1" ht="76.35" customHeight="1">
      <c r="A131" s="38"/>
      <c r="B131" s="39"/>
      <c r="C131" s="227" t="s">
        <v>180</v>
      </c>
      <c r="D131" s="227" t="s">
        <v>176</v>
      </c>
      <c r="E131" s="228" t="s">
        <v>195</v>
      </c>
      <c r="F131" s="229" t="s">
        <v>196</v>
      </c>
      <c r="G131" s="230" t="s">
        <v>187</v>
      </c>
      <c r="H131" s="231">
        <v>297.5</v>
      </c>
      <c r="I131" s="232"/>
      <c r="J131" s="233">
        <f>ROUND(I131*H131,2)</f>
        <v>0</v>
      </c>
      <c r="K131" s="234"/>
      <c r="L131" s="44"/>
      <c r="M131" s="235" t="s">
        <v>1</v>
      </c>
      <c r="N131" s="236" t="s">
        <v>41</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180</v>
      </c>
      <c r="AT131" s="239" t="s">
        <v>176</v>
      </c>
      <c r="AU131" s="239" t="s">
        <v>86</v>
      </c>
      <c r="AY131" s="17" t="s">
        <v>173</v>
      </c>
      <c r="BE131" s="240">
        <f>IF(N131="základní",J131,0)</f>
        <v>0</v>
      </c>
      <c r="BF131" s="240">
        <f>IF(N131="snížená",J131,0)</f>
        <v>0</v>
      </c>
      <c r="BG131" s="240">
        <f>IF(N131="zákl. přenesená",J131,0)</f>
        <v>0</v>
      </c>
      <c r="BH131" s="240">
        <f>IF(N131="sníž. přenesená",J131,0)</f>
        <v>0</v>
      </c>
      <c r="BI131" s="240">
        <f>IF(N131="nulová",J131,0)</f>
        <v>0</v>
      </c>
      <c r="BJ131" s="17" t="s">
        <v>84</v>
      </c>
      <c r="BK131" s="240">
        <f>ROUND(I131*H131,2)</f>
        <v>0</v>
      </c>
      <c r="BL131" s="17" t="s">
        <v>180</v>
      </c>
      <c r="BM131" s="239" t="s">
        <v>419</v>
      </c>
    </row>
    <row r="132" s="13" customFormat="1">
      <c r="A132" s="13"/>
      <c r="B132" s="241"/>
      <c r="C132" s="242"/>
      <c r="D132" s="243" t="s">
        <v>182</v>
      </c>
      <c r="E132" s="244" t="s">
        <v>1</v>
      </c>
      <c r="F132" s="245" t="s">
        <v>420</v>
      </c>
      <c r="G132" s="242"/>
      <c r="H132" s="246">
        <v>297.5</v>
      </c>
      <c r="I132" s="247"/>
      <c r="J132" s="242"/>
      <c r="K132" s="242"/>
      <c r="L132" s="248"/>
      <c r="M132" s="249"/>
      <c r="N132" s="250"/>
      <c r="O132" s="250"/>
      <c r="P132" s="250"/>
      <c r="Q132" s="250"/>
      <c r="R132" s="250"/>
      <c r="S132" s="250"/>
      <c r="T132" s="251"/>
      <c r="U132" s="13"/>
      <c r="V132" s="13"/>
      <c r="W132" s="13"/>
      <c r="X132" s="13"/>
      <c r="Y132" s="13"/>
      <c r="Z132" s="13"/>
      <c r="AA132" s="13"/>
      <c r="AB132" s="13"/>
      <c r="AC132" s="13"/>
      <c r="AD132" s="13"/>
      <c r="AE132" s="13"/>
      <c r="AT132" s="252" t="s">
        <v>182</v>
      </c>
      <c r="AU132" s="252" t="s">
        <v>86</v>
      </c>
      <c r="AV132" s="13" t="s">
        <v>86</v>
      </c>
      <c r="AW132" s="13" t="s">
        <v>31</v>
      </c>
      <c r="AX132" s="13" t="s">
        <v>76</v>
      </c>
      <c r="AY132" s="252" t="s">
        <v>173</v>
      </c>
    </row>
    <row r="133" s="14" customFormat="1">
      <c r="A133" s="14"/>
      <c r="B133" s="253"/>
      <c r="C133" s="254"/>
      <c r="D133" s="243" t="s">
        <v>182</v>
      </c>
      <c r="E133" s="255" t="s">
        <v>1</v>
      </c>
      <c r="F133" s="256" t="s">
        <v>184</v>
      </c>
      <c r="G133" s="254"/>
      <c r="H133" s="257">
        <v>297.5</v>
      </c>
      <c r="I133" s="258"/>
      <c r="J133" s="254"/>
      <c r="K133" s="254"/>
      <c r="L133" s="259"/>
      <c r="M133" s="260"/>
      <c r="N133" s="261"/>
      <c r="O133" s="261"/>
      <c r="P133" s="261"/>
      <c r="Q133" s="261"/>
      <c r="R133" s="261"/>
      <c r="S133" s="261"/>
      <c r="T133" s="262"/>
      <c r="U133" s="14"/>
      <c r="V133" s="14"/>
      <c r="W133" s="14"/>
      <c r="X133" s="14"/>
      <c r="Y133" s="14"/>
      <c r="Z133" s="14"/>
      <c r="AA133" s="14"/>
      <c r="AB133" s="14"/>
      <c r="AC133" s="14"/>
      <c r="AD133" s="14"/>
      <c r="AE133" s="14"/>
      <c r="AT133" s="263" t="s">
        <v>182</v>
      </c>
      <c r="AU133" s="263" t="s">
        <v>86</v>
      </c>
      <c r="AV133" s="14" t="s">
        <v>180</v>
      </c>
      <c r="AW133" s="14" t="s">
        <v>31</v>
      </c>
      <c r="AX133" s="14" t="s">
        <v>84</v>
      </c>
      <c r="AY133" s="263" t="s">
        <v>173</v>
      </c>
    </row>
    <row r="134" s="2" customFormat="1" ht="14.4" customHeight="1">
      <c r="A134" s="38"/>
      <c r="B134" s="39"/>
      <c r="C134" s="264" t="s">
        <v>174</v>
      </c>
      <c r="D134" s="264" t="s">
        <v>199</v>
      </c>
      <c r="E134" s="265" t="s">
        <v>200</v>
      </c>
      <c r="F134" s="266" t="s">
        <v>201</v>
      </c>
      <c r="G134" s="267" t="s">
        <v>202</v>
      </c>
      <c r="H134" s="268">
        <v>535.5</v>
      </c>
      <c r="I134" s="269"/>
      <c r="J134" s="270">
        <f>ROUND(I134*H134,2)</f>
        <v>0</v>
      </c>
      <c r="K134" s="271"/>
      <c r="L134" s="272"/>
      <c r="M134" s="273" t="s">
        <v>1</v>
      </c>
      <c r="N134" s="274" t="s">
        <v>41</v>
      </c>
      <c r="O134" s="91"/>
      <c r="P134" s="237">
        <f>O134*H134</f>
        <v>0</v>
      </c>
      <c r="Q134" s="237">
        <v>1</v>
      </c>
      <c r="R134" s="237">
        <f>Q134*H134</f>
        <v>535.5</v>
      </c>
      <c r="S134" s="237">
        <v>0</v>
      </c>
      <c r="T134" s="238">
        <f>S134*H134</f>
        <v>0</v>
      </c>
      <c r="U134" s="38"/>
      <c r="V134" s="38"/>
      <c r="W134" s="38"/>
      <c r="X134" s="38"/>
      <c r="Y134" s="38"/>
      <c r="Z134" s="38"/>
      <c r="AA134" s="38"/>
      <c r="AB134" s="38"/>
      <c r="AC134" s="38"/>
      <c r="AD134" s="38"/>
      <c r="AE134" s="38"/>
      <c r="AR134" s="239" t="s">
        <v>203</v>
      </c>
      <c r="AT134" s="239" t="s">
        <v>199</v>
      </c>
      <c r="AU134" s="239" t="s">
        <v>86</v>
      </c>
      <c r="AY134" s="17" t="s">
        <v>173</v>
      </c>
      <c r="BE134" s="240">
        <f>IF(N134="základní",J134,0)</f>
        <v>0</v>
      </c>
      <c r="BF134" s="240">
        <f>IF(N134="snížená",J134,0)</f>
        <v>0</v>
      </c>
      <c r="BG134" s="240">
        <f>IF(N134="zákl. přenesená",J134,0)</f>
        <v>0</v>
      </c>
      <c r="BH134" s="240">
        <f>IF(N134="sníž. přenesená",J134,0)</f>
        <v>0</v>
      </c>
      <c r="BI134" s="240">
        <f>IF(N134="nulová",J134,0)</f>
        <v>0</v>
      </c>
      <c r="BJ134" s="17" t="s">
        <v>84</v>
      </c>
      <c r="BK134" s="240">
        <f>ROUND(I134*H134,2)</f>
        <v>0</v>
      </c>
      <c r="BL134" s="17" t="s">
        <v>180</v>
      </c>
      <c r="BM134" s="239" t="s">
        <v>421</v>
      </c>
    </row>
    <row r="135" s="13" customFormat="1">
      <c r="A135" s="13"/>
      <c r="B135" s="241"/>
      <c r="C135" s="242"/>
      <c r="D135" s="243" t="s">
        <v>182</v>
      </c>
      <c r="E135" s="244" t="s">
        <v>1</v>
      </c>
      <c r="F135" s="245" t="s">
        <v>422</v>
      </c>
      <c r="G135" s="242"/>
      <c r="H135" s="246">
        <v>535.5</v>
      </c>
      <c r="I135" s="247"/>
      <c r="J135" s="242"/>
      <c r="K135" s="242"/>
      <c r="L135" s="248"/>
      <c r="M135" s="249"/>
      <c r="N135" s="250"/>
      <c r="O135" s="250"/>
      <c r="P135" s="250"/>
      <c r="Q135" s="250"/>
      <c r="R135" s="250"/>
      <c r="S135" s="250"/>
      <c r="T135" s="251"/>
      <c r="U135" s="13"/>
      <c r="V135" s="13"/>
      <c r="W135" s="13"/>
      <c r="X135" s="13"/>
      <c r="Y135" s="13"/>
      <c r="Z135" s="13"/>
      <c r="AA135" s="13"/>
      <c r="AB135" s="13"/>
      <c r="AC135" s="13"/>
      <c r="AD135" s="13"/>
      <c r="AE135" s="13"/>
      <c r="AT135" s="252" t="s">
        <v>182</v>
      </c>
      <c r="AU135" s="252" t="s">
        <v>86</v>
      </c>
      <c r="AV135" s="13" t="s">
        <v>86</v>
      </c>
      <c r="AW135" s="13" t="s">
        <v>31</v>
      </c>
      <c r="AX135" s="13" t="s">
        <v>76</v>
      </c>
      <c r="AY135" s="252" t="s">
        <v>173</v>
      </c>
    </row>
    <row r="136" s="14" customFormat="1">
      <c r="A136" s="14"/>
      <c r="B136" s="253"/>
      <c r="C136" s="254"/>
      <c r="D136" s="243" t="s">
        <v>182</v>
      </c>
      <c r="E136" s="255" t="s">
        <v>1</v>
      </c>
      <c r="F136" s="256" t="s">
        <v>184</v>
      </c>
      <c r="G136" s="254"/>
      <c r="H136" s="257">
        <v>535.5</v>
      </c>
      <c r="I136" s="258"/>
      <c r="J136" s="254"/>
      <c r="K136" s="254"/>
      <c r="L136" s="259"/>
      <c r="M136" s="260"/>
      <c r="N136" s="261"/>
      <c r="O136" s="261"/>
      <c r="P136" s="261"/>
      <c r="Q136" s="261"/>
      <c r="R136" s="261"/>
      <c r="S136" s="261"/>
      <c r="T136" s="262"/>
      <c r="U136" s="14"/>
      <c r="V136" s="14"/>
      <c r="W136" s="14"/>
      <c r="X136" s="14"/>
      <c r="Y136" s="14"/>
      <c r="Z136" s="14"/>
      <c r="AA136" s="14"/>
      <c r="AB136" s="14"/>
      <c r="AC136" s="14"/>
      <c r="AD136" s="14"/>
      <c r="AE136" s="14"/>
      <c r="AT136" s="263" t="s">
        <v>182</v>
      </c>
      <c r="AU136" s="263" t="s">
        <v>86</v>
      </c>
      <c r="AV136" s="14" t="s">
        <v>180</v>
      </c>
      <c r="AW136" s="14" t="s">
        <v>31</v>
      </c>
      <c r="AX136" s="14" t="s">
        <v>84</v>
      </c>
      <c r="AY136" s="263" t="s">
        <v>173</v>
      </c>
    </row>
    <row r="137" s="2" customFormat="1" ht="24.15" customHeight="1">
      <c r="A137" s="38"/>
      <c r="B137" s="39"/>
      <c r="C137" s="264" t="s">
        <v>206</v>
      </c>
      <c r="D137" s="264" t="s">
        <v>199</v>
      </c>
      <c r="E137" s="265" t="s">
        <v>207</v>
      </c>
      <c r="F137" s="266" t="s">
        <v>208</v>
      </c>
      <c r="G137" s="267" t="s">
        <v>209</v>
      </c>
      <c r="H137" s="268">
        <v>294</v>
      </c>
      <c r="I137" s="269"/>
      <c r="J137" s="270">
        <f>ROUND(I137*H137,2)</f>
        <v>0</v>
      </c>
      <c r="K137" s="271"/>
      <c r="L137" s="272"/>
      <c r="M137" s="273" t="s">
        <v>1</v>
      </c>
      <c r="N137" s="274" t="s">
        <v>41</v>
      </c>
      <c r="O137" s="91"/>
      <c r="P137" s="237">
        <f>O137*H137</f>
        <v>0</v>
      </c>
      <c r="Q137" s="237">
        <v>0.32700000000000001</v>
      </c>
      <c r="R137" s="237">
        <f>Q137*H137</f>
        <v>96.138000000000005</v>
      </c>
      <c r="S137" s="237">
        <v>0</v>
      </c>
      <c r="T137" s="238">
        <f>S137*H137</f>
        <v>0</v>
      </c>
      <c r="U137" s="38"/>
      <c r="V137" s="38"/>
      <c r="W137" s="38"/>
      <c r="X137" s="38"/>
      <c r="Y137" s="38"/>
      <c r="Z137" s="38"/>
      <c r="AA137" s="38"/>
      <c r="AB137" s="38"/>
      <c r="AC137" s="38"/>
      <c r="AD137" s="38"/>
      <c r="AE137" s="38"/>
      <c r="AR137" s="239" t="s">
        <v>203</v>
      </c>
      <c r="AT137" s="239" t="s">
        <v>199</v>
      </c>
      <c r="AU137" s="239" t="s">
        <v>86</v>
      </c>
      <c r="AY137" s="17" t="s">
        <v>173</v>
      </c>
      <c r="BE137" s="240">
        <f>IF(N137="základní",J137,0)</f>
        <v>0</v>
      </c>
      <c r="BF137" s="240">
        <f>IF(N137="snížená",J137,0)</f>
        <v>0</v>
      </c>
      <c r="BG137" s="240">
        <f>IF(N137="zákl. přenesená",J137,0)</f>
        <v>0</v>
      </c>
      <c r="BH137" s="240">
        <f>IF(N137="sníž. přenesená",J137,0)</f>
        <v>0</v>
      </c>
      <c r="BI137" s="240">
        <f>IF(N137="nulová",J137,0)</f>
        <v>0</v>
      </c>
      <c r="BJ137" s="17" t="s">
        <v>84</v>
      </c>
      <c r="BK137" s="240">
        <f>ROUND(I137*H137,2)</f>
        <v>0</v>
      </c>
      <c r="BL137" s="17" t="s">
        <v>180</v>
      </c>
      <c r="BM137" s="239" t="s">
        <v>423</v>
      </c>
    </row>
    <row r="138" s="15" customFormat="1">
      <c r="A138" s="15"/>
      <c r="B138" s="275"/>
      <c r="C138" s="276"/>
      <c r="D138" s="243" t="s">
        <v>182</v>
      </c>
      <c r="E138" s="277" t="s">
        <v>1</v>
      </c>
      <c r="F138" s="278" t="s">
        <v>211</v>
      </c>
      <c r="G138" s="276"/>
      <c r="H138" s="277" t="s">
        <v>1</v>
      </c>
      <c r="I138" s="279"/>
      <c r="J138" s="276"/>
      <c r="K138" s="276"/>
      <c r="L138" s="280"/>
      <c r="M138" s="281"/>
      <c r="N138" s="282"/>
      <c r="O138" s="282"/>
      <c r="P138" s="282"/>
      <c r="Q138" s="282"/>
      <c r="R138" s="282"/>
      <c r="S138" s="282"/>
      <c r="T138" s="283"/>
      <c r="U138" s="15"/>
      <c r="V138" s="15"/>
      <c r="W138" s="15"/>
      <c r="X138" s="15"/>
      <c r="Y138" s="15"/>
      <c r="Z138" s="15"/>
      <c r="AA138" s="15"/>
      <c r="AB138" s="15"/>
      <c r="AC138" s="15"/>
      <c r="AD138" s="15"/>
      <c r="AE138" s="15"/>
      <c r="AT138" s="284" t="s">
        <v>182</v>
      </c>
      <c r="AU138" s="284" t="s">
        <v>86</v>
      </c>
      <c r="AV138" s="15" t="s">
        <v>84</v>
      </c>
      <c r="AW138" s="15" t="s">
        <v>31</v>
      </c>
      <c r="AX138" s="15" t="s">
        <v>76</v>
      </c>
      <c r="AY138" s="284" t="s">
        <v>173</v>
      </c>
    </row>
    <row r="139" s="13" customFormat="1">
      <c r="A139" s="13"/>
      <c r="B139" s="241"/>
      <c r="C139" s="242"/>
      <c r="D139" s="243" t="s">
        <v>182</v>
      </c>
      <c r="E139" s="244" t="s">
        <v>1</v>
      </c>
      <c r="F139" s="245" t="s">
        <v>424</v>
      </c>
      <c r="G139" s="242"/>
      <c r="H139" s="246">
        <v>294</v>
      </c>
      <c r="I139" s="247"/>
      <c r="J139" s="242"/>
      <c r="K139" s="242"/>
      <c r="L139" s="248"/>
      <c r="M139" s="249"/>
      <c r="N139" s="250"/>
      <c r="O139" s="250"/>
      <c r="P139" s="250"/>
      <c r="Q139" s="250"/>
      <c r="R139" s="250"/>
      <c r="S139" s="250"/>
      <c r="T139" s="251"/>
      <c r="U139" s="13"/>
      <c r="V139" s="13"/>
      <c r="W139" s="13"/>
      <c r="X139" s="13"/>
      <c r="Y139" s="13"/>
      <c r="Z139" s="13"/>
      <c r="AA139" s="13"/>
      <c r="AB139" s="13"/>
      <c r="AC139" s="13"/>
      <c r="AD139" s="13"/>
      <c r="AE139" s="13"/>
      <c r="AT139" s="252" t="s">
        <v>182</v>
      </c>
      <c r="AU139" s="252" t="s">
        <v>86</v>
      </c>
      <c r="AV139" s="13" t="s">
        <v>86</v>
      </c>
      <c r="AW139" s="13" t="s">
        <v>31</v>
      </c>
      <c r="AX139" s="13" t="s">
        <v>76</v>
      </c>
      <c r="AY139" s="252" t="s">
        <v>173</v>
      </c>
    </row>
    <row r="140" s="14" customFormat="1">
      <c r="A140" s="14"/>
      <c r="B140" s="253"/>
      <c r="C140" s="254"/>
      <c r="D140" s="243" t="s">
        <v>182</v>
      </c>
      <c r="E140" s="255" t="s">
        <v>1</v>
      </c>
      <c r="F140" s="256" t="s">
        <v>184</v>
      </c>
      <c r="G140" s="254"/>
      <c r="H140" s="257">
        <v>294</v>
      </c>
      <c r="I140" s="258"/>
      <c r="J140" s="254"/>
      <c r="K140" s="254"/>
      <c r="L140" s="259"/>
      <c r="M140" s="260"/>
      <c r="N140" s="261"/>
      <c r="O140" s="261"/>
      <c r="P140" s="261"/>
      <c r="Q140" s="261"/>
      <c r="R140" s="261"/>
      <c r="S140" s="261"/>
      <c r="T140" s="262"/>
      <c r="U140" s="14"/>
      <c r="V140" s="14"/>
      <c r="W140" s="14"/>
      <c r="X140" s="14"/>
      <c r="Y140" s="14"/>
      <c r="Z140" s="14"/>
      <c r="AA140" s="14"/>
      <c r="AB140" s="14"/>
      <c r="AC140" s="14"/>
      <c r="AD140" s="14"/>
      <c r="AE140" s="14"/>
      <c r="AT140" s="263" t="s">
        <v>182</v>
      </c>
      <c r="AU140" s="263" t="s">
        <v>86</v>
      </c>
      <c r="AV140" s="14" t="s">
        <v>180</v>
      </c>
      <c r="AW140" s="14" t="s">
        <v>31</v>
      </c>
      <c r="AX140" s="14" t="s">
        <v>84</v>
      </c>
      <c r="AY140" s="263" t="s">
        <v>173</v>
      </c>
    </row>
    <row r="141" s="2" customFormat="1" ht="14.4" customHeight="1">
      <c r="A141" s="38"/>
      <c r="B141" s="39"/>
      <c r="C141" s="264" t="s">
        <v>213</v>
      </c>
      <c r="D141" s="264" t="s">
        <v>199</v>
      </c>
      <c r="E141" s="265" t="s">
        <v>214</v>
      </c>
      <c r="F141" s="266" t="s">
        <v>215</v>
      </c>
      <c r="G141" s="267" t="s">
        <v>209</v>
      </c>
      <c r="H141" s="268">
        <v>5</v>
      </c>
      <c r="I141" s="269"/>
      <c r="J141" s="270">
        <f>ROUND(I141*H141,2)</f>
        <v>0</v>
      </c>
      <c r="K141" s="271"/>
      <c r="L141" s="272"/>
      <c r="M141" s="273" t="s">
        <v>1</v>
      </c>
      <c r="N141" s="274" t="s">
        <v>41</v>
      </c>
      <c r="O141" s="91"/>
      <c r="P141" s="237">
        <f>O141*H141</f>
        <v>0</v>
      </c>
      <c r="Q141" s="237">
        <v>3.70425</v>
      </c>
      <c r="R141" s="237">
        <f>Q141*H141</f>
        <v>18.521250000000002</v>
      </c>
      <c r="S141" s="237">
        <v>0</v>
      </c>
      <c r="T141" s="238">
        <f>S141*H141</f>
        <v>0</v>
      </c>
      <c r="U141" s="38"/>
      <c r="V141" s="38"/>
      <c r="W141" s="38"/>
      <c r="X141" s="38"/>
      <c r="Y141" s="38"/>
      <c r="Z141" s="38"/>
      <c r="AA141" s="38"/>
      <c r="AB141" s="38"/>
      <c r="AC141" s="38"/>
      <c r="AD141" s="38"/>
      <c r="AE141" s="38"/>
      <c r="AR141" s="239" t="s">
        <v>203</v>
      </c>
      <c r="AT141" s="239" t="s">
        <v>199</v>
      </c>
      <c r="AU141" s="239" t="s">
        <v>86</v>
      </c>
      <c r="AY141" s="17" t="s">
        <v>173</v>
      </c>
      <c r="BE141" s="240">
        <f>IF(N141="základní",J141,0)</f>
        <v>0</v>
      </c>
      <c r="BF141" s="240">
        <f>IF(N141="snížená",J141,0)</f>
        <v>0</v>
      </c>
      <c r="BG141" s="240">
        <f>IF(N141="zákl. přenesená",J141,0)</f>
        <v>0</v>
      </c>
      <c r="BH141" s="240">
        <f>IF(N141="sníž. přenesená",J141,0)</f>
        <v>0</v>
      </c>
      <c r="BI141" s="240">
        <f>IF(N141="nulová",J141,0)</f>
        <v>0</v>
      </c>
      <c r="BJ141" s="17" t="s">
        <v>84</v>
      </c>
      <c r="BK141" s="240">
        <f>ROUND(I141*H141,2)</f>
        <v>0</v>
      </c>
      <c r="BL141" s="17" t="s">
        <v>180</v>
      </c>
      <c r="BM141" s="239" t="s">
        <v>425</v>
      </c>
    </row>
    <row r="142" s="15" customFormat="1">
      <c r="A142" s="15"/>
      <c r="B142" s="275"/>
      <c r="C142" s="276"/>
      <c r="D142" s="243" t="s">
        <v>182</v>
      </c>
      <c r="E142" s="277" t="s">
        <v>1</v>
      </c>
      <c r="F142" s="278" t="s">
        <v>211</v>
      </c>
      <c r="G142" s="276"/>
      <c r="H142" s="277" t="s">
        <v>1</v>
      </c>
      <c r="I142" s="279"/>
      <c r="J142" s="276"/>
      <c r="K142" s="276"/>
      <c r="L142" s="280"/>
      <c r="M142" s="281"/>
      <c r="N142" s="282"/>
      <c r="O142" s="282"/>
      <c r="P142" s="282"/>
      <c r="Q142" s="282"/>
      <c r="R142" s="282"/>
      <c r="S142" s="282"/>
      <c r="T142" s="283"/>
      <c r="U142" s="15"/>
      <c r="V142" s="15"/>
      <c r="W142" s="15"/>
      <c r="X142" s="15"/>
      <c r="Y142" s="15"/>
      <c r="Z142" s="15"/>
      <c r="AA142" s="15"/>
      <c r="AB142" s="15"/>
      <c r="AC142" s="15"/>
      <c r="AD142" s="15"/>
      <c r="AE142" s="15"/>
      <c r="AT142" s="284" t="s">
        <v>182</v>
      </c>
      <c r="AU142" s="284" t="s">
        <v>86</v>
      </c>
      <c r="AV142" s="15" t="s">
        <v>84</v>
      </c>
      <c r="AW142" s="15" t="s">
        <v>31</v>
      </c>
      <c r="AX142" s="15" t="s">
        <v>76</v>
      </c>
      <c r="AY142" s="284" t="s">
        <v>173</v>
      </c>
    </row>
    <row r="143" s="13" customFormat="1">
      <c r="A143" s="13"/>
      <c r="B143" s="241"/>
      <c r="C143" s="242"/>
      <c r="D143" s="243" t="s">
        <v>182</v>
      </c>
      <c r="E143" s="244" t="s">
        <v>1</v>
      </c>
      <c r="F143" s="245" t="s">
        <v>426</v>
      </c>
      <c r="G143" s="242"/>
      <c r="H143" s="246">
        <v>5</v>
      </c>
      <c r="I143" s="247"/>
      <c r="J143" s="242"/>
      <c r="K143" s="242"/>
      <c r="L143" s="248"/>
      <c r="M143" s="249"/>
      <c r="N143" s="250"/>
      <c r="O143" s="250"/>
      <c r="P143" s="250"/>
      <c r="Q143" s="250"/>
      <c r="R143" s="250"/>
      <c r="S143" s="250"/>
      <c r="T143" s="251"/>
      <c r="U143" s="13"/>
      <c r="V143" s="13"/>
      <c r="W143" s="13"/>
      <c r="X143" s="13"/>
      <c r="Y143" s="13"/>
      <c r="Z143" s="13"/>
      <c r="AA143" s="13"/>
      <c r="AB143" s="13"/>
      <c r="AC143" s="13"/>
      <c r="AD143" s="13"/>
      <c r="AE143" s="13"/>
      <c r="AT143" s="252" t="s">
        <v>182</v>
      </c>
      <c r="AU143" s="252" t="s">
        <v>86</v>
      </c>
      <c r="AV143" s="13" t="s">
        <v>86</v>
      </c>
      <c r="AW143" s="13" t="s">
        <v>31</v>
      </c>
      <c r="AX143" s="13" t="s">
        <v>76</v>
      </c>
      <c r="AY143" s="252" t="s">
        <v>173</v>
      </c>
    </row>
    <row r="144" s="14" customFormat="1">
      <c r="A144" s="14"/>
      <c r="B144" s="253"/>
      <c r="C144" s="254"/>
      <c r="D144" s="243" t="s">
        <v>182</v>
      </c>
      <c r="E144" s="255" t="s">
        <v>1</v>
      </c>
      <c r="F144" s="256" t="s">
        <v>184</v>
      </c>
      <c r="G144" s="254"/>
      <c r="H144" s="257">
        <v>5</v>
      </c>
      <c r="I144" s="258"/>
      <c r="J144" s="254"/>
      <c r="K144" s="254"/>
      <c r="L144" s="259"/>
      <c r="M144" s="260"/>
      <c r="N144" s="261"/>
      <c r="O144" s="261"/>
      <c r="P144" s="261"/>
      <c r="Q144" s="261"/>
      <c r="R144" s="261"/>
      <c r="S144" s="261"/>
      <c r="T144" s="262"/>
      <c r="U144" s="14"/>
      <c r="V144" s="14"/>
      <c r="W144" s="14"/>
      <c r="X144" s="14"/>
      <c r="Y144" s="14"/>
      <c r="Z144" s="14"/>
      <c r="AA144" s="14"/>
      <c r="AB144" s="14"/>
      <c r="AC144" s="14"/>
      <c r="AD144" s="14"/>
      <c r="AE144" s="14"/>
      <c r="AT144" s="263" t="s">
        <v>182</v>
      </c>
      <c r="AU144" s="263" t="s">
        <v>86</v>
      </c>
      <c r="AV144" s="14" t="s">
        <v>180</v>
      </c>
      <c r="AW144" s="14" t="s">
        <v>31</v>
      </c>
      <c r="AX144" s="14" t="s">
        <v>84</v>
      </c>
      <c r="AY144" s="263" t="s">
        <v>173</v>
      </c>
    </row>
    <row r="145" s="2" customFormat="1" ht="76.35" customHeight="1">
      <c r="A145" s="38"/>
      <c r="B145" s="39"/>
      <c r="C145" s="227" t="s">
        <v>203</v>
      </c>
      <c r="D145" s="227" t="s">
        <v>176</v>
      </c>
      <c r="E145" s="228" t="s">
        <v>219</v>
      </c>
      <c r="F145" s="229" t="s">
        <v>220</v>
      </c>
      <c r="G145" s="230" t="s">
        <v>221</v>
      </c>
      <c r="H145" s="231">
        <v>0.17499999999999999</v>
      </c>
      <c r="I145" s="232"/>
      <c r="J145" s="233">
        <f>ROUND(I145*H145,2)</f>
        <v>0</v>
      </c>
      <c r="K145" s="234"/>
      <c r="L145" s="44"/>
      <c r="M145" s="235" t="s">
        <v>1</v>
      </c>
      <c r="N145" s="236" t="s">
        <v>41</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180</v>
      </c>
      <c r="AT145" s="239" t="s">
        <v>176</v>
      </c>
      <c r="AU145" s="239" t="s">
        <v>86</v>
      </c>
      <c r="AY145" s="17" t="s">
        <v>173</v>
      </c>
      <c r="BE145" s="240">
        <f>IF(N145="základní",J145,0)</f>
        <v>0</v>
      </c>
      <c r="BF145" s="240">
        <f>IF(N145="snížená",J145,0)</f>
        <v>0</v>
      </c>
      <c r="BG145" s="240">
        <f>IF(N145="zákl. přenesená",J145,0)</f>
        <v>0</v>
      </c>
      <c r="BH145" s="240">
        <f>IF(N145="sníž. přenesená",J145,0)</f>
        <v>0</v>
      </c>
      <c r="BI145" s="240">
        <f>IF(N145="nulová",J145,0)</f>
        <v>0</v>
      </c>
      <c r="BJ145" s="17" t="s">
        <v>84</v>
      </c>
      <c r="BK145" s="240">
        <f>ROUND(I145*H145,2)</f>
        <v>0</v>
      </c>
      <c r="BL145" s="17" t="s">
        <v>180</v>
      </c>
      <c r="BM145" s="239" t="s">
        <v>427</v>
      </c>
    </row>
    <row r="146" s="13" customFormat="1">
      <c r="A146" s="13"/>
      <c r="B146" s="241"/>
      <c r="C146" s="242"/>
      <c r="D146" s="243" t="s">
        <v>182</v>
      </c>
      <c r="E146" s="244" t="s">
        <v>1</v>
      </c>
      <c r="F146" s="245" t="s">
        <v>428</v>
      </c>
      <c r="G146" s="242"/>
      <c r="H146" s="246">
        <v>0.17499999999999999</v>
      </c>
      <c r="I146" s="247"/>
      <c r="J146" s="242"/>
      <c r="K146" s="242"/>
      <c r="L146" s="248"/>
      <c r="M146" s="249"/>
      <c r="N146" s="250"/>
      <c r="O146" s="250"/>
      <c r="P146" s="250"/>
      <c r="Q146" s="250"/>
      <c r="R146" s="250"/>
      <c r="S146" s="250"/>
      <c r="T146" s="251"/>
      <c r="U146" s="13"/>
      <c r="V146" s="13"/>
      <c r="W146" s="13"/>
      <c r="X146" s="13"/>
      <c r="Y146" s="13"/>
      <c r="Z146" s="13"/>
      <c r="AA146" s="13"/>
      <c r="AB146" s="13"/>
      <c r="AC146" s="13"/>
      <c r="AD146" s="13"/>
      <c r="AE146" s="13"/>
      <c r="AT146" s="252" t="s">
        <v>182</v>
      </c>
      <c r="AU146" s="252" t="s">
        <v>86</v>
      </c>
      <c r="AV146" s="13" t="s">
        <v>86</v>
      </c>
      <c r="AW146" s="13" t="s">
        <v>31</v>
      </c>
      <c r="AX146" s="13" t="s">
        <v>76</v>
      </c>
      <c r="AY146" s="252" t="s">
        <v>173</v>
      </c>
    </row>
    <row r="147" s="14" customFormat="1">
      <c r="A147" s="14"/>
      <c r="B147" s="253"/>
      <c r="C147" s="254"/>
      <c r="D147" s="243" t="s">
        <v>182</v>
      </c>
      <c r="E147" s="255" t="s">
        <v>1</v>
      </c>
      <c r="F147" s="256" t="s">
        <v>184</v>
      </c>
      <c r="G147" s="254"/>
      <c r="H147" s="257">
        <v>0.17499999999999999</v>
      </c>
      <c r="I147" s="258"/>
      <c r="J147" s="254"/>
      <c r="K147" s="254"/>
      <c r="L147" s="259"/>
      <c r="M147" s="260"/>
      <c r="N147" s="261"/>
      <c r="O147" s="261"/>
      <c r="P147" s="261"/>
      <c r="Q147" s="261"/>
      <c r="R147" s="261"/>
      <c r="S147" s="261"/>
      <c r="T147" s="262"/>
      <c r="U147" s="14"/>
      <c r="V147" s="14"/>
      <c r="W147" s="14"/>
      <c r="X147" s="14"/>
      <c r="Y147" s="14"/>
      <c r="Z147" s="14"/>
      <c r="AA147" s="14"/>
      <c r="AB147" s="14"/>
      <c r="AC147" s="14"/>
      <c r="AD147" s="14"/>
      <c r="AE147" s="14"/>
      <c r="AT147" s="263" t="s">
        <v>182</v>
      </c>
      <c r="AU147" s="263" t="s">
        <v>86</v>
      </c>
      <c r="AV147" s="14" t="s">
        <v>180</v>
      </c>
      <c r="AW147" s="14" t="s">
        <v>31</v>
      </c>
      <c r="AX147" s="14" t="s">
        <v>84</v>
      </c>
      <c r="AY147" s="263" t="s">
        <v>173</v>
      </c>
    </row>
    <row r="148" s="2" customFormat="1" ht="90" customHeight="1">
      <c r="A148" s="38"/>
      <c r="B148" s="39"/>
      <c r="C148" s="227" t="s">
        <v>224</v>
      </c>
      <c r="D148" s="227" t="s">
        <v>176</v>
      </c>
      <c r="E148" s="228" t="s">
        <v>225</v>
      </c>
      <c r="F148" s="229" t="s">
        <v>226</v>
      </c>
      <c r="G148" s="230" t="s">
        <v>221</v>
      </c>
      <c r="H148" s="231">
        <v>0.16</v>
      </c>
      <c r="I148" s="232"/>
      <c r="J148" s="233">
        <f>ROUND(I148*H148,2)</f>
        <v>0</v>
      </c>
      <c r="K148" s="234"/>
      <c r="L148" s="44"/>
      <c r="M148" s="235" t="s">
        <v>1</v>
      </c>
      <c r="N148" s="236" t="s">
        <v>41</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180</v>
      </c>
      <c r="AT148" s="239" t="s">
        <v>176</v>
      </c>
      <c r="AU148" s="239" t="s">
        <v>86</v>
      </c>
      <c r="AY148" s="17" t="s">
        <v>173</v>
      </c>
      <c r="BE148" s="240">
        <f>IF(N148="základní",J148,0)</f>
        <v>0</v>
      </c>
      <c r="BF148" s="240">
        <f>IF(N148="snížená",J148,0)</f>
        <v>0</v>
      </c>
      <c r="BG148" s="240">
        <f>IF(N148="zákl. přenesená",J148,0)</f>
        <v>0</v>
      </c>
      <c r="BH148" s="240">
        <f>IF(N148="sníž. přenesená",J148,0)</f>
        <v>0</v>
      </c>
      <c r="BI148" s="240">
        <f>IF(N148="nulová",J148,0)</f>
        <v>0</v>
      </c>
      <c r="BJ148" s="17" t="s">
        <v>84</v>
      </c>
      <c r="BK148" s="240">
        <f>ROUND(I148*H148,2)</f>
        <v>0</v>
      </c>
      <c r="BL148" s="17" t="s">
        <v>180</v>
      </c>
      <c r="BM148" s="239" t="s">
        <v>429</v>
      </c>
    </row>
    <row r="149" s="13" customFormat="1">
      <c r="A149" s="13"/>
      <c r="B149" s="241"/>
      <c r="C149" s="242"/>
      <c r="D149" s="243" t="s">
        <v>182</v>
      </c>
      <c r="E149" s="244" t="s">
        <v>1</v>
      </c>
      <c r="F149" s="245" t="s">
        <v>430</v>
      </c>
      <c r="G149" s="242"/>
      <c r="H149" s="246">
        <v>0.16</v>
      </c>
      <c r="I149" s="247"/>
      <c r="J149" s="242"/>
      <c r="K149" s="242"/>
      <c r="L149" s="248"/>
      <c r="M149" s="249"/>
      <c r="N149" s="250"/>
      <c r="O149" s="250"/>
      <c r="P149" s="250"/>
      <c r="Q149" s="250"/>
      <c r="R149" s="250"/>
      <c r="S149" s="250"/>
      <c r="T149" s="251"/>
      <c r="U149" s="13"/>
      <c r="V149" s="13"/>
      <c r="W149" s="13"/>
      <c r="X149" s="13"/>
      <c r="Y149" s="13"/>
      <c r="Z149" s="13"/>
      <c r="AA149" s="13"/>
      <c r="AB149" s="13"/>
      <c r="AC149" s="13"/>
      <c r="AD149" s="13"/>
      <c r="AE149" s="13"/>
      <c r="AT149" s="252" t="s">
        <v>182</v>
      </c>
      <c r="AU149" s="252" t="s">
        <v>86</v>
      </c>
      <c r="AV149" s="13" t="s">
        <v>86</v>
      </c>
      <c r="AW149" s="13" t="s">
        <v>31</v>
      </c>
      <c r="AX149" s="13" t="s">
        <v>76</v>
      </c>
      <c r="AY149" s="252" t="s">
        <v>173</v>
      </c>
    </row>
    <row r="150" s="14" customFormat="1">
      <c r="A150" s="14"/>
      <c r="B150" s="253"/>
      <c r="C150" s="254"/>
      <c r="D150" s="243" t="s">
        <v>182</v>
      </c>
      <c r="E150" s="255" t="s">
        <v>1</v>
      </c>
      <c r="F150" s="256" t="s">
        <v>184</v>
      </c>
      <c r="G150" s="254"/>
      <c r="H150" s="257">
        <v>0.16</v>
      </c>
      <c r="I150" s="258"/>
      <c r="J150" s="254"/>
      <c r="K150" s="254"/>
      <c r="L150" s="259"/>
      <c r="M150" s="260"/>
      <c r="N150" s="261"/>
      <c r="O150" s="261"/>
      <c r="P150" s="261"/>
      <c r="Q150" s="261"/>
      <c r="R150" s="261"/>
      <c r="S150" s="261"/>
      <c r="T150" s="262"/>
      <c r="U150" s="14"/>
      <c r="V150" s="14"/>
      <c r="W150" s="14"/>
      <c r="X150" s="14"/>
      <c r="Y150" s="14"/>
      <c r="Z150" s="14"/>
      <c r="AA150" s="14"/>
      <c r="AB150" s="14"/>
      <c r="AC150" s="14"/>
      <c r="AD150" s="14"/>
      <c r="AE150" s="14"/>
      <c r="AT150" s="263" t="s">
        <v>182</v>
      </c>
      <c r="AU150" s="263" t="s">
        <v>86</v>
      </c>
      <c r="AV150" s="14" t="s">
        <v>180</v>
      </c>
      <c r="AW150" s="14" t="s">
        <v>31</v>
      </c>
      <c r="AX150" s="14" t="s">
        <v>84</v>
      </c>
      <c r="AY150" s="263" t="s">
        <v>173</v>
      </c>
    </row>
    <row r="151" s="2" customFormat="1" ht="90" customHeight="1">
      <c r="A151" s="38"/>
      <c r="B151" s="39"/>
      <c r="C151" s="227" t="s">
        <v>228</v>
      </c>
      <c r="D151" s="227" t="s">
        <v>176</v>
      </c>
      <c r="E151" s="228" t="s">
        <v>369</v>
      </c>
      <c r="F151" s="229" t="s">
        <v>370</v>
      </c>
      <c r="G151" s="230" t="s">
        <v>221</v>
      </c>
      <c r="H151" s="231">
        <v>0.014999999999999999</v>
      </c>
      <c r="I151" s="232"/>
      <c r="J151" s="233">
        <f>ROUND(I151*H151,2)</f>
        <v>0</v>
      </c>
      <c r="K151" s="234"/>
      <c r="L151" s="44"/>
      <c r="M151" s="235" t="s">
        <v>1</v>
      </c>
      <c r="N151" s="236" t="s">
        <v>41</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180</v>
      </c>
      <c r="AT151" s="239" t="s">
        <v>176</v>
      </c>
      <c r="AU151" s="239" t="s">
        <v>86</v>
      </c>
      <c r="AY151" s="17" t="s">
        <v>173</v>
      </c>
      <c r="BE151" s="240">
        <f>IF(N151="základní",J151,0)</f>
        <v>0</v>
      </c>
      <c r="BF151" s="240">
        <f>IF(N151="snížená",J151,0)</f>
        <v>0</v>
      </c>
      <c r="BG151" s="240">
        <f>IF(N151="zákl. přenesená",J151,0)</f>
        <v>0</v>
      </c>
      <c r="BH151" s="240">
        <f>IF(N151="sníž. přenesená",J151,0)</f>
        <v>0</v>
      </c>
      <c r="BI151" s="240">
        <f>IF(N151="nulová",J151,0)</f>
        <v>0</v>
      </c>
      <c r="BJ151" s="17" t="s">
        <v>84</v>
      </c>
      <c r="BK151" s="240">
        <f>ROUND(I151*H151,2)</f>
        <v>0</v>
      </c>
      <c r="BL151" s="17" t="s">
        <v>180</v>
      </c>
      <c r="BM151" s="239" t="s">
        <v>431</v>
      </c>
    </row>
    <row r="152" s="13" customFormat="1">
      <c r="A152" s="13"/>
      <c r="B152" s="241"/>
      <c r="C152" s="242"/>
      <c r="D152" s="243" t="s">
        <v>182</v>
      </c>
      <c r="E152" s="244" t="s">
        <v>1</v>
      </c>
      <c r="F152" s="245" t="s">
        <v>432</v>
      </c>
      <c r="G152" s="242"/>
      <c r="H152" s="246">
        <v>0.014999999999999999</v>
      </c>
      <c r="I152" s="247"/>
      <c r="J152" s="242"/>
      <c r="K152" s="242"/>
      <c r="L152" s="248"/>
      <c r="M152" s="249"/>
      <c r="N152" s="250"/>
      <c r="O152" s="250"/>
      <c r="P152" s="250"/>
      <c r="Q152" s="250"/>
      <c r="R152" s="250"/>
      <c r="S152" s="250"/>
      <c r="T152" s="251"/>
      <c r="U152" s="13"/>
      <c r="V152" s="13"/>
      <c r="W152" s="13"/>
      <c r="X152" s="13"/>
      <c r="Y152" s="13"/>
      <c r="Z152" s="13"/>
      <c r="AA152" s="13"/>
      <c r="AB152" s="13"/>
      <c r="AC152" s="13"/>
      <c r="AD152" s="13"/>
      <c r="AE152" s="13"/>
      <c r="AT152" s="252" t="s">
        <v>182</v>
      </c>
      <c r="AU152" s="252" t="s">
        <v>86</v>
      </c>
      <c r="AV152" s="13" t="s">
        <v>86</v>
      </c>
      <c r="AW152" s="13" t="s">
        <v>31</v>
      </c>
      <c r="AX152" s="13" t="s">
        <v>76</v>
      </c>
      <c r="AY152" s="252" t="s">
        <v>173</v>
      </c>
    </row>
    <row r="153" s="14" customFormat="1">
      <c r="A153" s="14"/>
      <c r="B153" s="253"/>
      <c r="C153" s="254"/>
      <c r="D153" s="243" t="s">
        <v>182</v>
      </c>
      <c r="E153" s="255" t="s">
        <v>1</v>
      </c>
      <c r="F153" s="256" t="s">
        <v>184</v>
      </c>
      <c r="G153" s="254"/>
      <c r="H153" s="257">
        <v>0.014999999999999999</v>
      </c>
      <c r="I153" s="258"/>
      <c r="J153" s="254"/>
      <c r="K153" s="254"/>
      <c r="L153" s="259"/>
      <c r="M153" s="260"/>
      <c r="N153" s="261"/>
      <c r="O153" s="261"/>
      <c r="P153" s="261"/>
      <c r="Q153" s="261"/>
      <c r="R153" s="261"/>
      <c r="S153" s="261"/>
      <c r="T153" s="262"/>
      <c r="U153" s="14"/>
      <c r="V153" s="14"/>
      <c r="W153" s="14"/>
      <c r="X153" s="14"/>
      <c r="Y153" s="14"/>
      <c r="Z153" s="14"/>
      <c r="AA153" s="14"/>
      <c r="AB153" s="14"/>
      <c r="AC153" s="14"/>
      <c r="AD153" s="14"/>
      <c r="AE153" s="14"/>
      <c r="AT153" s="263" t="s">
        <v>182</v>
      </c>
      <c r="AU153" s="263" t="s">
        <v>86</v>
      </c>
      <c r="AV153" s="14" t="s">
        <v>180</v>
      </c>
      <c r="AW153" s="14" t="s">
        <v>31</v>
      </c>
      <c r="AX153" s="14" t="s">
        <v>84</v>
      </c>
      <c r="AY153" s="263" t="s">
        <v>173</v>
      </c>
    </row>
    <row r="154" s="2" customFormat="1" ht="114.9" customHeight="1">
      <c r="A154" s="38"/>
      <c r="B154" s="39"/>
      <c r="C154" s="227" t="s">
        <v>246</v>
      </c>
      <c r="D154" s="227" t="s">
        <v>176</v>
      </c>
      <c r="E154" s="228" t="s">
        <v>229</v>
      </c>
      <c r="F154" s="229" t="s">
        <v>230</v>
      </c>
      <c r="G154" s="230" t="s">
        <v>231</v>
      </c>
      <c r="H154" s="231">
        <v>350</v>
      </c>
      <c r="I154" s="232"/>
      <c r="J154" s="233">
        <f>ROUND(I154*H154,2)</f>
        <v>0</v>
      </c>
      <c r="K154" s="234"/>
      <c r="L154" s="44"/>
      <c r="M154" s="235" t="s">
        <v>1</v>
      </c>
      <c r="N154" s="236" t="s">
        <v>41</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180</v>
      </c>
      <c r="AT154" s="239" t="s">
        <v>176</v>
      </c>
      <c r="AU154" s="239" t="s">
        <v>86</v>
      </c>
      <c r="AY154" s="17" t="s">
        <v>173</v>
      </c>
      <c r="BE154" s="240">
        <f>IF(N154="základní",J154,0)</f>
        <v>0</v>
      </c>
      <c r="BF154" s="240">
        <f>IF(N154="snížená",J154,0)</f>
        <v>0</v>
      </c>
      <c r="BG154" s="240">
        <f>IF(N154="zákl. přenesená",J154,0)</f>
        <v>0</v>
      </c>
      <c r="BH154" s="240">
        <f>IF(N154="sníž. přenesená",J154,0)</f>
        <v>0</v>
      </c>
      <c r="BI154" s="240">
        <f>IF(N154="nulová",J154,0)</f>
        <v>0</v>
      </c>
      <c r="BJ154" s="17" t="s">
        <v>84</v>
      </c>
      <c r="BK154" s="240">
        <f>ROUND(I154*H154,2)</f>
        <v>0</v>
      </c>
      <c r="BL154" s="17" t="s">
        <v>180</v>
      </c>
      <c r="BM154" s="239" t="s">
        <v>433</v>
      </c>
    </row>
    <row r="155" s="13" customFormat="1">
      <c r="A155" s="13"/>
      <c r="B155" s="241"/>
      <c r="C155" s="242"/>
      <c r="D155" s="243" t="s">
        <v>182</v>
      </c>
      <c r="E155" s="244" t="s">
        <v>1</v>
      </c>
      <c r="F155" s="245" t="s">
        <v>434</v>
      </c>
      <c r="G155" s="242"/>
      <c r="H155" s="246">
        <v>350</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84</v>
      </c>
      <c r="AY155" s="252" t="s">
        <v>173</v>
      </c>
    </row>
    <row r="156" s="2" customFormat="1" ht="128.55" customHeight="1">
      <c r="A156" s="38"/>
      <c r="B156" s="39"/>
      <c r="C156" s="227" t="s">
        <v>253</v>
      </c>
      <c r="D156" s="227" t="s">
        <v>176</v>
      </c>
      <c r="E156" s="228" t="s">
        <v>247</v>
      </c>
      <c r="F156" s="229" t="s">
        <v>248</v>
      </c>
      <c r="G156" s="230" t="s">
        <v>221</v>
      </c>
      <c r="H156" s="231">
        <v>0.52500000000000002</v>
      </c>
      <c r="I156" s="232"/>
      <c r="J156" s="233">
        <f>ROUND(I156*H156,2)</f>
        <v>0</v>
      </c>
      <c r="K156" s="234"/>
      <c r="L156" s="44"/>
      <c r="M156" s="235" t="s">
        <v>1</v>
      </c>
      <c r="N156" s="236" t="s">
        <v>41</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180</v>
      </c>
      <c r="AT156" s="239" t="s">
        <v>176</v>
      </c>
      <c r="AU156" s="239" t="s">
        <v>86</v>
      </c>
      <c r="AY156" s="17" t="s">
        <v>173</v>
      </c>
      <c r="BE156" s="240">
        <f>IF(N156="základní",J156,0)</f>
        <v>0</v>
      </c>
      <c r="BF156" s="240">
        <f>IF(N156="snížená",J156,0)</f>
        <v>0</v>
      </c>
      <c r="BG156" s="240">
        <f>IF(N156="zákl. přenesená",J156,0)</f>
        <v>0</v>
      </c>
      <c r="BH156" s="240">
        <f>IF(N156="sníž. přenesená",J156,0)</f>
        <v>0</v>
      </c>
      <c r="BI156" s="240">
        <f>IF(N156="nulová",J156,0)</f>
        <v>0</v>
      </c>
      <c r="BJ156" s="17" t="s">
        <v>84</v>
      </c>
      <c r="BK156" s="240">
        <f>ROUND(I156*H156,2)</f>
        <v>0</v>
      </c>
      <c r="BL156" s="17" t="s">
        <v>180</v>
      </c>
      <c r="BM156" s="239" t="s">
        <v>435</v>
      </c>
    </row>
    <row r="157" s="2" customFormat="1">
      <c r="A157" s="38"/>
      <c r="B157" s="39"/>
      <c r="C157" s="40"/>
      <c r="D157" s="243" t="s">
        <v>250</v>
      </c>
      <c r="E157" s="40"/>
      <c r="F157" s="285" t="s">
        <v>251</v>
      </c>
      <c r="G157" s="40"/>
      <c r="H157" s="40"/>
      <c r="I157" s="286"/>
      <c r="J157" s="40"/>
      <c r="K157" s="40"/>
      <c r="L157" s="44"/>
      <c r="M157" s="287"/>
      <c r="N157" s="288"/>
      <c r="O157" s="91"/>
      <c r="P157" s="91"/>
      <c r="Q157" s="91"/>
      <c r="R157" s="91"/>
      <c r="S157" s="91"/>
      <c r="T157" s="92"/>
      <c r="U157" s="38"/>
      <c r="V157" s="38"/>
      <c r="W157" s="38"/>
      <c r="X157" s="38"/>
      <c r="Y157" s="38"/>
      <c r="Z157" s="38"/>
      <c r="AA157" s="38"/>
      <c r="AB157" s="38"/>
      <c r="AC157" s="38"/>
      <c r="AD157" s="38"/>
      <c r="AE157" s="38"/>
      <c r="AT157" s="17" t="s">
        <v>250</v>
      </c>
      <c r="AU157" s="17" t="s">
        <v>86</v>
      </c>
    </row>
    <row r="158" s="13" customFormat="1">
      <c r="A158" s="13"/>
      <c r="B158" s="241"/>
      <c r="C158" s="242"/>
      <c r="D158" s="243" t="s">
        <v>182</v>
      </c>
      <c r="E158" s="244" t="s">
        <v>1</v>
      </c>
      <c r="F158" s="245" t="s">
        <v>436</v>
      </c>
      <c r="G158" s="242"/>
      <c r="H158" s="246">
        <v>0.52500000000000002</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86</v>
      </c>
      <c r="AV158" s="13" t="s">
        <v>86</v>
      </c>
      <c r="AW158" s="13" t="s">
        <v>31</v>
      </c>
      <c r="AX158" s="13" t="s">
        <v>76</v>
      </c>
      <c r="AY158" s="252" t="s">
        <v>173</v>
      </c>
    </row>
    <row r="159" s="14" customFormat="1">
      <c r="A159" s="14"/>
      <c r="B159" s="253"/>
      <c r="C159" s="254"/>
      <c r="D159" s="243" t="s">
        <v>182</v>
      </c>
      <c r="E159" s="255" t="s">
        <v>1</v>
      </c>
      <c r="F159" s="256" t="s">
        <v>184</v>
      </c>
      <c r="G159" s="254"/>
      <c r="H159" s="257">
        <v>0.52500000000000002</v>
      </c>
      <c r="I159" s="258"/>
      <c r="J159" s="254"/>
      <c r="K159" s="254"/>
      <c r="L159" s="259"/>
      <c r="M159" s="260"/>
      <c r="N159" s="261"/>
      <c r="O159" s="261"/>
      <c r="P159" s="261"/>
      <c r="Q159" s="261"/>
      <c r="R159" s="261"/>
      <c r="S159" s="261"/>
      <c r="T159" s="262"/>
      <c r="U159" s="14"/>
      <c r="V159" s="14"/>
      <c r="W159" s="14"/>
      <c r="X159" s="14"/>
      <c r="Y159" s="14"/>
      <c r="Z159" s="14"/>
      <c r="AA159" s="14"/>
      <c r="AB159" s="14"/>
      <c r="AC159" s="14"/>
      <c r="AD159" s="14"/>
      <c r="AE159" s="14"/>
      <c r="AT159" s="263" t="s">
        <v>182</v>
      </c>
      <c r="AU159" s="263" t="s">
        <v>86</v>
      </c>
      <c r="AV159" s="14" t="s">
        <v>180</v>
      </c>
      <c r="AW159" s="14" t="s">
        <v>31</v>
      </c>
      <c r="AX159" s="14" t="s">
        <v>84</v>
      </c>
      <c r="AY159" s="263" t="s">
        <v>173</v>
      </c>
    </row>
    <row r="160" s="2" customFormat="1" ht="114.9" customHeight="1">
      <c r="A160" s="38"/>
      <c r="B160" s="39"/>
      <c r="C160" s="227" t="s">
        <v>260</v>
      </c>
      <c r="D160" s="227" t="s">
        <v>176</v>
      </c>
      <c r="E160" s="228" t="s">
        <v>254</v>
      </c>
      <c r="F160" s="229" t="s">
        <v>255</v>
      </c>
      <c r="G160" s="230" t="s">
        <v>256</v>
      </c>
      <c r="H160" s="231">
        <v>6</v>
      </c>
      <c r="I160" s="232"/>
      <c r="J160" s="233">
        <f>ROUND(I160*H160,2)</f>
        <v>0</v>
      </c>
      <c r="K160" s="234"/>
      <c r="L160" s="44"/>
      <c r="M160" s="235" t="s">
        <v>1</v>
      </c>
      <c r="N160" s="236" t="s">
        <v>41</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180</v>
      </c>
      <c r="AT160" s="239" t="s">
        <v>176</v>
      </c>
      <c r="AU160" s="239" t="s">
        <v>86</v>
      </c>
      <c r="AY160" s="17" t="s">
        <v>173</v>
      </c>
      <c r="BE160" s="240">
        <f>IF(N160="základní",J160,0)</f>
        <v>0</v>
      </c>
      <c r="BF160" s="240">
        <f>IF(N160="snížená",J160,0)</f>
        <v>0</v>
      </c>
      <c r="BG160" s="240">
        <f>IF(N160="zákl. přenesená",J160,0)</f>
        <v>0</v>
      </c>
      <c r="BH160" s="240">
        <f>IF(N160="sníž. přenesená",J160,0)</f>
        <v>0</v>
      </c>
      <c r="BI160" s="240">
        <f>IF(N160="nulová",J160,0)</f>
        <v>0</v>
      </c>
      <c r="BJ160" s="17" t="s">
        <v>84</v>
      </c>
      <c r="BK160" s="240">
        <f>ROUND(I160*H160,2)</f>
        <v>0</v>
      </c>
      <c r="BL160" s="17" t="s">
        <v>180</v>
      </c>
      <c r="BM160" s="239" t="s">
        <v>437</v>
      </c>
    </row>
    <row r="161" s="13" customFormat="1">
      <c r="A161" s="13"/>
      <c r="B161" s="241"/>
      <c r="C161" s="242"/>
      <c r="D161" s="243" t="s">
        <v>182</v>
      </c>
      <c r="E161" s="244" t="s">
        <v>1</v>
      </c>
      <c r="F161" s="245" t="s">
        <v>206</v>
      </c>
      <c r="G161" s="242"/>
      <c r="H161" s="246">
        <v>6</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4" customFormat="1">
      <c r="A162" s="14"/>
      <c r="B162" s="253"/>
      <c r="C162" s="254"/>
      <c r="D162" s="243" t="s">
        <v>182</v>
      </c>
      <c r="E162" s="255" t="s">
        <v>1</v>
      </c>
      <c r="F162" s="256" t="s">
        <v>184</v>
      </c>
      <c r="G162" s="254"/>
      <c r="H162" s="257">
        <v>6</v>
      </c>
      <c r="I162" s="258"/>
      <c r="J162" s="254"/>
      <c r="K162" s="254"/>
      <c r="L162" s="259"/>
      <c r="M162" s="260"/>
      <c r="N162" s="261"/>
      <c r="O162" s="261"/>
      <c r="P162" s="261"/>
      <c r="Q162" s="261"/>
      <c r="R162" s="261"/>
      <c r="S162" s="261"/>
      <c r="T162" s="262"/>
      <c r="U162" s="14"/>
      <c r="V162" s="14"/>
      <c r="W162" s="14"/>
      <c r="X162" s="14"/>
      <c r="Y162" s="14"/>
      <c r="Z162" s="14"/>
      <c r="AA162" s="14"/>
      <c r="AB162" s="14"/>
      <c r="AC162" s="14"/>
      <c r="AD162" s="14"/>
      <c r="AE162" s="14"/>
      <c r="AT162" s="263" t="s">
        <v>182</v>
      </c>
      <c r="AU162" s="263" t="s">
        <v>86</v>
      </c>
      <c r="AV162" s="14" t="s">
        <v>180</v>
      </c>
      <c r="AW162" s="14" t="s">
        <v>31</v>
      </c>
      <c r="AX162" s="14" t="s">
        <v>84</v>
      </c>
      <c r="AY162" s="263" t="s">
        <v>173</v>
      </c>
    </row>
    <row r="163" s="2" customFormat="1" ht="90" customHeight="1">
      <c r="A163" s="38"/>
      <c r="B163" s="39"/>
      <c r="C163" s="227" t="s">
        <v>264</v>
      </c>
      <c r="D163" s="227" t="s">
        <v>176</v>
      </c>
      <c r="E163" s="228" t="s">
        <v>261</v>
      </c>
      <c r="F163" s="229" t="s">
        <v>262</v>
      </c>
      <c r="G163" s="230" t="s">
        <v>256</v>
      </c>
      <c r="H163" s="231">
        <v>2</v>
      </c>
      <c r="I163" s="232"/>
      <c r="J163" s="233">
        <f>ROUND(I163*H163,2)</f>
        <v>0</v>
      </c>
      <c r="K163" s="234"/>
      <c r="L163" s="44"/>
      <c r="M163" s="235" t="s">
        <v>1</v>
      </c>
      <c r="N163" s="236" t="s">
        <v>41</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180</v>
      </c>
      <c r="AT163" s="239" t="s">
        <v>176</v>
      </c>
      <c r="AU163" s="239" t="s">
        <v>86</v>
      </c>
      <c r="AY163" s="17" t="s">
        <v>173</v>
      </c>
      <c r="BE163" s="240">
        <f>IF(N163="základní",J163,0)</f>
        <v>0</v>
      </c>
      <c r="BF163" s="240">
        <f>IF(N163="snížená",J163,0)</f>
        <v>0</v>
      </c>
      <c r="BG163" s="240">
        <f>IF(N163="zákl. přenesená",J163,0)</f>
        <v>0</v>
      </c>
      <c r="BH163" s="240">
        <f>IF(N163="sníž. přenesená",J163,0)</f>
        <v>0</v>
      </c>
      <c r="BI163" s="240">
        <f>IF(N163="nulová",J163,0)</f>
        <v>0</v>
      </c>
      <c r="BJ163" s="17" t="s">
        <v>84</v>
      </c>
      <c r="BK163" s="240">
        <f>ROUND(I163*H163,2)</f>
        <v>0</v>
      </c>
      <c r="BL163" s="17" t="s">
        <v>180</v>
      </c>
      <c r="BM163" s="239" t="s">
        <v>438</v>
      </c>
    </row>
    <row r="164" s="13" customFormat="1">
      <c r="A164" s="13"/>
      <c r="B164" s="241"/>
      <c r="C164" s="242"/>
      <c r="D164" s="243" t="s">
        <v>182</v>
      </c>
      <c r="E164" s="244" t="s">
        <v>1</v>
      </c>
      <c r="F164" s="245" t="s">
        <v>86</v>
      </c>
      <c r="G164" s="242"/>
      <c r="H164" s="246">
        <v>2</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2</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101.25" customHeight="1">
      <c r="A166" s="38"/>
      <c r="B166" s="39"/>
      <c r="C166" s="227" t="s">
        <v>8</v>
      </c>
      <c r="D166" s="227" t="s">
        <v>176</v>
      </c>
      <c r="E166" s="228" t="s">
        <v>265</v>
      </c>
      <c r="F166" s="229" t="s">
        <v>266</v>
      </c>
      <c r="G166" s="230" t="s">
        <v>231</v>
      </c>
      <c r="H166" s="231">
        <v>450</v>
      </c>
      <c r="I166" s="232"/>
      <c r="J166" s="233">
        <f>ROUND(I166*H166,2)</f>
        <v>0</v>
      </c>
      <c r="K166" s="234"/>
      <c r="L166" s="44"/>
      <c r="M166" s="235" t="s">
        <v>1</v>
      </c>
      <c r="N166" s="236" t="s">
        <v>41</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180</v>
      </c>
      <c r="AT166" s="239" t="s">
        <v>176</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439</v>
      </c>
    </row>
    <row r="167" s="2" customFormat="1">
      <c r="A167" s="38"/>
      <c r="B167" s="39"/>
      <c r="C167" s="40"/>
      <c r="D167" s="243" t="s">
        <v>250</v>
      </c>
      <c r="E167" s="40"/>
      <c r="F167" s="285" t="s">
        <v>268</v>
      </c>
      <c r="G167" s="40"/>
      <c r="H167" s="40"/>
      <c r="I167" s="286"/>
      <c r="J167" s="40"/>
      <c r="K167" s="40"/>
      <c r="L167" s="44"/>
      <c r="M167" s="287"/>
      <c r="N167" s="288"/>
      <c r="O167" s="91"/>
      <c r="P167" s="91"/>
      <c r="Q167" s="91"/>
      <c r="R167" s="91"/>
      <c r="S167" s="91"/>
      <c r="T167" s="92"/>
      <c r="U167" s="38"/>
      <c r="V167" s="38"/>
      <c r="W167" s="38"/>
      <c r="X167" s="38"/>
      <c r="Y167" s="38"/>
      <c r="Z167" s="38"/>
      <c r="AA167" s="38"/>
      <c r="AB167" s="38"/>
      <c r="AC167" s="38"/>
      <c r="AD167" s="38"/>
      <c r="AE167" s="38"/>
      <c r="AT167" s="17" t="s">
        <v>250</v>
      </c>
      <c r="AU167" s="17" t="s">
        <v>86</v>
      </c>
    </row>
    <row r="168" s="13" customFormat="1">
      <c r="A168" s="13"/>
      <c r="B168" s="241"/>
      <c r="C168" s="242"/>
      <c r="D168" s="243" t="s">
        <v>182</v>
      </c>
      <c r="E168" s="244" t="s">
        <v>1</v>
      </c>
      <c r="F168" s="245" t="s">
        <v>440</v>
      </c>
      <c r="G168" s="242"/>
      <c r="H168" s="246">
        <v>450</v>
      </c>
      <c r="I168" s="247"/>
      <c r="J168" s="242"/>
      <c r="K168" s="242"/>
      <c r="L168" s="248"/>
      <c r="M168" s="249"/>
      <c r="N168" s="250"/>
      <c r="O168" s="250"/>
      <c r="P168" s="250"/>
      <c r="Q168" s="250"/>
      <c r="R168" s="250"/>
      <c r="S168" s="250"/>
      <c r="T168" s="251"/>
      <c r="U168" s="13"/>
      <c r="V168" s="13"/>
      <c r="W168" s="13"/>
      <c r="X168" s="13"/>
      <c r="Y168" s="13"/>
      <c r="Z168" s="13"/>
      <c r="AA168" s="13"/>
      <c r="AB168" s="13"/>
      <c r="AC168" s="13"/>
      <c r="AD168" s="13"/>
      <c r="AE168" s="13"/>
      <c r="AT168" s="252" t="s">
        <v>182</v>
      </c>
      <c r="AU168" s="252" t="s">
        <v>86</v>
      </c>
      <c r="AV168" s="13" t="s">
        <v>86</v>
      </c>
      <c r="AW168" s="13" t="s">
        <v>31</v>
      </c>
      <c r="AX168" s="13" t="s">
        <v>76</v>
      </c>
      <c r="AY168" s="252" t="s">
        <v>173</v>
      </c>
    </row>
    <row r="169" s="14" customFormat="1">
      <c r="A169" s="14"/>
      <c r="B169" s="253"/>
      <c r="C169" s="254"/>
      <c r="D169" s="243" t="s">
        <v>182</v>
      </c>
      <c r="E169" s="255" t="s">
        <v>1</v>
      </c>
      <c r="F169" s="256" t="s">
        <v>184</v>
      </c>
      <c r="G169" s="254"/>
      <c r="H169" s="257">
        <v>450</v>
      </c>
      <c r="I169" s="258"/>
      <c r="J169" s="254"/>
      <c r="K169" s="254"/>
      <c r="L169" s="259"/>
      <c r="M169" s="260"/>
      <c r="N169" s="261"/>
      <c r="O169" s="261"/>
      <c r="P169" s="261"/>
      <c r="Q169" s="261"/>
      <c r="R169" s="261"/>
      <c r="S169" s="261"/>
      <c r="T169" s="262"/>
      <c r="U169" s="14"/>
      <c r="V169" s="14"/>
      <c r="W169" s="14"/>
      <c r="X169" s="14"/>
      <c r="Y169" s="14"/>
      <c r="Z169" s="14"/>
      <c r="AA169" s="14"/>
      <c r="AB169" s="14"/>
      <c r="AC169" s="14"/>
      <c r="AD169" s="14"/>
      <c r="AE169" s="14"/>
      <c r="AT169" s="263" t="s">
        <v>182</v>
      </c>
      <c r="AU169" s="263" t="s">
        <v>86</v>
      </c>
      <c r="AV169" s="14" t="s">
        <v>180</v>
      </c>
      <c r="AW169" s="14" t="s">
        <v>31</v>
      </c>
      <c r="AX169" s="14" t="s">
        <v>84</v>
      </c>
      <c r="AY169" s="263" t="s">
        <v>173</v>
      </c>
    </row>
    <row r="170" s="2" customFormat="1" ht="62.7" customHeight="1">
      <c r="A170" s="38"/>
      <c r="B170" s="39"/>
      <c r="C170" s="227" t="s">
        <v>274</v>
      </c>
      <c r="D170" s="227" t="s">
        <v>176</v>
      </c>
      <c r="E170" s="228" t="s">
        <v>270</v>
      </c>
      <c r="F170" s="229" t="s">
        <v>271</v>
      </c>
      <c r="G170" s="230" t="s">
        <v>209</v>
      </c>
      <c r="H170" s="231">
        <v>73</v>
      </c>
      <c r="I170" s="232"/>
      <c r="J170" s="233">
        <f>ROUND(I170*H170,2)</f>
        <v>0</v>
      </c>
      <c r="K170" s="234"/>
      <c r="L170" s="44"/>
      <c r="M170" s="235" t="s">
        <v>1</v>
      </c>
      <c r="N170" s="236" t="s">
        <v>41</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180</v>
      </c>
      <c r="AT170" s="239" t="s">
        <v>176</v>
      </c>
      <c r="AU170" s="239" t="s">
        <v>86</v>
      </c>
      <c r="AY170" s="17" t="s">
        <v>173</v>
      </c>
      <c r="BE170" s="240">
        <f>IF(N170="základní",J170,0)</f>
        <v>0</v>
      </c>
      <c r="BF170" s="240">
        <f>IF(N170="snížená",J170,0)</f>
        <v>0</v>
      </c>
      <c r="BG170" s="240">
        <f>IF(N170="zákl. přenesená",J170,0)</f>
        <v>0</v>
      </c>
      <c r="BH170" s="240">
        <f>IF(N170="sníž. přenesená",J170,0)</f>
        <v>0</v>
      </c>
      <c r="BI170" s="240">
        <f>IF(N170="nulová",J170,0)</f>
        <v>0</v>
      </c>
      <c r="BJ170" s="17" t="s">
        <v>84</v>
      </c>
      <c r="BK170" s="240">
        <f>ROUND(I170*H170,2)</f>
        <v>0</v>
      </c>
      <c r="BL170" s="17" t="s">
        <v>180</v>
      </c>
      <c r="BM170" s="239" t="s">
        <v>441</v>
      </c>
    </row>
    <row r="171" s="13" customFormat="1">
      <c r="A171" s="13"/>
      <c r="B171" s="241"/>
      <c r="C171" s="242"/>
      <c r="D171" s="243" t="s">
        <v>182</v>
      </c>
      <c r="E171" s="244" t="s">
        <v>1</v>
      </c>
      <c r="F171" s="245" t="s">
        <v>442</v>
      </c>
      <c r="G171" s="242"/>
      <c r="H171" s="246">
        <v>73</v>
      </c>
      <c r="I171" s="247"/>
      <c r="J171" s="242"/>
      <c r="K171" s="242"/>
      <c r="L171" s="248"/>
      <c r="M171" s="249"/>
      <c r="N171" s="250"/>
      <c r="O171" s="250"/>
      <c r="P171" s="250"/>
      <c r="Q171" s="250"/>
      <c r="R171" s="250"/>
      <c r="S171" s="250"/>
      <c r="T171" s="251"/>
      <c r="U171" s="13"/>
      <c r="V171" s="13"/>
      <c r="W171" s="13"/>
      <c r="X171" s="13"/>
      <c r="Y171" s="13"/>
      <c r="Z171" s="13"/>
      <c r="AA171" s="13"/>
      <c r="AB171" s="13"/>
      <c r="AC171" s="13"/>
      <c r="AD171" s="13"/>
      <c r="AE171" s="13"/>
      <c r="AT171" s="252" t="s">
        <v>182</v>
      </c>
      <c r="AU171" s="252" t="s">
        <v>86</v>
      </c>
      <c r="AV171" s="13" t="s">
        <v>86</v>
      </c>
      <c r="AW171" s="13" t="s">
        <v>31</v>
      </c>
      <c r="AX171" s="13" t="s">
        <v>76</v>
      </c>
      <c r="AY171" s="252" t="s">
        <v>173</v>
      </c>
    </row>
    <row r="172" s="14" customFormat="1">
      <c r="A172" s="14"/>
      <c r="B172" s="253"/>
      <c r="C172" s="254"/>
      <c r="D172" s="243" t="s">
        <v>182</v>
      </c>
      <c r="E172" s="255" t="s">
        <v>1</v>
      </c>
      <c r="F172" s="256" t="s">
        <v>184</v>
      </c>
      <c r="G172" s="254"/>
      <c r="H172" s="257">
        <v>73</v>
      </c>
      <c r="I172" s="258"/>
      <c r="J172" s="254"/>
      <c r="K172" s="254"/>
      <c r="L172" s="259"/>
      <c r="M172" s="260"/>
      <c r="N172" s="261"/>
      <c r="O172" s="261"/>
      <c r="P172" s="261"/>
      <c r="Q172" s="261"/>
      <c r="R172" s="261"/>
      <c r="S172" s="261"/>
      <c r="T172" s="262"/>
      <c r="U172" s="14"/>
      <c r="V172" s="14"/>
      <c r="W172" s="14"/>
      <c r="X172" s="14"/>
      <c r="Y172" s="14"/>
      <c r="Z172" s="14"/>
      <c r="AA172" s="14"/>
      <c r="AB172" s="14"/>
      <c r="AC172" s="14"/>
      <c r="AD172" s="14"/>
      <c r="AE172" s="14"/>
      <c r="AT172" s="263" t="s">
        <v>182</v>
      </c>
      <c r="AU172" s="263" t="s">
        <v>86</v>
      </c>
      <c r="AV172" s="14" t="s">
        <v>180</v>
      </c>
      <c r="AW172" s="14" t="s">
        <v>31</v>
      </c>
      <c r="AX172" s="14" t="s">
        <v>84</v>
      </c>
      <c r="AY172" s="263" t="s">
        <v>173</v>
      </c>
    </row>
    <row r="173" s="2" customFormat="1" ht="14.4" customHeight="1">
      <c r="A173" s="38"/>
      <c r="B173" s="39"/>
      <c r="C173" s="264" t="s">
        <v>279</v>
      </c>
      <c r="D173" s="264" t="s">
        <v>199</v>
      </c>
      <c r="E173" s="265" t="s">
        <v>275</v>
      </c>
      <c r="F173" s="266" t="s">
        <v>276</v>
      </c>
      <c r="G173" s="267" t="s">
        <v>209</v>
      </c>
      <c r="H173" s="268">
        <v>73</v>
      </c>
      <c r="I173" s="269"/>
      <c r="J173" s="270">
        <f>ROUND(I173*H173,2)</f>
        <v>0</v>
      </c>
      <c r="K173" s="271"/>
      <c r="L173" s="272"/>
      <c r="M173" s="273" t="s">
        <v>1</v>
      </c>
      <c r="N173" s="274" t="s">
        <v>41</v>
      </c>
      <c r="O173" s="91"/>
      <c r="P173" s="237">
        <f>O173*H173</f>
        <v>0</v>
      </c>
      <c r="Q173" s="237">
        <v>0.01004</v>
      </c>
      <c r="R173" s="237">
        <f>Q173*H173</f>
        <v>0.73292000000000002</v>
      </c>
      <c r="S173" s="237">
        <v>0</v>
      </c>
      <c r="T173" s="238">
        <f>S173*H173</f>
        <v>0</v>
      </c>
      <c r="U173" s="38"/>
      <c r="V173" s="38"/>
      <c r="W173" s="38"/>
      <c r="X173" s="38"/>
      <c r="Y173" s="38"/>
      <c r="Z173" s="38"/>
      <c r="AA173" s="38"/>
      <c r="AB173" s="38"/>
      <c r="AC173" s="38"/>
      <c r="AD173" s="38"/>
      <c r="AE173" s="38"/>
      <c r="AR173" s="239" t="s">
        <v>203</v>
      </c>
      <c r="AT173" s="239" t="s">
        <v>199</v>
      </c>
      <c r="AU173" s="239" t="s">
        <v>86</v>
      </c>
      <c r="AY173" s="17" t="s">
        <v>173</v>
      </c>
      <c r="BE173" s="240">
        <f>IF(N173="základní",J173,0)</f>
        <v>0</v>
      </c>
      <c r="BF173" s="240">
        <f>IF(N173="snížená",J173,0)</f>
        <v>0</v>
      </c>
      <c r="BG173" s="240">
        <f>IF(N173="zákl. přenesená",J173,0)</f>
        <v>0</v>
      </c>
      <c r="BH173" s="240">
        <f>IF(N173="sníž. přenesená",J173,0)</f>
        <v>0</v>
      </c>
      <c r="BI173" s="240">
        <f>IF(N173="nulová",J173,0)</f>
        <v>0</v>
      </c>
      <c r="BJ173" s="17" t="s">
        <v>84</v>
      </c>
      <c r="BK173" s="240">
        <f>ROUND(I173*H173,2)</f>
        <v>0</v>
      </c>
      <c r="BL173" s="17" t="s">
        <v>180</v>
      </c>
      <c r="BM173" s="239" t="s">
        <v>443</v>
      </c>
    </row>
    <row r="174" s="13" customFormat="1">
      <c r="A174" s="13"/>
      <c r="B174" s="241"/>
      <c r="C174" s="242"/>
      <c r="D174" s="243" t="s">
        <v>182</v>
      </c>
      <c r="E174" s="244" t="s">
        <v>1</v>
      </c>
      <c r="F174" s="245" t="s">
        <v>444</v>
      </c>
      <c r="G174" s="242"/>
      <c r="H174" s="246">
        <v>73</v>
      </c>
      <c r="I174" s="247"/>
      <c r="J174" s="242"/>
      <c r="K174" s="242"/>
      <c r="L174" s="248"/>
      <c r="M174" s="249"/>
      <c r="N174" s="250"/>
      <c r="O174" s="250"/>
      <c r="P174" s="250"/>
      <c r="Q174" s="250"/>
      <c r="R174" s="250"/>
      <c r="S174" s="250"/>
      <c r="T174" s="251"/>
      <c r="U174" s="13"/>
      <c r="V174" s="13"/>
      <c r="W174" s="13"/>
      <c r="X174" s="13"/>
      <c r="Y174" s="13"/>
      <c r="Z174" s="13"/>
      <c r="AA174" s="13"/>
      <c r="AB174" s="13"/>
      <c r="AC174" s="13"/>
      <c r="AD174" s="13"/>
      <c r="AE174" s="13"/>
      <c r="AT174" s="252" t="s">
        <v>182</v>
      </c>
      <c r="AU174" s="252" t="s">
        <v>86</v>
      </c>
      <c r="AV174" s="13" t="s">
        <v>86</v>
      </c>
      <c r="AW174" s="13" t="s">
        <v>31</v>
      </c>
      <c r="AX174" s="13" t="s">
        <v>76</v>
      </c>
      <c r="AY174" s="252" t="s">
        <v>173</v>
      </c>
    </row>
    <row r="175" s="14" customFormat="1">
      <c r="A175" s="14"/>
      <c r="B175" s="253"/>
      <c r="C175" s="254"/>
      <c r="D175" s="243" t="s">
        <v>182</v>
      </c>
      <c r="E175" s="255" t="s">
        <v>1</v>
      </c>
      <c r="F175" s="256" t="s">
        <v>184</v>
      </c>
      <c r="G175" s="254"/>
      <c r="H175" s="257">
        <v>73</v>
      </c>
      <c r="I175" s="258"/>
      <c r="J175" s="254"/>
      <c r="K175" s="254"/>
      <c r="L175" s="259"/>
      <c r="M175" s="260"/>
      <c r="N175" s="261"/>
      <c r="O175" s="261"/>
      <c r="P175" s="261"/>
      <c r="Q175" s="261"/>
      <c r="R175" s="261"/>
      <c r="S175" s="261"/>
      <c r="T175" s="262"/>
      <c r="U175" s="14"/>
      <c r="V175" s="14"/>
      <c r="W175" s="14"/>
      <c r="X175" s="14"/>
      <c r="Y175" s="14"/>
      <c r="Z175" s="14"/>
      <c r="AA175" s="14"/>
      <c r="AB175" s="14"/>
      <c r="AC175" s="14"/>
      <c r="AD175" s="14"/>
      <c r="AE175" s="14"/>
      <c r="AT175" s="263" t="s">
        <v>182</v>
      </c>
      <c r="AU175" s="263" t="s">
        <v>86</v>
      </c>
      <c r="AV175" s="14" t="s">
        <v>180</v>
      </c>
      <c r="AW175" s="14" t="s">
        <v>31</v>
      </c>
      <c r="AX175" s="14" t="s">
        <v>84</v>
      </c>
      <c r="AY175" s="263" t="s">
        <v>173</v>
      </c>
    </row>
    <row r="176" s="2" customFormat="1" ht="76.35" customHeight="1">
      <c r="A176" s="38"/>
      <c r="B176" s="39"/>
      <c r="C176" s="227" t="s">
        <v>284</v>
      </c>
      <c r="D176" s="227" t="s">
        <v>176</v>
      </c>
      <c r="E176" s="228" t="s">
        <v>280</v>
      </c>
      <c r="F176" s="229" t="s">
        <v>281</v>
      </c>
      <c r="G176" s="230" t="s">
        <v>187</v>
      </c>
      <c r="H176" s="231">
        <v>400</v>
      </c>
      <c r="I176" s="232"/>
      <c r="J176" s="233">
        <f>ROUND(I176*H176,2)</f>
        <v>0</v>
      </c>
      <c r="K176" s="234"/>
      <c r="L176" s="44"/>
      <c r="M176" s="235" t="s">
        <v>1</v>
      </c>
      <c r="N176" s="236" t="s">
        <v>41</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180</v>
      </c>
      <c r="AT176" s="239" t="s">
        <v>176</v>
      </c>
      <c r="AU176" s="239" t="s">
        <v>86</v>
      </c>
      <c r="AY176" s="17" t="s">
        <v>173</v>
      </c>
      <c r="BE176" s="240">
        <f>IF(N176="základní",J176,0)</f>
        <v>0</v>
      </c>
      <c r="BF176" s="240">
        <f>IF(N176="snížená",J176,0)</f>
        <v>0</v>
      </c>
      <c r="BG176" s="240">
        <f>IF(N176="zákl. přenesená",J176,0)</f>
        <v>0</v>
      </c>
      <c r="BH176" s="240">
        <f>IF(N176="sníž. přenesená",J176,0)</f>
        <v>0</v>
      </c>
      <c r="BI176" s="240">
        <f>IF(N176="nulová",J176,0)</f>
        <v>0</v>
      </c>
      <c r="BJ176" s="17" t="s">
        <v>84</v>
      </c>
      <c r="BK176" s="240">
        <f>ROUND(I176*H176,2)</f>
        <v>0</v>
      </c>
      <c r="BL176" s="17" t="s">
        <v>180</v>
      </c>
      <c r="BM176" s="239" t="s">
        <v>445</v>
      </c>
    </row>
    <row r="177" s="13" customFormat="1">
      <c r="A177" s="13"/>
      <c r="B177" s="241"/>
      <c r="C177" s="242"/>
      <c r="D177" s="243" t="s">
        <v>182</v>
      </c>
      <c r="E177" s="244" t="s">
        <v>1</v>
      </c>
      <c r="F177" s="245" t="s">
        <v>446</v>
      </c>
      <c r="G177" s="242"/>
      <c r="H177" s="246">
        <v>400</v>
      </c>
      <c r="I177" s="247"/>
      <c r="J177" s="242"/>
      <c r="K177" s="242"/>
      <c r="L177" s="248"/>
      <c r="M177" s="249"/>
      <c r="N177" s="250"/>
      <c r="O177" s="250"/>
      <c r="P177" s="250"/>
      <c r="Q177" s="250"/>
      <c r="R177" s="250"/>
      <c r="S177" s="250"/>
      <c r="T177" s="251"/>
      <c r="U177" s="13"/>
      <c r="V177" s="13"/>
      <c r="W177" s="13"/>
      <c r="X177" s="13"/>
      <c r="Y177" s="13"/>
      <c r="Z177" s="13"/>
      <c r="AA177" s="13"/>
      <c r="AB177" s="13"/>
      <c r="AC177" s="13"/>
      <c r="AD177" s="13"/>
      <c r="AE177" s="13"/>
      <c r="AT177" s="252" t="s">
        <v>182</v>
      </c>
      <c r="AU177" s="252" t="s">
        <v>86</v>
      </c>
      <c r="AV177" s="13" t="s">
        <v>86</v>
      </c>
      <c r="AW177" s="13" t="s">
        <v>31</v>
      </c>
      <c r="AX177" s="13" t="s">
        <v>76</v>
      </c>
      <c r="AY177" s="252" t="s">
        <v>173</v>
      </c>
    </row>
    <row r="178" s="14" customFormat="1">
      <c r="A178" s="14"/>
      <c r="B178" s="253"/>
      <c r="C178" s="254"/>
      <c r="D178" s="243" t="s">
        <v>182</v>
      </c>
      <c r="E178" s="255" t="s">
        <v>1</v>
      </c>
      <c r="F178" s="256" t="s">
        <v>184</v>
      </c>
      <c r="G178" s="254"/>
      <c r="H178" s="257">
        <v>400</v>
      </c>
      <c r="I178" s="258"/>
      <c r="J178" s="254"/>
      <c r="K178" s="254"/>
      <c r="L178" s="259"/>
      <c r="M178" s="260"/>
      <c r="N178" s="261"/>
      <c r="O178" s="261"/>
      <c r="P178" s="261"/>
      <c r="Q178" s="261"/>
      <c r="R178" s="261"/>
      <c r="S178" s="261"/>
      <c r="T178" s="262"/>
      <c r="U178" s="14"/>
      <c r="V178" s="14"/>
      <c r="W178" s="14"/>
      <c r="X178" s="14"/>
      <c r="Y178" s="14"/>
      <c r="Z178" s="14"/>
      <c r="AA178" s="14"/>
      <c r="AB178" s="14"/>
      <c r="AC178" s="14"/>
      <c r="AD178" s="14"/>
      <c r="AE178" s="14"/>
      <c r="AT178" s="263" t="s">
        <v>182</v>
      </c>
      <c r="AU178" s="263" t="s">
        <v>86</v>
      </c>
      <c r="AV178" s="14" t="s">
        <v>180</v>
      </c>
      <c r="AW178" s="14" t="s">
        <v>31</v>
      </c>
      <c r="AX178" s="14" t="s">
        <v>84</v>
      </c>
      <c r="AY178" s="263" t="s">
        <v>173</v>
      </c>
    </row>
    <row r="179" s="2" customFormat="1" ht="49.05" customHeight="1">
      <c r="A179" s="38"/>
      <c r="B179" s="39"/>
      <c r="C179" s="227" t="s">
        <v>289</v>
      </c>
      <c r="D179" s="227" t="s">
        <v>176</v>
      </c>
      <c r="E179" s="228" t="s">
        <v>299</v>
      </c>
      <c r="F179" s="229" t="s">
        <v>300</v>
      </c>
      <c r="G179" s="230" t="s">
        <v>179</v>
      </c>
      <c r="H179" s="231">
        <v>150</v>
      </c>
      <c r="I179" s="232"/>
      <c r="J179" s="233">
        <f>ROUND(I179*H179,2)</f>
        <v>0</v>
      </c>
      <c r="K179" s="234"/>
      <c r="L179" s="44"/>
      <c r="M179" s="235" t="s">
        <v>1</v>
      </c>
      <c r="N179" s="236" t="s">
        <v>41</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180</v>
      </c>
      <c r="AT179" s="239" t="s">
        <v>176</v>
      </c>
      <c r="AU179" s="239" t="s">
        <v>86</v>
      </c>
      <c r="AY179" s="17" t="s">
        <v>173</v>
      </c>
      <c r="BE179" s="240">
        <f>IF(N179="základní",J179,0)</f>
        <v>0</v>
      </c>
      <c r="BF179" s="240">
        <f>IF(N179="snížená",J179,0)</f>
        <v>0</v>
      </c>
      <c r="BG179" s="240">
        <f>IF(N179="zákl. přenesená",J179,0)</f>
        <v>0</v>
      </c>
      <c r="BH179" s="240">
        <f>IF(N179="sníž. přenesená",J179,0)</f>
        <v>0</v>
      </c>
      <c r="BI179" s="240">
        <f>IF(N179="nulová",J179,0)</f>
        <v>0</v>
      </c>
      <c r="BJ179" s="17" t="s">
        <v>84</v>
      </c>
      <c r="BK179" s="240">
        <f>ROUND(I179*H179,2)</f>
        <v>0</v>
      </c>
      <c r="BL179" s="17" t="s">
        <v>180</v>
      </c>
      <c r="BM179" s="239" t="s">
        <v>447</v>
      </c>
    </row>
    <row r="180" s="13" customFormat="1">
      <c r="A180" s="13"/>
      <c r="B180" s="241"/>
      <c r="C180" s="242"/>
      <c r="D180" s="243" t="s">
        <v>182</v>
      </c>
      <c r="E180" s="244" t="s">
        <v>1</v>
      </c>
      <c r="F180" s="245" t="s">
        <v>448</v>
      </c>
      <c r="G180" s="242"/>
      <c r="H180" s="246">
        <v>150</v>
      </c>
      <c r="I180" s="247"/>
      <c r="J180" s="242"/>
      <c r="K180" s="242"/>
      <c r="L180" s="248"/>
      <c r="M180" s="249"/>
      <c r="N180" s="250"/>
      <c r="O180" s="250"/>
      <c r="P180" s="250"/>
      <c r="Q180" s="250"/>
      <c r="R180" s="250"/>
      <c r="S180" s="250"/>
      <c r="T180" s="251"/>
      <c r="U180" s="13"/>
      <c r="V180" s="13"/>
      <c r="W180" s="13"/>
      <c r="X180" s="13"/>
      <c r="Y180" s="13"/>
      <c r="Z180" s="13"/>
      <c r="AA180" s="13"/>
      <c r="AB180" s="13"/>
      <c r="AC180" s="13"/>
      <c r="AD180" s="13"/>
      <c r="AE180" s="13"/>
      <c r="AT180" s="252" t="s">
        <v>182</v>
      </c>
      <c r="AU180" s="252" t="s">
        <v>86</v>
      </c>
      <c r="AV180" s="13" t="s">
        <v>86</v>
      </c>
      <c r="AW180" s="13" t="s">
        <v>31</v>
      </c>
      <c r="AX180" s="13" t="s">
        <v>76</v>
      </c>
      <c r="AY180" s="252" t="s">
        <v>173</v>
      </c>
    </row>
    <row r="181" s="14" customFormat="1">
      <c r="A181" s="14"/>
      <c r="B181" s="253"/>
      <c r="C181" s="254"/>
      <c r="D181" s="243" t="s">
        <v>182</v>
      </c>
      <c r="E181" s="255" t="s">
        <v>1</v>
      </c>
      <c r="F181" s="256" t="s">
        <v>184</v>
      </c>
      <c r="G181" s="254"/>
      <c r="H181" s="257">
        <v>150</v>
      </c>
      <c r="I181" s="258"/>
      <c r="J181" s="254"/>
      <c r="K181" s="254"/>
      <c r="L181" s="259"/>
      <c r="M181" s="260"/>
      <c r="N181" s="261"/>
      <c r="O181" s="261"/>
      <c r="P181" s="261"/>
      <c r="Q181" s="261"/>
      <c r="R181" s="261"/>
      <c r="S181" s="261"/>
      <c r="T181" s="262"/>
      <c r="U181" s="14"/>
      <c r="V181" s="14"/>
      <c r="W181" s="14"/>
      <c r="X181" s="14"/>
      <c r="Y181" s="14"/>
      <c r="Z181" s="14"/>
      <c r="AA181" s="14"/>
      <c r="AB181" s="14"/>
      <c r="AC181" s="14"/>
      <c r="AD181" s="14"/>
      <c r="AE181" s="14"/>
      <c r="AT181" s="263" t="s">
        <v>182</v>
      </c>
      <c r="AU181" s="263" t="s">
        <v>86</v>
      </c>
      <c r="AV181" s="14" t="s">
        <v>180</v>
      </c>
      <c r="AW181" s="14" t="s">
        <v>31</v>
      </c>
      <c r="AX181" s="14" t="s">
        <v>84</v>
      </c>
      <c r="AY181" s="263" t="s">
        <v>173</v>
      </c>
    </row>
    <row r="182" s="2" customFormat="1" ht="76.35" customHeight="1">
      <c r="A182" s="38"/>
      <c r="B182" s="39"/>
      <c r="C182" s="227" t="s">
        <v>294</v>
      </c>
      <c r="D182" s="227" t="s">
        <v>176</v>
      </c>
      <c r="E182" s="228" t="s">
        <v>309</v>
      </c>
      <c r="F182" s="229" t="s">
        <v>310</v>
      </c>
      <c r="G182" s="230" t="s">
        <v>202</v>
      </c>
      <c r="H182" s="231">
        <v>47.075000000000003</v>
      </c>
      <c r="I182" s="232"/>
      <c r="J182" s="233">
        <f>ROUND(I182*H182,2)</f>
        <v>0</v>
      </c>
      <c r="K182" s="234"/>
      <c r="L182" s="44"/>
      <c r="M182" s="235" t="s">
        <v>1</v>
      </c>
      <c r="N182" s="236" t="s">
        <v>41</v>
      </c>
      <c r="O182" s="91"/>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180</v>
      </c>
      <c r="AT182" s="239" t="s">
        <v>176</v>
      </c>
      <c r="AU182" s="239" t="s">
        <v>86</v>
      </c>
      <c r="AY182" s="17" t="s">
        <v>173</v>
      </c>
      <c r="BE182" s="240">
        <f>IF(N182="základní",J182,0)</f>
        <v>0</v>
      </c>
      <c r="BF182" s="240">
        <f>IF(N182="snížená",J182,0)</f>
        <v>0</v>
      </c>
      <c r="BG182" s="240">
        <f>IF(N182="zákl. přenesená",J182,0)</f>
        <v>0</v>
      </c>
      <c r="BH182" s="240">
        <f>IF(N182="sníž. přenesená",J182,0)</f>
        <v>0</v>
      </c>
      <c r="BI182" s="240">
        <f>IF(N182="nulová",J182,0)</f>
        <v>0</v>
      </c>
      <c r="BJ182" s="17" t="s">
        <v>84</v>
      </c>
      <c r="BK182" s="240">
        <f>ROUND(I182*H182,2)</f>
        <v>0</v>
      </c>
      <c r="BL182" s="17" t="s">
        <v>180</v>
      </c>
      <c r="BM182" s="239" t="s">
        <v>449</v>
      </c>
    </row>
    <row r="183" s="13" customFormat="1">
      <c r="A183" s="13"/>
      <c r="B183" s="241"/>
      <c r="C183" s="242"/>
      <c r="D183" s="243" t="s">
        <v>182</v>
      </c>
      <c r="E183" s="244" t="s">
        <v>1</v>
      </c>
      <c r="F183" s="245" t="s">
        <v>450</v>
      </c>
      <c r="G183" s="242"/>
      <c r="H183" s="246">
        <v>47.075000000000003</v>
      </c>
      <c r="I183" s="247"/>
      <c r="J183" s="242"/>
      <c r="K183" s="242"/>
      <c r="L183" s="248"/>
      <c r="M183" s="249"/>
      <c r="N183" s="250"/>
      <c r="O183" s="250"/>
      <c r="P183" s="250"/>
      <c r="Q183" s="250"/>
      <c r="R183" s="250"/>
      <c r="S183" s="250"/>
      <c r="T183" s="251"/>
      <c r="U183" s="13"/>
      <c r="V183" s="13"/>
      <c r="W183" s="13"/>
      <c r="X183" s="13"/>
      <c r="Y183" s="13"/>
      <c r="Z183" s="13"/>
      <c r="AA183" s="13"/>
      <c r="AB183" s="13"/>
      <c r="AC183" s="13"/>
      <c r="AD183" s="13"/>
      <c r="AE183" s="13"/>
      <c r="AT183" s="252" t="s">
        <v>182</v>
      </c>
      <c r="AU183" s="252" t="s">
        <v>86</v>
      </c>
      <c r="AV183" s="13" t="s">
        <v>86</v>
      </c>
      <c r="AW183" s="13" t="s">
        <v>31</v>
      </c>
      <c r="AX183" s="13" t="s">
        <v>76</v>
      </c>
      <c r="AY183" s="252" t="s">
        <v>173</v>
      </c>
    </row>
    <row r="184" s="14" customFormat="1">
      <c r="A184" s="14"/>
      <c r="B184" s="253"/>
      <c r="C184" s="254"/>
      <c r="D184" s="243" t="s">
        <v>182</v>
      </c>
      <c r="E184" s="255" t="s">
        <v>1</v>
      </c>
      <c r="F184" s="256" t="s">
        <v>184</v>
      </c>
      <c r="G184" s="254"/>
      <c r="H184" s="257">
        <v>47.075000000000003</v>
      </c>
      <c r="I184" s="258"/>
      <c r="J184" s="254"/>
      <c r="K184" s="254"/>
      <c r="L184" s="259"/>
      <c r="M184" s="260"/>
      <c r="N184" s="261"/>
      <c r="O184" s="261"/>
      <c r="P184" s="261"/>
      <c r="Q184" s="261"/>
      <c r="R184" s="261"/>
      <c r="S184" s="261"/>
      <c r="T184" s="262"/>
      <c r="U184" s="14"/>
      <c r="V184" s="14"/>
      <c r="W184" s="14"/>
      <c r="X184" s="14"/>
      <c r="Y184" s="14"/>
      <c r="Z184" s="14"/>
      <c r="AA184" s="14"/>
      <c r="AB184" s="14"/>
      <c r="AC184" s="14"/>
      <c r="AD184" s="14"/>
      <c r="AE184" s="14"/>
      <c r="AT184" s="263" t="s">
        <v>182</v>
      </c>
      <c r="AU184" s="263" t="s">
        <v>86</v>
      </c>
      <c r="AV184" s="14" t="s">
        <v>180</v>
      </c>
      <c r="AW184" s="14" t="s">
        <v>31</v>
      </c>
      <c r="AX184" s="14" t="s">
        <v>84</v>
      </c>
      <c r="AY184" s="263" t="s">
        <v>173</v>
      </c>
    </row>
    <row r="185" s="12" customFormat="1" ht="25.92" customHeight="1">
      <c r="A185" s="12"/>
      <c r="B185" s="211"/>
      <c r="C185" s="212"/>
      <c r="D185" s="213" t="s">
        <v>75</v>
      </c>
      <c r="E185" s="214" t="s">
        <v>313</v>
      </c>
      <c r="F185" s="214" t="s">
        <v>314</v>
      </c>
      <c r="G185" s="212"/>
      <c r="H185" s="212"/>
      <c r="I185" s="215"/>
      <c r="J185" s="216">
        <f>BK185</f>
        <v>0</v>
      </c>
      <c r="K185" s="212"/>
      <c r="L185" s="217"/>
      <c r="M185" s="218"/>
      <c r="N185" s="219"/>
      <c r="O185" s="219"/>
      <c r="P185" s="220">
        <f>SUM(P186:P194)</f>
        <v>0</v>
      </c>
      <c r="Q185" s="219"/>
      <c r="R185" s="220">
        <f>SUM(R186:R194)</f>
        <v>0</v>
      </c>
      <c r="S185" s="219"/>
      <c r="T185" s="221">
        <f>SUM(T186:T194)</f>
        <v>0</v>
      </c>
      <c r="U185" s="12"/>
      <c r="V185" s="12"/>
      <c r="W185" s="12"/>
      <c r="X185" s="12"/>
      <c r="Y185" s="12"/>
      <c r="Z185" s="12"/>
      <c r="AA185" s="12"/>
      <c r="AB185" s="12"/>
      <c r="AC185" s="12"/>
      <c r="AD185" s="12"/>
      <c r="AE185" s="12"/>
      <c r="AR185" s="222" t="s">
        <v>180</v>
      </c>
      <c r="AT185" s="223" t="s">
        <v>75</v>
      </c>
      <c r="AU185" s="223" t="s">
        <v>76</v>
      </c>
      <c r="AY185" s="222" t="s">
        <v>173</v>
      </c>
      <c r="BK185" s="224">
        <f>SUM(BK186:BK194)</f>
        <v>0</v>
      </c>
    </row>
    <row r="186" s="2" customFormat="1" ht="218.55" customHeight="1">
      <c r="A186" s="38"/>
      <c r="B186" s="39"/>
      <c r="C186" s="227" t="s">
        <v>7</v>
      </c>
      <c r="D186" s="227" t="s">
        <v>176</v>
      </c>
      <c r="E186" s="228" t="s">
        <v>316</v>
      </c>
      <c r="F186" s="229" t="s">
        <v>317</v>
      </c>
      <c r="G186" s="230" t="s">
        <v>202</v>
      </c>
      <c r="H186" s="231">
        <v>150</v>
      </c>
      <c r="I186" s="232"/>
      <c r="J186" s="233">
        <f>ROUND(I186*H186,2)</f>
        <v>0</v>
      </c>
      <c r="K186" s="234"/>
      <c r="L186" s="44"/>
      <c r="M186" s="235" t="s">
        <v>1</v>
      </c>
      <c r="N186" s="236" t="s">
        <v>41</v>
      </c>
      <c r="O186" s="91"/>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318</v>
      </c>
      <c r="AT186" s="239" t="s">
        <v>176</v>
      </c>
      <c r="AU186" s="239" t="s">
        <v>84</v>
      </c>
      <c r="AY186" s="17" t="s">
        <v>173</v>
      </c>
      <c r="BE186" s="240">
        <f>IF(N186="základní",J186,0)</f>
        <v>0</v>
      </c>
      <c r="BF186" s="240">
        <f>IF(N186="snížená",J186,0)</f>
        <v>0</v>
      </c>
      <c r="BG186" s="240">
        <f>IF(N186="zákl. přenesená",J186,0)</f>
        <v>0</v>
      </c>
      <c r="BH186" s="240">
        <f>IF(N186="sníž. přenesená",J186,0)</f>
        <v>0</v>
      </c>
      <c r="BI186" s="240">
        <f>IF(N186="nulová",J186,0)</f>
        <v>0</v>
      </c>
      <c r="BJ186" s="17" t="s">
        <v>84</v>
      </c>
      <c r="BK186" s="240">
        <f>ROUND(I186*H186,2)</f>
        <v>0</v>
      </c>
      <c r="BL186" s="17" t="s">
        <v>318</v>
      </c>
      <c r="BM186" s="239" t="s">
        <v>451</v>
      </c>
    </row>
    <row r="187" s="13" customFormat="1">
      <c r="A187" s="13"/>
      <c r="B187" s="241"/>
      <c r="C187" s="242"/>
      <c r="D187" s="243" t="s">
        <v>182</v>
      </c>
      <c r="E187" s="244" t="s">
        <v>1</v>
      </c>
      <c r="F187" s="245" t="s">
        <v>452</v>
      </c>
      <c r="G187" s="242"/>
      <c r="H187" s="246">
        <v>150</v>
      </c>
      <c r="I187" s="247"/>
      <c r="J187" s="242"/>
      <c r="K187" s="242"/>
      <c r="L187" s="248"/>
      <c r="M187" s="249"/>
      <c r="N187" s="250"/>
      <c r="O187" s="250"/>
      <c r="P187" s="250"/>
      <c r="Q187" s="250"/>
      <c r="R187" s="250"/>
      <c r="S187" s="250"/>
      <c r="T187" s="251"/>
      <c r="U187" s="13"/>
      <c r="V187" s="13"/>
      <c r="W187" s="13"/>
      <c r="X187" s="13"/>
      <c r="Y187" s="13"/>
      <c r="Z187" s="13"/>
      <c r="AA187" s="13"/>
      <c r="AB187" s="13"/>
      <c r="AC187" s="13"/>
      <c r="AD187" s="13"/>
      <c r="AE187" s="13"/>
      <c r="AT187" s="252" t="s">
        <v>182</v>
      </c>
      <c r="AU187" s="252" t="s">
        <v>84</v>
      </c>
      <c r="AV187" s="13" t="s">
        <v>86</v>
      </c>
      <c r="AW187" s="13" t="s">
        <v>31</v>
      </c>
      <c r="AX187" s="13" t="s">
        <v>76</v>
      </c>
      <c r="AY187" s="252" t="s">
        <v>173</v>
      </c>
    </row>
    <row r="188" s="14" customFormat="1">
      <c r="A188" s="14"/>
      <c r="B188" s="253"/>
      <c r="C188" s="254"/>
      <c r="D188" s="243" t="s">
        <v>182</v>
      </c>
      <c r="E188" s="255" t="s">
        <v>1</v>
      </c>
      <c r="F188" s="256" t="s">
        <v>184</v>
      </c>
      <c r="G188" s="254"/>
      <c r="H188" s="257">
        <v>150</v>
      </c>
      <c r="I188" s="258"/>
      <c r="J188" s="254"/>
      <c r="K188" s="254"/>
      <c r="L188" s="259"/>
      <c r="M188" s="260"/>
      <c r="N188" s="261"/>
      <c r="O188" s="261"/>
      <c r="P188" s="261"/>
      <c r="Q188" s="261"/>
      <c r="R188" s="261"/>
      <c r="S188" s="261"/>
      <c r="T188" s="262"/>
      <c r="U188" s="14"/>
      <c r="V188" s="14"/>
      <c r="W188" s="14"/>
      <c r="X188" s="14"/>
      <c r="Y188" s="14"/>
      <c r="Z188" s="14"/>
      <c r="AA188" s="14"/>
      <c r="AB188" s="14"/>
      <c r="AC188" s="14"/>
      <c r="AD188" s="14"/>
      <c r="AE188" s="14"/>
      <c r="AT188" s="263" t="s">
        <v>182</v>
      </c>
      <c r="AU188" s="263" t="s">
        <v>84</v>
      </c>
      <c r="AV188" s="14" t="s">
        <v>180</v>
      </c>
      <c r="AW188" s="14" t="s">
        <v>31</v>
      </c>
      <c r="AX188" s="14" t="s">
        <v>84</v>
      </c>
      <c r="AY188" s="263" t="s">
        <v>173</v>
      </c>
    </row>
    <row r="189" s="2" customFormat="1" ht="204.9" customHeight="1">
      <c r="A189" s="38"/>
      <c r="B189" s="39"/>
      <c r="C189" s="227" t="s">
        <v>303</v>
      </c>
      <c r="D189" s="227" t="s">
        <v>176</v>
      </c>
      <c r="E189" s="228" t="s">
        <v>323</v>
      </c>
      <c r="F189" s="229" t="s">
        <v>324</v>
      </c>
      <c r="G189" s="230" t="s">
        <v>202</v>
      </c>
      <c r="H189" s="231">
        <v>535.5</v>
      </c>
      <c r="I189" s="232"/>
      <c r="J189" s="233">
        <f>ROUND(I189*H189,2)</f>
        <v>0</v>
      </c>
      <c r="K189" s="234"/>
      <c r="L189" s="44"/>
      <c r="M189" s="235" t="s">
        <v>1</v>
      </c>
      <c r="N189" s="236" t="s">
        <v>41</v>
      </c>
      <c r="O189" s="91"/>
      <c r="P189" s="237">
        <f>O189*H189</f>
        <v>0</v>
      </c>
      <c r="Q189" s="237">
        <v>0</v>
      </c>
      <c r="R189" s="237">
        <f>Q189*H189</f>
        <v>0</v>
      </c>
      <c r="S189" s="237">
        <v>0</v>
      </c>
      <c r="T189" s="238">
        <f>S189*H189</f>
        <v>0</v>
      </c>
      <c r="U189" s="38"/>
      <c r="V189" s="38"/>
      <c r="W189" s="38"/>
      <c r="X189" s="38"/>
      <c r="Y189" s="38"/>
      <c r="Z189" s="38"/>
      <c r="AA189" s="38"/>
      <c r="AB189" s="38"/>
      <c r="AC189" s="38"/>
      <c r="AD189" s="38"/>
      <c r="AE189" s="38"/>
      <c r="AR189" s="239" t="s">
        <v>318</v>
      </c>
      <c r="AT189" s="239" t="s">
        <v>176</v>
      </c>
      <c r="AU189" s="239" t="s">
        <v>84</v>
      </c>
      <c r="AY189" s="17" t="s">
        <v>173</v>
      </c>
      <c r="BE189" s="240">
        <f>IF(N189="základní",J189,0)</f>
        <v>0</v>
      </c>
      <c r="BF189" s="240">
        <f>IF(N189="snížená",J189,0)</f>
        <v>0</v>
      </c>
      <c r="BG189" s="240">
        <f>IF(N189="zákl. přenesená",J189,0)</f>
        <v>0</v>
      </c>
      <c r="BH189" s="240">
        <f>IF(N189="sníž. přenesená",J189,0)</f>
        <v>0</v>
      </c>
      <c r="BI189" s="240">
        <f>IF(N189="nulová",J189,0)</f>
        <v>0</v>
      </c>
      <c r="BJ189" s="17" t="s">
        <v>84</v>
      </c>
      <c r="BK189" s="240">
        <f>ROUND(I189*H189,2)</f>
        <v>0</v>
      </c>
      <c r="BL189" s="17" t="s">
        <v>318</v>
      </c>
      <c r="BM189" s="239" t="s">
        <v>453</v>
      </c>
    </row>
    <row r="190" s="13" customFormat="1">
      <c r="A190" s="13"/>
      <c r="B190" s="241"/>
      <c r="C190" s="242"/>
      <c r="D190" s="243" t="s">
        <v>182</v>
      </c>
      <c r="E190" s="244" t="s">
        <v>1</v>
      </c>
      <c r="F190" s="245" t="s">
        <v>454</v>
      </c>
      <c r="G190" s="242"/>
      <c r="H190" s="246">
        <v>535.5</v>
      </c>
      <c r="I190" s="247"/>
      <c r="J190" s="242"/>
      <c r="K190" s="242"/>
      <c r="L190" s="248"/>
      <c r="M190" s="249"/>
      <c r="N190" s="250"/>
      <c r="O190" s="250"/>
      <c r="P190" s="250"/>
      <c r="Q190" s="250"/>
      <c r="R190" s="250"/>
      <c r="S190" s="250"/>
      <c r="T190" s="251"/>
      <c r="U190" s="13"/>
      <c r="V190" s="13"/>
      <c r="W190" s="13"/>
      <c r="X190" s="13"/>
      <c r="Y190" s="13"/>
      <c r="Z190" s="13"/>
      <c r="AA190" s="13"/>
      <c r="AB190" s="13"/>
      <c r="AC190" s="13"/>
      <c r="AD190" s="13"/>
      <c r="AE190" s="13"/>
      <c r="AT190" s="252" t="s">
        <v>182</v>
      </c>
      <c r="AU190" s="252" t="s">
        <v>84</v>
      </c>
      <c r="AV190" s="13" t="s">
        <v>86</v>
      </c>
      <c r="AW190" s="13" t="s">
        <v>31</v>
      </c>
      <c r="AX190" s="13" t="s">
        <v>76</v>
      </c>
      <c r="AY190" s="252" t="s">
        <v>173</v>
      </c>
    </row>
    <row r="191" s="14" customFormat="1">
      <c r="A191" s="14"/>
      <c r="B191" s="253"/>
      <c r="C191" s="254"/>
      <c r="D191" s="243" t="s">
        <v>182</v>
      </c>
      <c r="E191" s="255" t="s">
        <v>1</v>
      </c>
      <c r="F191" s="256" t="s">
        <v>184</v>
      </c>
      <c r="G191" s="254"/>
      <c r="H191" s="257">
        <v>535.5</v>
      </c>
      <c r="I191" s="258"/>
      <c r="J191" s="254"/>
      <c r="K191" s="254"/>
      <c r="L191" s="259"/>
      <c r="M191" s="260"/>
      <c r="N191" s="261"/>
      <c r="O191" s="261"/>
      <c r="P191" s="261"/>
      <c r="Q191" s="261"/>
      <c r="R191" s="261"/>
      <c r="S191" s="261"/>
      <c r="T191" s="262"/>
      <c r="U191" s="14"/>
      <c r="V191" s="14"/>
      <c r="W191" s="14"/>
      <c r="X191" s="14"/>
      <c r="Y191" s="14"/>
      <c r="Z191" s="14"/>
      <c r="AA191" s="14"/>
      <c r="AB191" s="14"/>
      <c r="AC191" s="14"/>
      <c r="AD191" s="14"/>
      <c r="AE191" s="14"/>
      <c r="AT191" s="263" t="s">
        <v>182</v>
      </c>
      <c r="AU191" s="263" t="s">
        <v>84</v>
      </c>
      <c r="AV191" s="14" t="s">
        <v>180</v>
      </c>
      <c r="AW191" s="14" t="s">
        <v>31</v>
      </c>
      <c r="AX191" s="14" t="s">
        <v>84</v>
      </c>
      <c r="AY191" s="263" t="s">
        <v>173</v>
      </c>
    </row>
    <row r="192" s="2" customFormat="1" ht="90" customHeight="1">
      <c r="A192" s="38"/>
      <c r="B192" s="39"/>
      <c r="C192" s="227" t="s">
        <v>308</v>
      </c>
      <c r="D192" s="227" t="s">
        <v>176</v>
      </c>
      <c r="E192" s="228" t="s">
        <v>328</v>
      </c>
      <c r="F192" s="229" t="s">
        <v>329</v>
      </c>
      <c r="G192" s="230" t="s">
        <v>209</v>
      </c>
      <c r="H192" s="231">
        <v>3</v>
      </c>
      <c r="I192" s="232"/>
      <c r="J192" s="233">
        <f>ROUND(I192*H192,2)</f>
        <v>0</v>
      </c>
      <c r="K192" s="234"/>
      <c r="L192" s="44"/>
      <c r="M192" s="235" t="s">
        <v>1</v>
      </c>
      <c r="N192" s="236" t="s">
        <v>41</v>
      </c>
      <c r="O192" s="91"/>
      <c r="P192" s="237">
        <f>O192*H192</f>
        <v>0</v>
      </c>
      <c r="Q192" s="237">
        <v>0</v>
      </c>
      <c r="R192" s="237">
        <f>Q192*H192</f>
        <v>0</v>
      </c>
      <c r="S192" s="237">
        <v>0</v>
      </c>
      <c r="T192" s="238">
        <f>S192*H192</f>
        <v>0</v>
      </c>
      <c r="U192" s="38"/>
      <c r="V192" s="38"/>
      <c r="W192" s="38"/>
      <c r="X192" s="38"/>
      <c r="Y192" s="38"/>
      <c r="Z192" s="38"/>
      <c r="AA192" s="38"/>
      <c r="AB192" s="38"/>
      <c r="AC192" s="38"/>
      <c r="AD192" s="38"/>
      <c r="AE192" s="38"/>
      <c r="AR192" s="239" t="s">
        <v>318</v>
      </c>
      <c r="AT192" s="239" t="s">
        <v>176</v>
      </c>
      <c r="AU192" s="239" t="s">
        <v>84</v>
      </c>
      <c r="AY192" s="17" t="s">
        <v>173</v>
      </c>
      <c r="BE192" s="240">
        <f>IF(N192="základní",J192,0)</f>
        <v>0</v>
      </c>
      <c r="BF192" s="240">
        <f>IF(N192="snížená",J192,0)</f>
        <v>0</v>
      </c>
      <c r="BG192" s="240">
        <f>IF(N192="zákl. přenesená",J192,0)</f>
        <v>0</v>
      </c>
      <c r="BH192" s="240">
        <f>IF(N192="sníž. přenesená",J192,0)</f>
        <v>0</v>
      </c>
      <c r="BI192" s="240">
        <f>IF(N192="nulová",J192,0)</f>
        <v>0</v>
      </c>
      <c r="BJ192" s="17" t="s">
        <v>84</v>
      </c>
      <c r="BK192" s="240">
        <f>ROUND(I192*H192,2)</f>
        <v>0</v>
      </c>
      <c r="BL192" s="17" t="s">
        <v>318</v>
      </c>
      <c r="BM192" s="239" t="s">
        <v>455</v>
      </c>
    </row>
    <row r="193" s="13" customFormat="1">
      <c r="A193" s="13"/>
      <c r="B193" s="241"/>
      <c r="C193" s="242"/>
      <c r="D193" s="243" t="s">
        <v>182</v>
      </c>
      <c r="E193" s="244" t="s">
        <v>1</v>
      </c>
      <c r="F193" s="245" t="s">
        <v>190</v>
      </c>
      <c r="G193" s="242"/>
      <c r="H193" s="246">
        <v>3</v>
      </c>
      <c r="I193" s="247"/>
      <c r="J193" s="242"/>
      <c r="K193" s="242"/>
      <c r="L193" s="248"/>
      <c r="M193" s="249"/>
      <c r="N193" s="250"/>
      <c r="O193" s="250"/>
      <c r="P193" s="250"/>
      <c r="Q193" s="250"/>
      <c r="R193" s="250"/>
      <c r="S193" s="250"/>
      <c r="T193" s="251"/>
      <c r="U193" s="13"/>
      <c r="V193" s="13"/>
      <c r="W193" s="13"/>
      <c r="X193" s="13"/>
      <c r="Y193" s="13"/>
      <c r="Z193" s="13"/>
      <c r="AA193" s="13"/>
      <c r="AB193" s="13"/>
      <c r="AC193" s="13"/>
      <c r="AD193" s="13"/>
      <c r="AE193" s="13"/>
      <c r="AT193" s="252" t="s">
        <v>182</v>
      </c>
      <c r="AU193" s="252" t="s">
        <v>84</v>
      </c>
      <c r="AV193" s="13" t="s">
        <v>86</v>
      </c>
      <c r="AW193" s="13" t="s">
        <v>31</v>
      </c>
      <c r="AX193" s="13" t="s">
        <v>76</v>
      </c>
      <c r="AY193" s="252" t="s">
        <v>173</v>
      </c>
    </row>
    <row r="194" s="14" customFormat="1">
      <c r="A194" s="14"/>
      <c r="B194" s="253"/>
      <c r="C194" s="254"/>
      <c r="D194" s="243" t="s">
        <v>182</v>
      </c>
      <c r="E194" s="255" t="s">
        <v>1</v>
      </c>
      <c r="F194" s="256" t="s">
        <v>184</v>
      </c>
      <c r="G194" s="254"/>
      <c r="H194" s="257">
        <v>3</v>
      </c>
      <c r="I194" s="258"/>
      <c r="J194" s="254"/>
      <c r="K194" s="254"/>
      <c r="L194" s="259"/>
      <c r="M194" s="260"/>
      <c r="N194" s="261"/>
      <c r="O194" s="261"/>
      <c r="P194" s="261"/>
      <c r="Q194" s="261"/>
      <c r="R194" s="261"/>
      <c r="S194" s="261"/>
      <c r="T194" s="262"/>
      <c r="U194" s="14"/>
      <c r="V194" s="14"/>
      <c r="W194" s="14"/>
      <c r="X194" s="14"/>
      <c r="Y194" s="14"/>
      <c r="Z194" s="14"/>
      <c r="AA194" s="14"/>
      <c r="AB194" s="14"/>
      <c r="AC194" s="14"/>
      <c r="AD194" s="14"/>
      <c r="AE194" s="14"/>
      <c r="AT194" s="263" t="s">
        <v>182</v>
      </c>
      <c r="AU194" s="263" t="s">
        <v>84</v>
      </c>
      <c r="AV194" s="14" t="s">
        <v>180</v>
      </c>
      <c r="AW194" s="14" t="s">
        <v>31</v>
      </c>
      <c r="AX194" s="14" t="s">
        <v>84</v>
      </c>
      <c r="AY194" s="263" t="s">
        <v>173</v>
      </c>
    </row>
    <row r="195" s="12" customFormat="1" ht="25.92" customHeight="1">
      <c r="A195" s="12"/>
      <c r="B195" s="211"/>
      <c r="C195" s="212"/>
      <c r="D195" s="213" t="s">
        <v>75</v>
      </c>
      <c r="E195" s="214" t="s">
        <v>144</v>
      </c>
      <c r="F195" s="214" t="s">
        <v>331</v>
      </c>
      <c r="G195" s="212"/>
      <c r="H195" s="212"/>
      <c r="I195" s="215"/>
      <c r="J195" s="216">
        <f>BK195</f>
        <v>0</v>
      </c>
      <c r="K195" s="212"/>
      <c r="L195" s="217"/>
      <c r="M195" s="218"/>
      <c r="N195" s="219"/>
      <c r="O195" s="219"/>
      <c r="P195" s="220">
        <f>SUM(P196:P198)</f>
        <v>0</v>
      </c>
      <c r="Q195" s="219"/>
      <c r="R195" s="220">
        <f>SUM(R196:R198)</f>
        <v>0</v>
      </c>
      <c r="S195" s="219"/>
      <c r="T195" s="221">
        <f>SUM(T196:T198)</f>
        <v>0</v>
      </c>
      <c r="U195" s="12"/>
      <c r="V195" s="12"/>
      <c r="W195" s="12"/>
      <c r="X195" s="12"/>
      <c r="Y195" s="12"/>
      <c r="Z195" s="12"/>
      <c r="AA195" s="12"/>
      <c r="AB195" s="12"/>
      <c r="AC195" s="12"/>
      <c r="AD195" s="12"/>
      <c r="AE195" s="12"/>
      <c r="AR195" s="222" t="s">
        <v>174</v>
      </c>
      <c r="AT195" s="223" t="s">
        <v>75</v>
      </c>
      <c r="AU195" s="223" t="s">
        <v>76</v>
      </c>
      <c r="AY195" s="222" t="s">
        <v>173</v>
      </c>
      <c r="BK195" s="224">
        <f>SUM(BK196:BK198)</f>
        <v>0</v>
      </c>
    </row>
    <row r="196" s="2" customFormat="1" ht="76.35" customHeight="1">
      <c r="A196" s="38"/>
      <c r="B196" s="39"/>
      <c r="C196" s="227" t="s">
        <v>315</v>
      </c>
      <c r="D196" s="227" t="s">
        <v>176</v>
      </c>
      <c r="E196" s="228" t="s">
        <v>333</v>
      </c>
      <c r="F196" s="229" t="s">
        <v>334</v>
      </c>
      <c r="G196" s="230" t="s">
        <v>209</v>
      </c>
      <c r="H196" s="231">
        <v>1</v>
      </c>
      <c r="I196" s="232"/>
      <c r="J196" s="233">
        <f>ROUND(I196*H196,2)</f>
        <v>0</v>
      </c>
      <c r="K196" s="234"/>
      <c r="L196" s="44"/>
      <c r="M196" s="235" t="s">
        <v>1</v>
      </c>
      <c r="N196" s="236" t="s">
        <v>41</v>
      </c>
      <c r="O196" s="91"/>
      <c r="P196" s="237">
        <f>O196*H196</f>
        <v>0</v>
      </c>
      <c r="Q196" s="237">
        <v>0</v>
      </c>
      <c r="R196" s="237">
        <f>Q196*H196</f>
        <v>0</v>
      </c>
      <c r="S196" s="237">
        <v>0</v>
      </c>
      <c r="T196" s="238">
        <f>S196*H196</f>
        <v>0</v>
      </c>
      <c r="U196" s="38"/>
      <c r="V196" s="38"/>
      <c r="W196" s="38"/>
      <c r="X196" s="38"/>
      <c r="Y196" s="38"/>
      <c r="Z196" s="38"/>
      <c r="AA196" s="38"/>
      <c r="AB196" s="38"/>
      <c r="AC196" s="38"/>
      <c r="AD196" s="38"/>
      <c r="AE196" s="38"/>
      <c r="AR196" s="239" t="s">
        <v>180</v>
      </c>
      <c r="AT196" s="239" t="s">
        <v>176</v>
      </c>
      <c r="AU196" s="239" t="s">
        <v>84</v>
      </c>
      <c r="AY196" s="17" t="s">
        <v>173</v>
      </c>
      <c r="BE196" s="240">
        <f>IF(N196="základní",J196,0)</f>
        <v>0</v>
      </c>
      <c r="BF196" s="240">
        <f>IF(N196="snížená",J196,0)</f>
        <v>0</v>
      </c>
      <c r="BG196" s="240">
        <f>IF(N196="zákl. přenesená",J196,0)</f>
        <v>0</v>
      </c>
      <c r="BH196" s="240">
        <f>IF(N196="sníž. přenesená",J196,0)</f>
        <v>0</v>
      </c>
      <c r="BI196" s="240">
        <f>IF(N196="nulová",J196,0)</f>
        <v>0</v>
      </c>
      <c r="BJ196" s="17" t="s">
        <v>84</v>
      </c>
      <c r="BK196" s="240">
        <f>ROUND(I196*H196,2)</f>
        <v>0</v>
      </c>
      <c r="BL196" s="17" t="s">
        <v>180</v>
      </c>
      <c r="BM196" s="239" t="s">
        <v>456</v>
      </c>
    </row>
    <row r="197" s="13" customFormat="1">
      <c r="A197" s="13"/>
      <c r="B197" s="241"/>
      <c r="C197" s="242"/>
      <c r="D197" s="243" t="s">
        <v>182</v>
      </c>
      <c r="E197" s="244" t="s">
        <v>1</v>
      </c>
      <c r="F197" s="245" t="s">
        <v>84</v>
      </c>
      <c r="G197" s="242"/>
      <c r="H197" s="246">
        <v>1</v>
      </c>
      <c r="I197" s="247"/>
      <c r="J197" s="242"/>
      <c r="K197" s="242"/>
      <c r="L197" s="248"/>
      <c r="M197" s="249"/>
      <c r="N197" s="250"/>
      <c r="O197" s="250"/>
      <c r="P197" s="250"/>
      <c r="Q197" s="250"/>
      <c r="R197" s="250"/>
      <c r="S197" s="250"/>
      <c r="T197" s="251"/>
      <c r="U197" s="13"/>
      <c r="V197" s="13"/>
      <c r="W197" s="13"/>
      <c r="X197" s="13"/>
      <c r="Y197" s="13"/>
      <c r="Z197" s="13"/>
      <c r="AA197" s="13"/>
      <c r="AB197" s="13"/>
      <c r="AC197" s="13"/>
      <c r="AD197" s="13"/>
      <c r="AE197" s="13"/>
      <c r="AT197" s="252" t="s">
        <v>182</v>
      </c>
      <c r="AU197" s="252" t="s">
        <v>84</v>
      </c>
      <c r="AV197" s="13" t="s">
        <v>86</v>
      </c>
      <c r="AW197" s="13" t="s">
        <v>31</v>
      </c>
      <c r="AX197" s="13" t="s">
        <v>76</v>
      </c>
      <c r="AY197" s="252" t="s">
        <v>173</v>
      </c>
    </row>
    <row r="198" s="14" customFormat="1">
      <c r="A198" s="14"/>
      <c r="B198" s="253"/>
      <c r="C198" s="254"/>
      <c r="D198" s="243" t="s">
        <v>182</v>
      </c>
      <c r="E198" s="255" t="s">
        <v>1</v>
      </c>
      <c r="F198" s="256" t="s">
        <v>184</v>
      </c>
      <c r="G198" s="254"/>
      <c r="H198" s="257">
        <v>1</v>
      </c>
      <c r="I198" s="258"/>
      <c r="J198" s="254"/>
      <c r="K198" s="254"/>
      <c r="L198" s="259"/>
      <c r="M198" s="289"/>
      <c r="N198" s="290"/>
      <c r="O198" s="290"/>
      <c r="P198" s="290"/>
      <c r="Q198" s="290"/>
      <c r="R198" s="290"/>
      <c r="S198" s="290"/>
      <c r="T198" s="291"/>
      <c r="U198" s="14"/>
      <c r="V198" s="14"/>
      <c r="W198" s="14"/>
      <c r="X198" s="14"/>
      <c r="Y198" s="14"/>
      <c r="Z198" s="14"/>
      <c r="AA198" s="14"/>
      <c r="AB198" s="14"/>
      <c r="AC198" s="14"/>
      <c r="AD198" s="14"/>
      <c r="AE198" s="14"/>
      <c r="AT198" s="263" t="s">
        <v>182</v>
      </c>
      <c r="AU198" s="263" t="s">
        <v>84</v>
      </c>
      <c r="AV198" s="14" t="s">
        <v>180</v>
      </c>
      <c r="AW198" s="14" t="s">
        <v>31</v>
      </c>
      <c r="AX198" s="14" t="s">
        <v>84</v>
      </c>
      <c r="AY198" s="263" t="s">
        <v>173</v>
      </c>
    </row>
    <row r="199" s="2" customFormat="1" ht="6.96" customHeight="1">
      <c r="A199" s="38"/>
      <c r="B199" s="66"/>
      <c r="C199" s="67"/>
      <c r="D199" s="67"/>
      <c r="E199" s="67"/>
      <c r="F199" s="67"/>
      <c r="G199" s="67"/>
      <c r="H199" s="67"/>
      <c r="I199" s="67"/>
      <c r="J199" s="67"/>
      <c r="K199" s="67"/>
      <c r="L199" s="44"/>
      <c r="M199" s="38"/>
      <c r="O199" s="38"/>
      <c r="P199" s="38"/>
      <c r="Q199" s="38"/>
      <c r="R199" s="38"/>
      <c r="S199" s="38"/>
      <c r="T199" s="38"/>
      <c r="U199" s="38"/>
      <c r="V199" s="38"/>
      <c r="W199" s="38"/>
      <c r="X199" s="38"/>
      <c r="Y199" s="38"/>
      <c r="Z199" s="38"/>
      <c r="AA199" s="38"/>
      <c r="AB199" s="38"/>
      <c r="AC199" s="38"/>
      <c r="AD199" s="38"/>
      <c r="AE199" s="38"/>
    </row>
  </sheetData>
  <sheetProtection sheet="1" autoFilter="0" formatColumns="0" formatRows="0" objects="1" scenarios="1" spinCount="100000" saltValue="GQvXu8PyU+QIctR1xrwWJaMgr2NopMfizQH59+0H0Mx1AbpKDwvMatTOKq9HY8NO+fRG6KV+trrWFo5Ly3xt5g==" hashValue="I4UqOP3Ci4Y+ekacr6MSTpZueCiQk5D5gFOTiAkA955ROneiLPCI6nShKz4Bj4wQn9XFotl0m5xKfJ39vOW74Q==" algorithmName="SHA-512" password="CC35"/>
  <autoFilter ref="C119:K198"/>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2" customFormat="1" ht="12" customHeight="1">
      <c r="A8" s="38"/>
      <c r="B8" s="44"/>
      <c r="C8" s="38"/>
      <c r="D8" s="150" t="s">
        <v>147</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457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25. 6. 2020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tr">
        <f>IF('Rekapitulace stavby'!E11="","",'Rekapitulace stavby'!E11)</f>
        <v>Ing. Aleš Bednář</v>
      </c>
      <c r="F15" s="38"/>
      <c r="G15" s="38"/>
      <c r="H15" s="38"/>
      <c r="I15" s="150" t="s">
        <v>27</v>
      </c>
      <c r="J15" s="141"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28</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30</v>
      </c>
      <c r="E20" s="38"/>
      <c r="F20" s="38"/>
      <c r="G20" s="38"/>
      <c r="H20" s="38"/>
      <c r="I20" s="150" t="s">
        <v>25</v>
      </c>
      <c r="J20" s="141"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tr">
        <f>IF('Rekapitulace stavby'!E17="","",'Rekapitulace stavby'!E17)</f>
        <v xml:space="preserve"> </v>
      </c>
      <c r="F21" s="38"/>
      <c r="G21" s="38"/>
      <c r="H21" s="38"/>
      <c r="I21" s="150" t="s">
        <v>27</v>
      </c>
      <c r="J21" s="141"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32</v>
      </c>
      <c r="E23" s="38"/>
      <c r="F23" s="38"/>
      <c r="G23" s="38"/>
      <c r="H23" s="38"/>
      <c r="I23" s="150" t="s">
        <v>25</v>
      </c>
      <c r="J23" s="141"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tr">
        <f>IF('Rekapitulace stavby'!E20="","",'Rekapitulace stavby'!E20)</f>
        <v>Jan Marušák</v>
      </c>
      <c r="F24" s="38"/>
      <c r="G24" s="38"/>
      <c r="H24" s="38"/>
      <c r="I24" s="150" t="s">
        <v>27</v>
      </c>
      <c r="J24" s="141"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36</v>
      </c>
      <c r="E30" s="38"/>
      <c r="F30" s="38"/>
      <c r="G30" s="38"/>
      <c r="H30" s="38"/>
      <c r="I30" s="38"/>
      <c r="J30" s="160">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38</v>
      </c>
      <c r="G32" s="38"/>
      <c r="H32" s="38"/>
      <c r="I32" s="161" t="s">
        <v>37</v>
      </c>
      <c r="J32" s="161" t="s">
        <v>39</v>
      </c>
      <c r="K32" s="38"/>
      <c r="L32" s="63"/>
      <c r="S32" s="38"/>
      <c r="T32" s="38"/>
      <c r="U32" s="38"/>
      <c r="V32" s="38"/>
      <c r="W32" s="38"/>
      <c r="X32" s="38"/>
      <c r="Y32" s="38"/>
      <c r="Z32" s="38"/>
      <c r="AA32" s="38"/>
      <c r="AB32" s="38"/>
      <c r="AC32" s="38"/>
      <c r="AD32" s="38"/>
      <c r="AE32" s="38"/>
    </row>
    <row r="33" s="2" customFormat="1" ht="14.4" customHeight="1">
      <c r="A33" s="38"/>
      <c r="B33" s="44"/>
      <c r="C33" s="38"/>
      <c r="D33" s="162" t="s">
        <v>40</v>
      </c>
      <c r="E33" s="150" t="s">
        <v>41</v>
      </c>
      <c r="F33" s="163">
        <f>ROUND((SUM(BE120:BE218)),  2)</f>
        <v>0</v>
      </c>
      <c r="G33" s="38"/>
      <c r="H33" s="38"/>
      <c r="I33" s="164">
        <v>0.20999999999999999</v>
      </c>
      <c r="J33" s="163">
        <f>ROUND(((SUM(BE120:BE218))*I33),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42</v>
      </c>
      <c r="F34" s="163">
        <f>ROUND((SUM(BF120:BF218)),  2)</f>
        <v>0</v>
      </c>
      <c r="G34" s="38"/>
      <c r="H34" s="38"/>
      <c r="I34" s="164">
        <v>0.14999999999999999</v>
      </c>
      <c r="J34" s="163">
        <f>ROUND(((SUM(BF120:BF218))*I34),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43</v>
      </c>
      <c r="F35" s="163">
        <f>ROUND((SUM(BG120:BG218)),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44</v>
      </c>
      <c r="F36" s="163">
        <f>ROUND((SUM(BH120:BH218)),  2)</f>
        <v>0</v>
      </c>
      <c r="G36" s="38"/>
      <c r="H36" s="38"/>
      <c r="I36" s="164">
        <v>0.14999999999999999</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45</v>
      </c>
      <c r="F37" s="163">
        <f>ROUND((SUM(BI120:BI218)),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46</v>
      </c>
      <c r="E39" s="167"/>
      <c r="F39" s="167"/>
      <c r="G39" s="168" t="s">
        <v>47</v>
      </c>
      <c r="H39" s="169" t="s">
        <v>48</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147</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04 - Oprava trati Neumětely - Hostomice</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25. 6. 2020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32</v>
      </c>
      <c r="J92" s="36" t="str">
        <f>E24</f>
        <v>Jan Marušák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150</v>
      </c>
      <c r="D94" s="185"/>
      <c r="E94" s="185"/>
      <c r="F94" s="185"/>
      <c r="G94" s="185"/>
      <c r="H94" s="185"/>
      <c r="I94" s="185"/>
      <c r="J94" s="186" t="s">
        <v>151</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152</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153</v>
      </c>
    </row>
    <row r="97" s="9" customFormat="1" ht="24.96" customHeight="1">
      <c r="A97" s="9"/>
      <c r="B97" s="188"/>
      <c r="C97" s="189"/>
      <c r="D97" s="190" t="s">
        <v>154</v>
      </c>
      <c r="E97" s="191"/>
      <c r="F97" s="191"/>
      <c r="G97" s="191"/>
      <c r="H97" s="191"/>
      <c r="I97" s="191"/>
      <c r="J97" s="192">
        <f>J121</f>
        <v>0</v>
      </c>
      <c r="K97" s="189"/>
      <c r="L97" s="193"/>
      <c r="S97" s="9"/>
      <c r="T97" s="9"/>
      <c r="U97" s="9"/>
      <c r="V97" s="9"/>
      <c r="W97" s="9"/>
      <c r="X97" s="9"/>
      <c r="Y97" s="9"/>
      <c r="Z97" s="9"/>
      <c r="AA97" s="9"/>
      <c r="AB97" s="9"/>
      <c r="AC97" s="9"/>
      <c r="AD97" s="9"/>
      <c r="AE97" s="9"/>
    </row>
    <row r="98" s="10" customFormat="1" ht="19.92" customHeight="1">
      <c r="A98" s="10"/>
      <c r="B98" s="194"/>
      <c r="C98" s="133"/>
      <c r="D98" s="195" t="s">
        <v>155</v>
      </c>
      <c r="E98" s="196"/>
      <c r="F98" s="196"/>
      <c r="G98" s="196"/>
      <c r="H98" s="196"/>
      <c r="I98" s="196"/>
      <c r="J98" s="197">
        <f>J122</f>
        <v>0</v>
      </c>
      <c r="K98" s="133"/>
      <c r="L98" s="198"/>
      <c r="S98" s="10"/>
      <c r="T98" s="10"/>
      <c r="U98" s="10"/>
      <c r="V98" s="10"/>
      <c r="W98" s="10"/>
      <c r="X98" s="10"/>
      <c r="Y98" s="10"/>
      <c r="Z98" s="10"/>
      <c r="AA98" s="10"/>
      <c r="AB98" s="10"/>
      <c r="AC98" s="10"/>
      <c r="AD98" s="10"/>
      <c r="AE98" s="10"/>
    </row>
    <row r="99" s="9" customFormat="1" ht="24.96" customHeight="1">
      <c r="A99" s="9"/>
      <c r="B99" s="188"/>
      <c r="C99" s="189"/>
      <c r="D99" s="190" t="s">
        <v>156</v>
      </c>
      <c r="E99" s="191"/>
      <c r="F99" s="191"/>
      <c r="G99" s="191"/>
      <c r="H99" s="191"/>
      <c r="I99" s="191"/>
      <c r="J99" s="192">
        <f>J205</f>
        <v>0</v>
      </c>
      <c r="K99" s="189"/>
      <c r="L99" s="193"/>
      <c r="S99" s="9"/>
      <c r="T99" s="9"/>
      <c r="U99" s="9"/>
      <c r="V99" s="9"/>
      <c r="W99" s="9"/>
      <c r="X99" s="9"/>
      <c r="Y99" s="9"/>
      <c r="Z99" s="9"/>
      <c r="AA99" s="9"/>
      <c r="AB99" s="9"/>
      <c r="AC99" s="9"/>
      <c r="AD99" s="9"/>
      <c r="AE99" s="9"/>
    </row>
    <row r="100" s="9" customFormat="1" ht="24.96" customHeight="1">
      <c r="A100" s="9"/>
      <c r="B100" s="188"/>
      <c r="C100" s="189"/>
      <c r="D100" s="190" t="s">
        <v>157</v>
      </c>
      <c r="E100" s="191"/>
      <c r="F100" s="191"/>
      <c r="G100" s="191"/>
      <c r="H100" s="191"/>
      <c r="I100" s="191"/>
      <c r="J100" s="192">
        <f>J215</f>
        <v>0</v>
      </c>
      <c r="K100" s="189"/>
      <c r="L100" s="193"/>
      <c r="S100" s="9"/>
      <c r="T100" s="9"/>
      <c r="U100" s="9"/>
      <c r="V100" s="9"/>
      <c r="W100" s="9"/>
      <c r="X100" s="9"/>
      <c r="Y100" s="9"/>
      <c r="Z100" s="9"/>
      <c r="AA100" s="9"/>
      <c r="AB100" s="9"/>
      <c r="AC100" s="9"/>
      <c r="AD100" s="9"/>
      <c r="AE100" s="9"/>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158</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88 - Oprava trati v úseku Zadní Třebaň - Liteň - Lochovice</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147</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SO 04 - Oprava trati Neumětely - Hostomice</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25. 6. 2020</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Ing. Aleš Bednář</v>
      </c>
      <c r="G116" s="40"/>
      <c r="H116" s="40"/>
      <c r="I116" s="32" t="s">
        <v>30</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32</v>
      </c>
      <c r="J117" s="36" t="str">
        <f>E24</f>
        <v>Jan Marušák</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9"/>
      <c r="B119" s="200"/>
      <c r="C119" s="201" t="s">
        <v>159</v>
      </c>
      <c r="D119" s="202" t="s">
        <v>61</v>
      </c>
      <c r="E119" s="202" t="s">
        <v>57</v>
      </c>
      <c r="F119" s="202" t="s">
        <v>58</v>
      </c>
      <c r="G119" s="202" t="s">
        <v>160</v>
      </c>
      <c r="H119" s="202" t="s">
        <v>161</v>
      </c>
      <c r="I119" s="202" t="s">
        <v>162</v>
      </c>
      <c r="J119" s="203" t="s">
        <v>151</v>
      </c>
      <c r="K119" s="204" t="s">
        <v>163</v>
      </c>
      <c r="L119" s="205"/>
      <c r="M119" s="100" t="s">
        <v>1</v>
      </c>
      <c r="N119" s="101" t="s">
        <v>40</v>
      </c>
      <c r="O119" s="101" t="s">
        <v>164</v>
      </c>
      <c r="P119" s="101" t="s">
        <v>165</v>
      </c>
      <c r="Q119" s="101" t="s">
        <v>166</v>
      </c>
      <c r="R119" s="101" t="s">
        <v>167</v>
      </c>
      <c r="S119" s="101" t="s">
        <v>168</v>
      </c>
      <c r="T119" s="102" t="s">
        <v>169</v>
      </c>
      <c r="U119" s="199"/>
      <c r="V119" s="199"/>
      <c r="W119" s="199"/>
      <c r="X119" s="199"/>
      <c r="Y119" s="199"/>
      <c r="Z119" s="199"/>
      <c r="AA119" s="199"/>
      <c r="AB119" s="199"/>
      <c r="AC119" s="199"/>
      <c r="AD119" s="199"/>
      <c r="AE119" s="199"/>
    </row>
    <row r="120" s="2" customFormat="1" ht="22.8" customHeight="1">
      <c r="A120" s="38"/>
      <c r="B120" s="39"/>
      <c r="C120" s="107" t="s">
        <v>170</v>
      </c>
      <c r="D120" s="40"/>
      <c r="E120" s="40"/>
      <c r="F120" s="40"/>
      <c r="G120" s="40"/>
      <c r="H120" s="40"/>
      <c r="I120" s="40"/>
      <c r="J120" s="206">
        <f>BK120</f>
        <v>0</v>
      </c>
      <c r="K120" s="40"/>
      <c r="L120" s="44"/>
      <c r="M120" s="103"/>
      <c r="N120" s="207"/>
      <c r="O120" s="104"/>
      <c r="P120" s="208">
        <f>P121+P205+P215</f>
        <v>0</v>
      </c>
      <c r="Q120" s="104"/>
      <c r="R120" s="208">
        <f>R121+R205+R215</f>
        <v>2195.87869</v>
      </c>
      <c r="S120" s="104"/>
      <c r="T120" s="209">
        <f>T121+T205+T215</f>
        <v>0</v>
      </c>
      <c r="U120" s="38"/>
      <c r="V120" s="38"/>
      <c r="W120" s="38"/>
      <c r="X120" s="38"/>
      <c r="Y120" s="38"/>
      <c r="Z120" s="38"/>
      <c r="AA120" s="38"/>
      <c r="AB120" s="38"/>
      <c r="AC120" s="38"/>
      <c r="AD120" s="38"/>
      <c r="AE120" s="38"/>
      <c r="AT120" s="17" t="s">
        <v>75</v>
      </c>
      <c r="AU120" s="17" t="s">
        <v>153</v>
      </c>
      <c r="BK120" s="210">
        <f>BK121+BK205+BK215</f>
        <v>0</v>
      </c>
    </row>
    <row r="121" s="12" customFormat="1" ht="25.92" customHeight="1">
      <c r="A121" s="12"/>
      <c r="B121" s="211"/>
      <c r="C121" s="212"/>
      <c r="D121" s="213" t="s">
        <v>75</v>
      </c>
      <c r="E121" s="214" t="s">
        <v>171</v>
      </c>
      <c r="F121" s="214" t="s">
        <v>172</v>
      </c>
      <c r="G121" s="212"/>
      <c r="H121" s="212"/>
      <c r="I121" s="215"/>
      <c r="J121" s="216">
        <f>BK121</f>
        <v>0</v>
      </c>
      <c r="K121" s="212"/>
      <c r="L121" s="217"/>
      <c r="M121" s="218"/>
      <c r="N121" s="219"/>
      <c r="O121" s="219"/>
      <c r="P121" s="220">
        <f>P122</f>
        <v>0</v>
      </c>
      <c r="Q121" s="219"/>
      <c r="R121" s="220">
        <f>R122</f>
        <v>2195.87869</v>
      </c>
      <c r="S121" s="219"/>
      <c r="T121" s="221">
        <f>T122</f>
        <v>0</v>
      </c>
      <c r="U121" s="12"/>
      <c r="V121" s="12"/>
      <c r="W121" s="12"/>
      <c r="X121" s="12"/>
      <c r="Y121" s="12"/>
      <c r="Z121" s="12"/>
      <c r="AA121" s="12"/>
      <c r="AB121" s="12"/>
      <c r="AC121" s="12"/>
      <c r="AD121" s="12"/>
      <c r="AE121" s="12"/>
      <c r="AR121" s="222" t="s">
        <v>84</v>
      </c>
      <c r="AT121" s="223" t="s">
        <v>75</v>
      </c>
      <c r="AU121" s="223" t="s">
        <v>76</v>
      </c>
      <c r="AY121" s="222" t="s">
        <v>173</v>
      </c>
      <c r="BK121" s="224">
        <f>BK122</f>
        <v>0</v>
      </c>
    </row>
    <row r="122" s="12" customFormat="1" ht="22.8" customHeight="1">
      <c r="A122" s="12"/>
      <c r="B122" s="211"/>
      <c r="C122" s="212"/>
      <c r="D122" s="213" t="s">
        <v>75</v>
      </c>
      <c r="E122" s="225" t="s">
        <v>174</v>
      </c>
      <c r="F122" s="225" t="s">
        <v>175</v>
      </c>
      <c r="G122" s="212"/>
      <c r="H122" s="212"/>
      <c r="I122" s="215"/>
      <c r="J122" s="226">
        <f>BK122</f>
        <v>0</v>
      </c>
      <c r="K122" s="212"/>
      <c r="L122" s="217"/>
      <c r="M122" s="218"/>
      <c r="N122" s="219"/>
      <c r="O122" s="219"/>
      <c r="P122" s="220">
        <f>SUM(P123:P204)</f>
        <v>0</v>
      </c>
      <c r="Q122" s="219"/>
      <c r="R122" s="220">
        <f>SUM(R123:R204)</f>
        <v>2195.87869</v>
      </c>
      <c r="S122" s="219"/>
      <c r="T122" s="221">
        <f>SUM(T123:T204)</f>
        <v>0</v>
      </c>
      <c r="U122" s="12"/>
      <c r="V122" s="12"/>
      <c r="W122" s="12"/>
      <c r="X122" s="12"/>
      <c r="Y122" s="12"/>
      <c r="Z122" s="12"/>
      <c r="AA122" s="12"/>
      <c r="AB122" s="12"/>
      <c r="AC122" s="12"/>
      <c r="AD122" s="12"/>
      <c r="AE122" s="12"/>
      <c r="AR122" s="222" t="s">
        <v>84</v>
      </c>
      <c r="AT122" s="223" t="s">
        <v>75</v>
      </c>
      <c r="AU122" s="223" t="s">
        <v>84</v>
      </c>
      <c r="AY122" s="222" t="s">
        <v>173</v>
      </c>
      <c r="BK122" s="224">
        <f>SUM(BK123:BK204)</f>
        <v>0</v>
      </c>
    </row>
    <row r="123" s="2" customFormat="1" ht="62.7" customHeight="1">
      <c r="A123" s="38"/>
      <c r="B123" s="39"/>
      <c r="C123" s="227" t="s">
        <v>84</v>
      </c>
      <c r="D123" s="227" t="s">
        <v>176</v>
      </c>
      <c r="E123" s="228" t="s">
        <v>177</v>
      </c>
      <c r="F123" s="229" t="s">
        <v>178</v>
      </c>
      <c r="G123" s="230" t="s">
        <v>179</v>
      </c>
      <c r="H123" s="231">
        <v>510</v>
      </c>
      <c r="I123" s="232"/>
      <c r="J123" s="233">
        <f>ROUND(I123*H123,2)</f>
        <v>0</v>
      </c>
      <c r="K123" s="234"/>
      <c r="L123" s="44"/>
      <c r="M123" s="235" t="s">
        <v>1</v>
      </c>
      <c r="N123" s="236" t="s">
        <v>41</v>
      </c>
      <c r="O123" s="91"/>
      <c r="P123" s="237">
        <f>O123*H123</f>
        <v>0</v>
      </c>
      <c r="Q123" s="237">
        <v>0</v>
      </c>
      <c r="R123" s="237">
        <f>Q123*H123</f>
        <v>0</v>
      </c>
      <c r="S123" s="237">
        <v>0</v>
      </c>
      <c r="T123" s="238">
        <f>S123*H123</f>
        <v>0</v>
      </c>
      <c r="U123" s="38"/>
      <c r="V123" s="38"/>
      <c r="W123" s="38"/>
      <c r="X123" s="38"/>
      <c r="Y123" s="38"/>
      <c r="Z123" s="38"/>
      <c r="AA123" s="38"/>
      <c r="AB123" s="38"/>
      <c r="AC123" s="38"/>
      <c r="AD123" s="38"/>
      <c r="AE123" s="38"/>
      <c r="AR123" s="239" t="s">
        <v>180</v>
      </c>
      <c r="AT123" s="239" t="s">
        <v>176</v>
      </c>
      <c r="AU123" s="239" t="s">
        <v>86</v>
      </c>
      <c r="AY123" s="17" t="s">
        <v>173</v>
      </c>
      <c r="BE123" s="240">
        <f>IF(N123="základní",J123,0)</f>
        <v>0</v>
      </c>
      <c r="BF123" s="240">
        <f>IF(N123="snížená",J123,0)</f>
        <v>0</v>
      </c>
      <c r="BG123" s="240">
        <f>IF(N123="zákl. přenesená",J123,0)</f>
        <v>0</v>
      </c>
      <c r="BH123" s="240">
        <f>IF(N123="sníž. přenesená",J123,0)</f>
        <v>0</v>
      </c>
      <c r="BI123" s="240">
        <f>IF(N123="nulová",J123,0)</f>
        <v>0</v>
      </c>
      <c r="BJ123" s="17" t="s">
        <v>84</v>
      </c>
      <c r="BK123" s="240">
        <f>ROUND(I123*H123,2)</f>
        <v>0</v>
      </c>
      <c r="BL123" s="17" t="s">
        <v>180</v>
      </c>
      <c r="BM123" s="239" t="s">
        <v>458</v>
      </c>
    </row>
    <row r="124" s="13" customFormat="1">
      <c r="A124" s="13"/>
      <c r="B124" s="241"/>
      <c r="C124" s="242"/>
      <c r="D124" s="243" t="s">
        <v>182</v>
      </c>
      <c r="E124" s="244" t="s">
        <v>1</v>
      </c>
      <c r="F124" s="245" t="s">
        <v>459</v>
      </c>
      <c r="G124" s="242"/>
      <c r="H124" s="246">
        <v>510</v>
      </c>
      <c r="I124" s="247"/>
      <c r="J124" s="242"/>
      <c r="K124" s="242"/>
      <c r="L124" s="248"/>
      <c r="M124" s="249"/>
      <c r="N124" s="250"/>
      <c r="O124" s="250"/>
      <c r="P124" s="250"/>
      <c r="Q124" s="250"/>
      <c r="R124" s="250"/>
      <c r="S124" s="250"/>
      <c r="T124" s="251"/>
      <c r="U124" s="13"/>
      <c r="V124" s="13"/>
      <c r="W124" s="13"/>
      <c r="X124" s="13"/>
      <c r="Y124" s="13"/>
      <c r="Z124" s="13"/>
      <c r="AA124" s="13"/>
      <c r="AB124" s="13"/>
      <c r="AC124" s="13"/>
      <c r="AD124" s="13"/>
      <c r="AE124" s="13"/>
      <c r="AT124" s="252" t="s">
        <v>182</v>
      </c>
      <c r="AU124" s="252" t="s">
        <v>86</v>
      </c>
      <c r="AV124" s="13" t="s">
        <v>86</v>
      </c>
      <c r="AW124" s="13" t="s">
        <v>31</v>
      </c>
      <c r="AX124" s="13" t="s">
        <v>76</v>
      </c>
      <c r="AY124" s="252" t="s">
        <v>173</v>
      </c>
    </row>
    <row r="125" s="14" customFormat="1">
      <c r="A125" s="14"/>
      <c r="B125" s="253"/>
      <c r="C125" s="254"/>
      <c r="D125" s="243" t="s">
        <v>182</v>
      </c>
      <c r="E125" s="255" t="s">
        <v>1</v>
      </c>
      <c r="F125" s="256" t="s">
        <v>184</v>
      </c>
      <c r="G125" s="254"/>
      <c r="H125" s="257">
        <v>510</v>
      </c>
      <c r="I125" s="258"/>
      <c r="J125" s="254"/>
      <c r="K125" s="254"/>
      <c r="L125" s="259"/>
      <c r="M125" s="260"/>
      <c r="N125" s="261"/>
      <c r="O125" s="261"/>
      <c r="P125" s="261"/>
      <c r="Q125" s="261"/>
      <c r="R125" s="261"/>
      <c r="S125" s="261"/>
      <c r="T125" s="262"/>
      <c r="U125" s="14"/>
      <c r="V125" s="14"/>
      <c r="W125" s="14"/>
      <c r="X125" s="14"/>
      <c r="Y125" s="14"/>
      <c r="Z125" s="14"/>
      <c r="AA125" s="14"/>
      <c r="AB125" s="14"/>
      <c r="AC125" s="14"/>
      <c r="AD125" s="14"/>
      <c r="AE125" s="14"/>
      <c r="AT125" s="263" t="s">
        <v>182</v>
      </c>
      <c r="AU125" s="263" t="s">
        <v>86</v>
      </c>
      <c r="AV125" s="14" t="s">
        <v>180</v>
      </c>
      <c r="AW125" s="14" t="s">
        <v>31</v>
      </c>
      <c r="AX125" s="14" t="s">
        <v>84</v>
      </c>
      <c r="AY125" s="263" t="s">
        <v>173</v>
      </c>
    </row>
    <row r="126" s="2" customFormat="1" ht="114.9" customHeight="1">
      <c r="A126" s="38"/>
      <c r="B126" s="39"/>
      <c r="C126" s="227" t="s">
        <v>86</v>
      </c>
      <c r="D126" s="227" t="s">
        <v>176</v>
      </c>
      <c r="E126" s="228" t="s">
        <v>185</v>
      </c>
      <c r="F126" s="229" t="s">
        <v>186</v>
      </c>
      <c r="G126" s="230" t="s">
        <v>187</v>
      </c>
      <c r="H126" s="231">
        <v>1003</v>
      </c>
      <c r="I126" s="232"/>
      <c r="J126" s="233">
        <f>ROUND(I126*H126,2)</f>
        <v>0</v>
      </c>
      <c r="K126" s="234"/>
      <c r="L126" s="44"/>
      <c r="M126" s="235" t="s">
        <v>1</v>
      </c>
      <c r="N126" s="236" t="s">
        <v>41</v>
      </c>
      <c r="O126" s="91"/>
      <c r="P126" s="237">
        <f>O126*H126</f>
        <v>0</v>
      </c>
      <c r="Q126" s="237">
        <v>0</v>
      </c>
      <c r="R126" s="237">
        <f>Q126*H126</f>
        <v>0</v>
      </c>
      <c r="S126" s="237">
        <v>0</v>
      </c>
      <c r="T126" s="238">
        <f>S126*H126</f>
        <v>0</v>
      </c>
      <c r="U126" s="38"/>
      <c r="V126" s="38"/>
      <c r="W126" s="38"/>
      <c r="X126" s="38"/>
      <c r="Y126" s="38"/>
      <c r="Z126" s="38"/>
      <c r="AA126" s="38"/>
      <c r="AB126" s="38"/>
      <c r="AC126" s="38"/>
      <c r="AD126" s="38"/>
      <c r="AE126" s="38"/>
      <c r="AR126" s="239" t="s">
        <v>180</v>
      </c>
      <c r="AT126" s="239" t="s">
        <v>176</v>
      </c>
      <c r="AU126" s="239" t="s">
        <v>86</v>
      </c>
      <c r="AY126" s="17" t="s">
        <v>173</v>
      </c>
      <c r="BE126" s="240">
        <f>IF(N126="základní",J126,0)</f>
        <v>0</v>
      </c>
      <c r="BF126" s="240">
        <f>IF(N126="snížená",J126,0)</f>
        <v>0</v>
      </c>
      <c r="BG126" s="240">
        <f>IF(N126="zákl. přenesená",J126,0)</f>
        <v>0</v>
      </c>
      <c r="BH126" s="240">
        <f>IF(N126="sníž. přenesená",J126,0)</f>
        <v>0</v>
      </c>
      <c r="BI126" s="240">
        <f>IF(N126="nulová",J126,0)</f>
        <v>0</v>
      </c>
      <c r="BJ126" s="17" t="s">
        <v>84</v>
      </c>
      <c r="BK126" s="240">
        <f>ROUND(I126*H126,2)</f>
        <v>0</v>
      </c>
      <c r="BL126" s="17" t="s">
        <v>180</v>
      </c>
      <c r="BM126" s="239" t="s">
        <v>460</v>
      </c>
    </row>
    <row r="127" s="13" customFormat="1">
      <c r="A127" s="13"/>
      <c r="B127" s="241"/>
      <c r="C127" s="242"/>
      <c r="D127" s="243" t="s">
        <v>182</v>
      </c>
      <c r="E127" s="244" t="s">
        <v>1</v>
      </c>
      <c r="F127" s="245" t="s">
        <v>461</v>
      </c>
      <c r="G127" s="242"/>
      <c r="H127" s="246">
        <v>476</v>
      </c>
      <c r="I127" s="247"/>
      <c r="J127" s="242"/>
      <c r="K127" s="242"/>
      <c r="L127" s="248"/>
      <c r="M127" s="249"/>
      <c r="N127" s="250"/>
      <c r="O127" s="250"/>
      <c r="P127" s="250"/>
      <c r="Q127" s="250"/>
      <c r="R127" s="250"/>
      <c r="S127" s="250"/>
      <c r="T127" s="251"/>
      <c r="U127" s="13"/>
      <c r="V127" s="13"/>
      <c r="W127" s="13"/>
      <c r="X127" s="13"/>
      <c r="Y127" s="13"/>
      <c r="Z127" s="13"/>
      <c r="AA127" s="13"/>
      <c r="AB127" s="13"/>
      <c r="AC127" s="13"/>
      <c r="AD127" s="13"/>
      <c r="AE127" s="13"/>
      <c r="AT127" s="252" t="s">
        <v>182</v>
      </c>
      <c r="AU127" s="252" t="s">
        <v>86</v>
      </c>
      <c r="AV127" s="13" t="s">
        <v>86</v>
      </c>
      <c r="AW127" s="13" t="s">
        <v>31</v>
      </c>
      <c r="AX127" s="13" t="s">
        <v>76</v>
      </c>
      <c r="AY127" s="252" t="s">
        <v>173</v>
      </c>
    </row>
    <row r="128" s="13" customFormat="1">
      <c r="A128" s="13"/>
      <c r="B128" s="241"/>
      <c r="C128" s="242"/>
      <c r="D128" s="243" t="s">
        <v>182</v>
      </c>
      <c r="E128" s="244" t="s">
        <v>1</v>
      </c>
      <c r="F128" s="245" t="s">
        <v>462</v>
      </c>
      <c r="G128" s="242"/>
      <c r="H128" s="246">
        <v>527</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1003</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62.7" customHeight="1">
      <c r="A130" s="38"/>
      <c r="B130" s="39"/>
      <c r="C130" s="227" t="s">
        <v>190</v>
      </c>
      <c r="D130" s="227" t="s">
        <v>176</v>
      </c>
      <c r="E130" s="228" t="s">
        <v>191</v>
      </c>
      <c r="F130" s="229" t="s">
        <v>192</v>
      </c>
      <c r="G130" s="230" t="s">
        <v>179</v>
      </c>
      <c r="H130" s="231">
        <v>2065</v>
      </c>
      <c r="I130" s="232"/>
      <c r="J130" s="233">
        <f>ROUND(I130*H130,2)</f>
        <v>0</v>
      </c>
      <c r="K130" s="234"/>
      <c r="L130" s="44"/>
      <c r="M130" s="235" t="s">
        <v>1</v>
      </c>
      <c r="N130" s="236" t="s">
        <v>41</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180</v>
      </c>
      <c r="AT130" s="239" t="s">
        <v>176</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463</v>
      </c>
    </row>
    <row r="131" s="13" customFormat="1">
      <c r="A131" s="13"/>
      <c r="B131" s="241"/>
      <c r="C131" s="242"/>
      <c r="D131" s="243" t="s">
        <v>182</v>
      </c>
      <c r="E131" s="244" t="s">
        <v>1</v>
      </c>
      <c r="F131" s="245" t="s">
        <v>464</v>
      </c>
      <c r="G131" s="242"/>
      <c r="H131" s="246">
        <v>980</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3" customFormat="1">
      <c r="A132" s="13"/>
      <c r="B132" s="241"/>
      <c r="C132" s="242"/>
      <c r="D132" s="243" t="s">
        <v>182</v>
      </c>
      <c r="E132" s="244" t="s">
        <v>1</v>
      </c>
      <c r="F132" s="245" t="s">
        <v>465</v>
      </c>
      <c r="G132" s="242"/>
      <c r="H132" s="246">
        <v>1085</v>
      </c>
      <c r="I132" s="247"/>
      <c r="J132" s="242"/>
      <c r="K132" s="242"/>
      <c r="L132" s="248"/>
      <c r="M132" s="249"/>
      <c r="N132" s="250"/>
      <c r="O132" s="250"/>
      <c r="P132" s="250"/>
      <c r="Q132" s="250"/>
      <c r="R132" s="250"/>
      <c r="S132" s="250"/>
      <c r="T132" s="251"/>
      <c r="U132" s="13"/>
      <c r="V132" s="13"/>
      <c r="W132" s="13"/>
      <c r="X132" s="13"/>
      <c r="Y132" s="13"/>
      <c r="Z132" s="13"/>
      <c r="AA132" s="13"/>
      <c r="AB132" s="13"/>
      <c r="AC132" s="13"/>
      <c r="AD132" s="13"/>
      <c r="AE132" s="13"/>
      <c r="AT132" s="252" t="s">
        <v>182</v>
      </c>
      <c r="AU132" s="252" t="s">
        <v>86</v>
      </c>
      <c r="AV132" s="13" t="s">
        <v>86</v>
      </c>
      <c r="AW132" s="13" t="s">
        <v>31</v>
      </c>
      <c r="AX132" s="13" t="s">
        <v>76</v>
      </c>
      <c r="AY132" s="252" t="s">
        <v>173</v>
      </c>
    </row>
    <row r="133" s="14" customFormat="1">
      <c r="A133" s="14"/>
      <c r="B133" s="253"/>
      <c r="C133" s="254"/>
      <c r="D133" s="243" t="s">
        <v>182</v>
      </c>
      <c r="E133" s="255" t="s">
        <v>1</v>
      </c>
      <c r="F133" s="256" t="s">
        <v>184</v>
      </c>
      <c r="G133" s="254"/>
      <c r="H133" s="257">
        <v>2065</v>
      </c>
      <c r="I133" s="258"/>
      <c r="J133" s="254"/>
      <c r="K133" s="254"/>
      <c r="L133" s="259"/>
      <c r="M133" s="260"/>
      <c r="N133" s="261"/>
      <c r="O133" s="261"/>
      <c r="P133" s="261"/>
      <c r="Q133" s="261"/>
      <c r="R133" s="261"/>
      <c r="S133" s="261"/>
      <c r="T133" s="262"/>
      <c r="U133" s="14"/>
      <c r="V133" s="14"/>
      <c r="W133" s="14"/>
      <c r="X133" s="14"/>
      <c r="Y133" s="14"/>
      <c r="Z133" s="14"/>
      <c r="AA133" s="14"/>
      <c r="AB133" s="14"/>
      <c r="AC133" s="14"/>
      <c r="AD133" s="14"/>
      <c r="AE133" s="14"/>
      <c r="AT133" s="263" t="s">
        <v>182</v>
      </c>
      <c r="AU133" s="263" t="s">
        <v>86</v>
      </c>
      <c r="AV133" s="14" t="s">
        <v>180</v>
      </c>
      <c r="AW133" s="14" t="s">
        <v>31</v>
      </c>
      <c r="AX133" s="14" t="s">
        <v>84</v>
      </c>
      <c r="AY133" s="263" t="s">
        <v>173</v>
      </c>
    </row>
    <row r="134" s="2" customFormat="1" ht="76.35" customHeight="1">
      <c r="A134" s="38"/>
      <c r="B134" s="39"/>
      <c r="C134" s="227" t="s">
        <v>180</v>
      </c>
      <c r="D134" s="227" t="s">
        <v>176</v>
      </c>
      <c r="E134" s="228" t="s">
        <v>195</v>
      </c>
      <c r="F134" s="229" t="s">
        <v>196</v>
      </c>
      <c r="G134" s="230" t="s">
        <v>187</v>
      </c>
      <c r="H134" s="231">
        <v>1003</v>
      </c>
      <c r="I134" s="232"/>
      <c r="J134" s="233">
        <f>ROUND(I134*H134,2)</f>
        <v>0</v>
      </c>
      <c r="K134" s="234"/>
      <c r="L134" s="44"/>
      <c r="M134" s="235" t="s">
        <v>1</v>
      </c>
      <c r="N134" s="236" t="s">
        <v>41</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180</v>
      </c>
      <c r="AT134" s="239" t="s">
        <v>176</v>
      </c>
      <c r="AU134" s="239" t="s">
        <v>86</v>
      </c>
      <c r="AY134" s="17" t="s">
        <v>173</v>
      </c>
      <c r="BE134" s="240">
        <f>IF(N134="základní",J134,0)</f>
        <v>0</v>
      </c>
      <c r="BF134" s="240">
        <f>IF(N134="snížená",J134,0)</f>
        <v>0</v>
      </c>
      <c r="BG134" s="240">
        <f>IF(N134="zákl. přenesená",J134,0)</f>
        <v>0</v>
      </c>
      <c r="BH134" s="240">
        <f>IF(N134="sníž. přenesená",J134,0)</f>
        <v>0</v>
      </c>
      <c r="BI134" s="240">
        <f>IF(N134="nulová",J134,0)</f>
        <v>0</v>
      </c>
      <c r="BJ134" s="17" t="s">
        <v>84</v>
      </c>
      <c r="BK134" s="240">
        <f>ROUND(I134*H134,2)</f>
        <v>0</v>
      </c>
      <c r="BL134" s="17" t="s">
        <v>180</v>
      </c>
      <c r="BM134" s="239" t="s">
        <v>466</v>
      </c>
    </row>
    <row r="135" s="13" customFormat="1">
      <c r="A135" s="13"/>
      <c r="B135" s="241"/>
      <c r="C135" s="242"/>
      <c r="D135" s="243" t="s">
        <v>182</v>
      </c>
      <c r="E135" s="244" t="s">
        <v>1</v>
      </c>
      <c r="F135" s="245" t="s">
        <v>467</v>
      </c>
      <c r="G135" s="242"/>
      <c r="H135" s="246">
        <v>1003</v>
      </c>
      <c r="I135" s="247"/>
      <c r="J135" s="242"/>
      <c r="K135" s="242"/>
      <c r="L135" s="248"/>
      <c r="M135" s="249"/>
      <c r="N135" s="250"/>
      <c r="O135" s="250"/>
      <c r="P135" s="250"/>
      <c r="Q135" s="250"/>
      <c r="R135" s="250"/>
      <c r="S135" s="250"/>
      <c r="T135" s="251"/>
      <c r="U135" s="13"/>
      <c r="V135" s="13"/>
      <c r="W135" s="13"/>
      <c r="X135" s="13"/>
      <c r="Y135" s="13"/>
      <c r="Z135" s="13"/>
      <c r="AA135" s="13"/>
      <c r="AB135" s="13"/>
      <c r="AC135" s="13"/>
      <c r="AD135" s="13"/>
      <c r="AE135" s="13"/>
      <c r="AT135" s="252" t="s">
        <v>182</v>
      </c>
      <c r="AU135" s="252" t="s">
        <v>86</v>
      </c>
      <c r="AV135" s="13" t="s">
        <v>86</v>
      </c>
      <c r="AW135" s="13" t="s">
        <v>31</v>
      </c>
      <c r="AX135" s="13" t="s">
        <v>76</v>
      </c>
      <c r="AY135" s="252" t="s">
        <v>173</v>
      </c>
    </row>
    <row r="136" s="14" customFormat="1">
      <c r="A136" s="14"/>
      <c r="B136" s="253"/>
      <c r="C136" s="254"/>
      <c r="D136" s="243" t="s">
        <v>182</v>
      </c>
      <c r="E136" s="255" t="s">
        <v>1</v>
      </c>
      <c r="F136" s="256" t="s">
        <v>184</v>
      </c>
      <c r="G136" s="254"/>
      <c r="H136" s="257">
        <v>1003</v>
      </c>
      <c r="I136" s="258"/>
      <c r="J136" s="254"/>
      <c r="K136" s="254"/>
      <c r="L136" s="259"/>
      <c r="M136" s="260"/>
      <c r="N136" s="261"/>
      <c r="O136" s="261"/>
      <c r="P136" s="261"/>
      <c r="Q136" s="261"/>
      <c r="R136" s="261"/>
      <c r="S136" s="261"/>
      <c r="T136" s="262"/>
      <c r="U136" s="14"/>
      <c r="V136" s="14"/>
      <c r="W136" s="14"/>
      <c r="X136" s="14"/>
      <c r="Y136" s="14"/>
      <c r="Z136" s="14"/>
      <c r="AA136" s="14"/>
      <c r="AB136" s="14"/>
      <c r="AC136" s="14"/>
      <c r="AD136" s="14"/>
      <c r="AE136" s="14"/>
      <c r="AT136" s="263" t="s">
        <v>182</v>
      </c>
      <c r="AU136" s="263" t="s">
        <v>86</v>
      </c>
      <c r="AV136" s="14" t="s">
        <v>180</v>
      </c>
      <c r="AW136" s="14" t="s">
        <v>31</v>
      </c>
      <c r="AX136" s="14" t="s">
        <v>84</v>
      </c>
      <c r="AY136" s="263" t="s">
        <v>173</v>
      </c>
    </row>
    <row r="137" s="2" customFormat="1" ht="14.4" customHeight="1">
      <c r="A137" s="38"/>
      <c r="B137" s="39"/>
      <c r="C137" s="264" t="s">
        <v>174</v>
      </c>
      <c r="D137" s="264" t="s">
        <v>199</v>
      </c>
      <c r="E137" s="265" t="s">
        <v>200</v>
      </c>
      <c r="F137" s="266" t="s">
        <v>201</v>
      </c>
      <c r="G137" s="267" t="s">
        <v>202</v>
      </c>
      <c r="H137" s="268">
        <v>1805.4000000000001</v>
      </c>
      <c r="I137" s="269"/>
      <c r="J137" s="270">
        <f>ROUND(I137*H137,2)</f>
        <v>0</v>
      </c>
      <c r="K137" s="271"/>
      <c r="L137" s="272"/>
      <c r="M137" s="273" t="s">
        <v>1</v>
      </c>
      <c r="N137" s="274" t="s">
        <v>41</v>
      </c>
      <c r="O137" s="91"/>
      <c r="P137" s="237">
        <f>O137*H137</f>
        <v>0</v>
      </c>
      <c r="Q137" s="237">
        <v>1</v>
      </c>
      <c r="R137" s="237">
        <f>Q137*H137</f>
        <v>1805.4000000000001</v>
      </c>
      <c r="S137" s="237">
        <v>0</v>
      </c>
      <c r="T137" s="238">
        <f>S137*H137</f>
        <v>0</v>
      </c>
      <c r="U137" s="38"/>
      <c r="V137" s="38"/>
      <c r="W137" s="38"/>
      <c r="X137" s="38"/>
      <c r="Y137" s="38"/>
      <c r="Z137" s="38"/>
      <c r="AA137" s="38"/>
      <c r="AB137" s="38"/>
      <c r="AC137" s="38"/>
      <c r="AD137" s="38"/>
      <c r="AE137" s="38"/>
      <c r="AR137" s="239" t="s">
        <v>203</v>
      </c>
      <c r="AT137" s="239" t="s">
        <v>199</v>
      </c>
      <c r="AU137" s="239" t="s">
        <v>86</v>
      </c>
      <c r="AY137" s="17" t="s">
        <v>173</v>
      </c>
      <c r="BE137" s="240">
        <f>IF(N137="základní",J137,0)</f>
        <v>0</v>
      </c>
      <c r="BF137" s="240">
        <f>IF(N137="snížená",J137,0)</f>
        <v>0</v>
      </c>
      <c r="BG137" s="240">
        <f>IF(N137="zákl. přenesená",J137,0)</f>
        <v>0</v>
      </c>
      <c r="BH137" s="240">
        <f>IF(N137="sníž. přenesená",J137,0)</f>
        <v>0</v>
      </c>
      <c r="BI137" s="240">
        <f>IF(N137="nulová",J137,0)</f>
        <v>0</v>
      </c>
      <c r="BJ137" s="17" t="s">
        <v>84</v>
      </c>
      <c r="BK137" s="240">
        <f>ROUND(I137*H137,2)</f>
        <v>0</v>
      </c>
      <c r="BL137" s="17" t="s">
        <v>180</v>
      </c>
      <c r="BM137" s="239" t="s">
        <v>468</v>
      </c>
    </row>
    <row r="138" s="13" customFormat="1">
      <c r="A138" s="13"/>
      <c r="B138" s="241"/>
      <c r="C138" s="242"/>
      <c r="D138" s="243" t="s">
        <v>182</v>
      </c>
      <c r="E138" s="244" t="s">
        <v>1</v>
      </c>
      <c r="F138" s="245" t="s">
        <v>469</v>
      </c>
      <c r="G138" s="242"/>
      <c r="H138" s="246">
        <v>1805.4000000000001</v>
      </c>
      <c r="I138" s="247"/>
      <c r="J138" s="242"/>
      <c r="K138" s="242"/>
      <c r="L138" s="248"/>
      <c r="M138" s="249"/>
      <c r="N138" s="250"/>
      <c r="O138" s="250"/>
      <c r="P138" s="250"/>
      <c r="Q138" s="250"/>
      <c r="R138" s="250"/>
      <c r="S138" s="250"/>
      <c r="T138" s="251"/>
      <c r="U138" s="13"/>
      <c r="V138" s="13"/>
      <c r="W138" s="13"/>
      <c r="X138" s="13"/>
      <c r="Y138" s="13"/>
      <c r="Z138" s="13"/>
      <c r="AA138" s="13"/>
      <c r="AB138" s="13"/>
      <c r="AC138" s="13"/>
      <c r="AD138" s="13"/>
      <c r="AE138" s="13"/>
      <c r="AT138" s="252" t="s">
        <v>182</v>
      </c>
      <c r="AU138" s="252" t="s">
        <v>86</v>
      </c>
      <c r="AV138" s="13" t="s">
        <v>86</v>
      </c>
      <c r="AW138" s="13" t="s">
        <v>31</v>
      </c>
      <c r="AX138" s="13" t="s">
        <v>76</v>
      </c>
      <c r="AY138" s="252" t="s">
        <v>173</v>
      </c>
    </row>
    <row r="139" s="14" customFormat="1">
      <c r="A139" s="14"/>
      <c r="B139" s="253"/>
      <c r="C139" s="254"/>
      <c r="D139" s="243" t="s">
        <v>182</v>
      </c>
      <c r="E139" s="255" t="s">
        <v>1</v>
      </c>
      <c r="F139" s="256" t="s">
        <v>184</v>
      </c>
      <c r="G139" s="254"/>
      <c r="H139" s="257">
        <v>1805.4000000000001</v>
      </c>
      <c r="I139" s="258"/>
      <c r="J139" s="254"/>
      <c r="K139" s="254"/>
      <c r="L139" s="259"/>
      <c r="M139" s="260"/>
      <c r="N139" s="261"/>
      <c r="O139" s="261"/>
      <c r="P139" s="261"/>
      <c r="Q139" s="261"/>
      <c r="R139" s="261"/>
      <c r="S139" s="261"/>
      <c r="T139" s="262"/>
      <c r="U139" s="14"/>
      <c r="V139" s="14"/>
      <c r="W139" s="14"/>
      <c r="X139" s="14"/>
      <c r="Y139" s="14"/>
      <c r="Z139" s="14"/>
      <c r="AA139" s="14"/>
      <c r="AB139" s="14"/>
      <c r="AC139" s="14"/>
      <c r="AD139" s="14"/>
      <c r="AE139" s="14"/>
      <c r="AT139" s="263" t="s">
        <v>182</v>
      </c>
      <c r="AU139" s="263" t="s">
        <v>86</v>
      </c>
      <c r="AV139" s="14" t="s">
        <v>180</v>
      </c>
      <c r="AW139" s="14" t="s">
        <v>31</v>
      </c>
      <c r="AX139" s="14" t="s">
        <v>84</v>
      </c>
      <c r="AY139" s="263" t="s">
        <v>173</v>
      </c>
    </row>
    <row r="140" s="2" customFormat="1" ht="24.15" customHeight="1">
      <c r="A140" s="38"/>
      <c r="B140" s="39"/>
      <c r="C140" s="264" t="s">
        <v>206</v>
      </c>
      <c r="D140" s="264" t="s">
        <v>199</v>
      </c>
      <c r="E140" s="265" t="s">
        <v>207</v>
      </c>
      <c r="F140" s="266" t="s">
        <v>208</v>
      </c>
      <c r="G140" s="267" t="s">
        <v>209</v>
      </c>
      <c r="H140" s="268">
        <v>992</v>
      </c>
      <c r="I140" s="269"/>
      <c r="J140" s="270">
        <f>ROUND(I140*H140,2)</f>
        <v>0</v>
      </c>
      <c r="K140" s="271"/>
      <c r="L140" s="272"/>
      <c r="M140" s="273" t="s">
        <v>1</v>
      </c>
      <c r="N140" s="274" t="s">
        <v>41</v>
      </c>
      <c r="O140" s="91"/>
      <c r="P140" s="237">
        <f>O140*H140</f>
        <v>0</v>
      </c>
      <c r="Q140" s="237">
        <v>0.32700000000000001</v>
      </c>
      <c r="R140" s="237">
        <f>Q140*H140</f>
        <v>324.38400000000001</v>
      </c>
      <c r="S140" s="237">
        <v>0</v>
      </c>
      <c r="T140" s="238">
        <f>S140*H140</f>
        <v>0</v>
      </c>
      <c r="U140" s="38"/>
      <c r="V140" s="38"/>
      <c r="W140" s="38"/>
      <c r="X140" s="38"/>
      <c r="Y140" s="38"/>
      <c r="Z140" s="38"/>
      <c r="AA140" s="38"/>
      <c r="AB140" s="38"/>
      <c r="AC140" s="38"/>
      <c r="AD140" s="38"/>
      <c r="AE140" s="38"/>
      <c r="AR140" s="239" t="s">
        <v>203</v>
      </c>
      <c r="AT140" s="239" t="s">
        <v>199</v>
      </c>
      <c r="AU140" s="239" t="s">
        <v>86</v>
      </c>
      <c r="AY140" s="17" t="s">
        <v>173</v>
      </c>
      <c r="BE140" s="240">
        <f>IF(N140="základní",J140,0)</f>
        <v>0</v>
      </c>
      <c r="BF140" s="240">
        <f>IF(N140="snížená",J140,0)</f>
        <v>0</v>
      </c>
      <c r="BG140" s="240">
        <f>IF(N140="zákl. přenesená",J140,0)</f>
        <v>0</v>
      </c>
      <c r="BH140" s="240">
        <f>IF(N140="sníž. přenesená",J140,0)</f>
        <v>0</v>
      </c>
      <c r="BI140" s="240">
        <f>IF(N140="nulová",J140,0)</f>
        <v>0</v>
      </c>
      <c r="BJ140" s="17" t="s">
        <v>84</v>
      </c>
      <c r="BK140" s="240">
        <f>ROUND(I140*H140,2)</f>
        <v>0</v>
      </c>
      <c r="BL140" s="17" t="s">
        <v>180</v>
      </c>
      <c r="BM140" s="239" t="s">
        <v>470</v>
      </c>
    </row>
    <row r="141" s="15" customFormat="1">
      <c r="A141" s="15"/>
      <c r="B141" s="275"/>
      <c r="C141" s="276"/>
      <c r="D141" s="243" t="s">
        <v>182</v>
      </c>
      <c r="E141" s="277" t="s">
        <v>1</v>
      </c>
      <c r="F141" s="278" t="s">
        <v>211</v>
      </c>
      <c r="G141" s="276"/>
      <c r="H141" s="277" t="s">
        <v>1</v>
      </c>
      <c r="I141" s="279"/>
      <c r="J141" s="276"/>
      <c r="K141" s="276"/>
      <c r="L141" s="280"/>
      <c r="M141" s="281"/>
      <c r="N141" s="282"/>
      <c r="O141" s="282"/>
      <c r="P141" s="282"/>
      <c r="Q141" s="282"/>
      <c r="R141" s="282"/>
      <c r="S141" s="282"/>
      <c r="T141" s="283"/>
      <c r="U141" s="15"/>
      <c r="V141" s="15"/>
      <c r="W141" s="15"/>
      <c r="X141" s="15"/>
      <c r="Y141" s="15"/>
      <c r="Z141" s="15"/>
      <c r="AA141" s="15"/>
      <c r="AB141" s="15"/>
      <c r="AC141" s="15"/>
      <c r="AD141" s="15"/>
      <c r="AE141" s="15"/>
      <c r="AT141" s="284" t="s">
        <v>182</v>
      </c>
      <c r="AU141" s="284" t="s">
        <v>86</v>
      </c>
      <c r="AV141" s="15" t="s">
        <v>84</v>
      </c>
      <c r="AW141" s="15" t="s">
        <v>31</v>
      </c>
      <c r="AX141" s="15" t="s">
        <v>76</v>
      </c>
      <c r="AY141" s="284" t="s">
        <v>173</v>
      </c>
    </row>
    <row r="142" s="13" customFormat="1">
      <c r="A142" s="13"/>
      <c r="B142" s="241"/>
      <c r="C142" s="242"/>
      <c r="D142" s="243" t="s">
        <v>182</v>
      </c>
      <c r="E142" s="244" t="s">
        <v>1</v>
      </c>
      <c r="F142" s="245" t="s">
        <v>471</v>
      </c>
      <c r="G142" s="242"/>
      <c r="H142" s="246">
        <v>471</v>
      </c>
      <c r="I142" s="247"/>
      <c r="J142" s="242"/>
      <c r="K142" s="242"/>
      <c r="L142" s="248"/>
      <c r="M142" s="249"/>
      <c r="N142" s="250"/>
      <c r="O142" s="250"/>
      <c r="P142" s="250"/>
      <c r="Q142" s="250"/>
      <c r="R142" s="250"/>
      <c r="S142" s="250"/>
      <c r="T142" s="251"/>
      <c r="U142" s="13"/>
      <c r="V142" s="13"/>
      <c r="W142" s="13"/>
      <c r="X142" s="13"/>
      <c r="Y142" s="13"/>
      <c r="Z142" s="13"/>
      <c r="AA142" s="13"/>
      <c r="AB142" s="13"/>
      <c r="AC142" s="13"/>
      <c r="AD142" s="13"/>
      <c r="AE142" s="13"/>
      <c r="AT142" s="252" t="s">
        <v>182</v>
      </c>
      <c r="AU142" s="252" t="s">
        <v>86</v>
      </c>
      <c r="AV142" s="13" t="s">
        <v>86</v>
      </c>
      <c r="AW142" s="13" t="s">
        <v>31</v>
      </c>
      <c r="AX142" s="13" t="s">
        <v>76</v>
      </c>
      <c r="AY142" s="252" t="s">
        <v>173</v>
      </c>
    </row>
    <row r="143" s="13" customFormat="1">
      <c r="A143" s="13"/>
      <c r="B143" s="241"/>
      <c r="C143" s="242"/>
      <c r="D143" s="243" t="s">
        <v>182</v>
      </c>
      <c r="E143" s="244" t="s">
        <v>1</v>
      </c>
      <c r="F143" s="245" t="s">
        <v>472</v>
      </c>
      <c r="G143" s="242"/>
      <c r="H143" s="246">
        <v>521</v>
      </c>
      <c r="I143" s="247"/>
      <c r="J143" s="242"/>
      <c r="K143" s="242"/>
      <c r="L143" s="248"/>
      <c r="M143" s="249"/>
      <c r="N143" s="250"/>
      <c r="O143" s="250"/>
      <c r="P143" s="250"/>
      <c r="Q143" s="250"/>
      <c r="R143" s="250"/>
      <c r="S143" s="250"/>
      <c r="T143" s="251"/>
      <c r="U143" s="13"/>
      <c r="V143" s="13"/>
      <c r="W143" s="13"/>
      <c r="X143" s="13"/>
      <c r="Y143" s="13"/>
      <c r="Z143" s="13"/>
      <c r="AA143" s="13"/>
      <c r="AB143" s="13"/>
      <c r="AC143" s="13"/>
      <c r="AD143" s="13"/>
      <c r="AE143" s="13"/>
      <c r="AT143" s="252" t="s">
        <v>182</v>
      </c>
      <c r="AU143" s="252" t="s">
        <v>86</v>
      </c>
      <c r="AV143" s="13" t="s">
        <v>86</v>
      </c>
      <c r="AW143" s="13" t="s">
        <v>31</v>
      </c>
      <c r="AX143" s="13" t="s">
        <v>76</v>
      </c>
      <c r="AY143" s="252" t="s">
        <v>173</v>
      </c>
    </row>
    <row r="144" s="14" customFormat="1">
      <c r="A144" s="14"/>
      <c r="B144" s="253"/>
      <c r="C144" s="254"/>
      <c r="D144" s="243" t="s">
        <v>182</v>
      </c>
      <c r="E144" s="255" t="s">
        <v>1</v>
      </c>
      <c r="F144" s="256" t="s">
        <v>184</v>
      </c>
      <c r="G144" s="254"/>
      <c r="H144" s="257">
        <v>992</v>
      </c>
      <c r="I144" s="258"/>
      <c r="J144" s="254"/>
      <c r="K144" s="254"/>
      <c r="L144" s="259"/>
      <c r="M144" s="260"/>
      <c r="N144" s="261"/>
      <c r="O144" s="261"/>
      <c r="P144" s="261"/>
      <c r="Q144" s="261"/>
      <c r="R144" s="261"/>
      <c r="S144" s="261"/>
      <c r="T144" s="262"/>
      <c r="U144" s="14"/>
      <c r="V144" s="14"/>
      <c r="W144" s="14"/>
      <c r="X144" s="14"/>
      <c r="Y144" s="14"/>
      <c r="Z144" s="14"/>
      <c r="AA144" s="14"/>
      <c r="AB144" s="14"/>
      <c r="AC144" s="14"/>
      <c r="AD144" s="14"/>
      <c r="AE144" s="14"/>
      <c r="AT144" s="263" t="s">
        <v>182</v>
      </c>
      <c r="AU144" s="263" t="s">
        <v>86</v>
      </c>
      <c r="AV144" s="14" t="s">
        <v>180</v>
      </c>
      <c r="AW144" s="14" t="s">
        <v>31</v>
      </c>
      <c r="AX144" s="14" t="s">
        <v>84</v>
      </c>
      <c r="AY144" s="263" t="s">
        <v>173</v>
      </c>
    </row>
    <row r="145" s="2" customFormat="1" ht="14.4" customHeight="1">
      <c r="A145" s="38"/>
      <c r="B145" s="39"/>
      <c r="C145" s="264" t="s">
        <v>213</v>
      </c>
      <c r="D145" s="264" t="s">
        <v>199</v>
      </c>
      <c r="E145" s="265" t="s">
        <v>214</v>
      </c>
      <c r="F145" s="266" t="s">
        <v>215</v>
      </c>
      <c r="G145" s="267" t="s">
        <v>209</v>
      </c>
      <c r="H145" s="268">
        <v>17</v>
      </c>
      <c r="I145" s="269"/>
      <c r="J145" s="270">
        <f>ROUND(I145*H145,2)</f>
        <v>0</v>
      </c>
      <c r="K145" s="271"/>
      <c r="L145" s="272"/>
      <c r="M145" s="273" t="s">
        <v>1</v>
      </c>
      <c r="N145" s="274" t="s">
        <v>41</v>
      </c>
      <c r="O145" s="91"/>
      <c r="P145" s="237">
        <f>O145*H145</f>
        <v>0</v>
      </c>
      <c r="Q145" s="237">
        <v>3.70425</v>
      </c>
      <c r="R145" s="237">
        <f>Q145*H145</f>
        <v>62.972250000000002</v>
      </c>
      <c r="S145" s="237">
        <v>0</v>
      </c>
      <c r="T145" s="238">
        <f>S145*H145</f>
        <v>0</v>
      </c>
      <c r="U145" s="38"/>
      <c r="V145" s="38"/>
      <c r="W145" s="38"/>
      <c r="X145" s="38"/>
      <c r="Y145" s="38"/>
      <c r="Z145" s="38"/>
      <c r="AA145" s="38"/>
      <c r="AB145" s="38"/>
      <c r="AC145" s="38"/>
      <c r="AD145" s="38"/>
      <c r="AE145" s="38"/>
      <c r="AR145" s="239" t="s">
        <v>203</v>
      </c>
      <c r="AT145" s="239" t="s">
        <v>199</v>
      </c>
      <c r="AU145" s="239" t="s">
        <v>86</v>
      </c>
      <c r="AY145" s="17" t="s">
        <v>173</v>
      </c>
      <c r="BE145" s="240">
        <f>IF(N145="základní",J145,0)</f>
        <v>0</v>
      </c>
      <c r="BF145" s="240">
        <f>IF(N145="snížená",J145,0)</f>
        <v>0</v>
      </c>
      <c r="BG145" s="240">
        <f>IF(N145="zákl. přenesená",J145,0)</f>
        <v>0</v>
      </c>
      <c r="BH145" s="240">
        <f>IF(N145="sníž. přenesená",J145,0)</f>
        <v>0</v>
      </c>
      <c r="BI145" s="240">
        <f>IF(N145="nulová",J145,0)</f>
        <v>0</v>
      </c>
      <c r="BJ145" s="17" t="s">
        <v>84</v>
      </c>
      <c r="BK145" s="240">
        <f>ROUND(I145*H145,2)</f>
        <v>0</v>
      </c>
      <c r="BL145" s="17" t="s">
        <v>180</v>
      </c>
      <c r="BM145" s="239" t="s">
        <v>473</v>
      </c>
    </row>
    <row r="146" s="15" customFormat="1">
      <c r="A146" s="15"/>
      <c r="B146" s="275"/>
      <c r="C146" s="276"/>
      <c r="D146" s="243" t="s">
        <v>182</v>
      </c>
      <c r="E146" s="277" t="s">
        <v>1</v>
      </c>
      <c r="F146" s="278" t="s">
        <v>211</v>
      </c>
      <c r="G146" s="276"/>
      <c r="H146" s="277" t="s">
        <v>1</v>
      </c>
      <c r="I146" s="279"/>
      <c r="J146" s="276"/>
      <c r="K146" s="276"/>
      <c r="L146" s="280"/>
      <c r="M146" s="281"/>
      <c r="N146" s="282"/>
      <c r="O146" s="282"/>
      <c r="P146" s="282"/>
      <c r="Q146" s="282"/>
      <c r="R146" s="282"/>
      <c r="S146" s="282"/>
      <c r="T146" s="283"/>
      <c r="U146" s="15"/>
      <c r="V146" s="15"/>
      <c r="W146" s="15"/>
      <c r="X146" s="15"/>
      <c r="Y146" s="15"/>
      <c r="Z146" s="15"/>
      <c r="AA146" s="15"/>
      <c r="AB146" s="15"/>
      <c r="AC146" s="15"/>
      <c r="AD146" s="15"/>
      <c r="AE146" s="15"/>
      <c r="AT146" s="284" t="s">
        <v>182</v>
      </c>
      <c r="AU146" s="284" t="s">
        <v>86</v>
      </c>
      <c r="AV146" s="15" t="s">
        <v>84</v>
      </c>
      <c r="AW146" s="15" t="s">
        <v>31</v>
      </c>
      <c r="AX146" s="15" t="s">
        <v>76</v>
      </c>
      <c r="AY146" s="284" t="s">
        <v>173</v>
      </c>
    </row>
    <row r="147" s="13" customFormat="1">
      <c r="A147" s="13"/>
      <c r="B147" s="241"/>
      <c r="C147" s="242"/>
      <c r="D147" s="243" t="s">
        <v>182</v>
      </c>
      <c r="E147" s="244" t="s">
        <v>1</v>
      </c>
      <c r="F147" s="245" t="s">
        <v>474</v>
      </c>
      <c r="G147" s="242"/>
      <c r="H147" s="246">
        <v>8</v>
      </c>
      <c r="I147" s="247"/>
      <c r="J147" s="242"/>
      <c r="K147" s="242"/>
      <c r="L147" s="248"/>
      <c r="M147" s="249"/>
      <c r="N147" s="250"/>
      <c r="O147" s="250"/>
      <c r="P147" s="250"/>
      <c r="Q147" s="250"/>
      <c r="R147" s="250"/>
      <c r="S147" s="250"/>
      <c r="T147" s="251"/>
      <c r="U147" s="13"/>
      <c r="V147" s="13"/>
      <c r="W147" s="13"/>
      <c r="X147" s="13"/>
      <c r="Y147" s="13"/>
      <c r="Z147" s="13"/>
      <c r="AA147" s="13"/>
      <c r="AB147" s="13"/>
      <c r="AC147" s="13"/>
      <c r="AD147" s="13"/>
      <c r="AE147" s="13"/>
      <c r="AT147" s="252" t="s">
        <v>182</v>
      </c>
      <c r="AU147" s="252" t="s">
        <v>86</v>
      </c>
      <c r="AV147" s="13" t="s">
        <v>86</v>
      </c>
      <c r="AW147" s="13" t="s">
        <v>31</v>
      </c>
      <c r="AX147" s="13" t="s">
        <v>76</v>
      </c>
      <c r="AY147" s="252" t="s">
        <v>173</v>
      </c>
    </row>
    <row r="148" s="13" customFormat="1">
      <c r="A148" s="13"/>
      <c r="B148" s="241"/>
      <c r="C148" s="242"/>
      <c r="D148" s="243" t="s">
        <v>182</v>
      </c>
      <c r="E148" s="244" t="s">
        <v>1</v>
      </c>
      <c r="F148" s="245" t="s">
        <v>475</v>
      </c>
      <c r="G148" s="242"/>
      <c r="H148" s="246">
        <v>9</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17</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14.4" customHeight="1">
      <c r="A150" s="38"/>
      <c r="B150" s="39"/>
      <c r="C150" s="264" t="s">
        <v>203</v>
      </c>
      <c r="D150" s="264" t="s">
        <v>199</v>
      </c>
      <c r="E150" s="265" t="s">
        <v>476</v>
      </c>
      <c r="F150" s="266" t="s">
        <v>477</v>
      </c>
      <c r="G150" s="267" t="s">
        <v>209</v>
      </c>
      <c r="H150" s="268">
        <v>100</v>
      </c>
      <c r="I150" s="269"/>
      <c r="J150" s="270">
        <f>ROUND(I150*H150,2)</f>
        <v>0</v>
      </c>
      <c r="K150" s="271"/>
      <c r="L150" s="272"/>
      <c r="M150" s="273" t="s">
        <v>1</v>
      </c>
      <c r="N150" s="274" t="s">
        <v>41</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203</v>
      </c>
      <c r="AT150" s="239" t="s">
        <v>199</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478</v>
      </c>
    </row>
    <row r="151" s="15" customFormat="1">
      <c r="A151" s="15"/>
      <c r="B151" s="275"/>
      <c r="C151" s="276"/>
      <c r="D151" s="243" t="s">
        <v>182</v>
      </c>
      <c r="E151" s="277" t="s">
        <v>1</v>
      </c>
      <c r="F151" s="278" t="s">
        <v>211</v>
      </c>
      <c r="G151" s="276"/>
      <c r="H151" s="277" t="s">
        <v>1</v>
      </c>
      <c r="I151" s="279"/>
      <c r="J151" s="276"/>
      <c r="K151" s="276"/>
      <c r="L151" s="280"/>
      <c r="M151" s="281"/>
      <c r="N151" s="282"/>
      <c r="O151" s="282"/>
      <c r="P151" s="282"/>
      <c r="Q151" s="282"/>
      <c r="R151" s="282"/>
      <c r="S151" s="282"/>
      <c r="T151" s="283"/>
      <c r="U151" s="15"/>
      <c r="V151" s="15"/>
      <c r="W151" s="15"/>
      <c r="X151" s="15"/>
      <c r="Y151" s="15"/>
      <c r="Z151" s="15"/>
      <c r="AA151" s="15"/>
      <c r="AB151" s="15"/>
      <c r="AC151" s="15"/>
      <c r="AD151" s="15"/>
      <c r="AE151" s="15"/>
      <c r="AT151" s="284" t="s">
        <v>182</v>
      </c>
      <c r="AU151" s="284" t="s">
        <v>86</v>
      </c>
      <c r="AV151" s="15" t="s">
        <v>84</v>
      </c>
      <c r="AW151" s="15" t="s">
        <v>31</v>
      </c>
      <c r="AX151" s="15" t="s">
        <v>76</v>
      </c>
      <c r="AY151" s="284" t="s">
        <v>173</v>
      </c>
    </row>
    <row r="152" s="13" customFormat="1">
      <c r="A152" s="13"/>
      <c r="B152" s="241"/>
      <c r="C152" s="242"/>
      <c r="D152" s="243" t="s">
        <v>182</v>
      </c>
      <c r="E152" s="244" t="s">
        <v>1</v>
      </c>
      <c r="F152" s="245" t="s">
        <v>479</v>
      </c>
      <c r="G152" s="242"/>
      <c r="H152" s="246">
        <v>100</v>
      </c>
      <c r="I152" s="247"/>
      <c r="J152" s="242"/>
      <c r="K152" s="242"/>
      <c r="L152" s="248"/>
      <c r="M152" s="249"/>
      <c r="N152" s="250"/>
      <c r="O152" s="250"/>
      <c r="P152" s="250"/>
      <c r="Q152" s="250"/>
      <c r="R152" s="250"/>
      <c r="S152" s="250"/>
      <c r="T152" s="251"/>
      <c r="U152" s="13"/>
      <c r="V152" s="13"/>
      <c r="W152" s="13"/>
      <c r="X152" s="13"/>
      <c r="Y152" s="13"/>
      <c r="Z152" s="13"/>
      <c r="AA152" s="13"/>
      <c r="AB152" s="13"/>
      <c r="AC152" s="13"/>
      <c r="AD152" s="13"/>
      <c r="AE152" s="13"/>
      <c r="AT152" s="252" t="s">
        <v>182</v>
      </c>
      <c r="AU152" s="252" t="s">
        <v>86</v>
      </c>
      <c r="AV152" s="13" t="s">
        <v>86</v>
      </c>
      <c r="AW152" s="13" t="s">
        <v>31</v>
      </c>
      <c r="AX152" s="13" t="s">
        <v>76</v>
      </c>
      <c r="AY152" s="252" t="s">
        <v>173</v>
      </c>
    </row>
    <row r="153" s="14" customFormat="1">
      <c r="A153" s="14"/>
      <c r="B153" s="253"/>
      <c r="C153" s="254"/>
      <c r="D153" s="243" t="s">
        <v>182</v>
      </c>
      <c r="E153" s="255" t="s">
        <v>1</v>
      </c>
      <c r="F153" s="256" t="s">
        <v>184</v>
      </c>
      <c r="G153" s="254"/>
      <c r="H153" s="257">
        <v>100</v>
      </c>
      <c r="I153" s="258"/>
      <c r="J153" s="254"/>
      <c r="K153" s="254"/>
      <c r="L153" s="259"/>
      <c r="M153" s="260"/>
      <c r="N153" s="261"/>
      <c r="O153" s="261"/>
      <c r="P153" s="261"/>
      <c r="Q153" s="261"/>
      <c r="R153" s="261"/>
      <c r="S153" s="261"/>
      <c r="T153" s="262"/>
      <c r="U153" s="14"/>
      <c r="V153" s="14"/>
      <c r="W153" s="14"/>
      <c r="X153" s="14"/>
      <c r="Y153" s="14"/>
      <c r="Z153" s="14"/>
      <c r="AA153" s="14"/>
      <c r="AB153" s="14"/>
      <c r="AC153" s="14"/>
      <c r="AD153" s="14"/>
      <c r="AE153" s="14"/>
      <c r="AT153" s="263" t="s">
        <v>182</v>
      </c>
      <c r="AU153" s="263" t="s">
        <v>86</v>
      </c>
      <c r="AV153" s="14" t="s">
        <v>180</v>
      </c>
      <c r="AW153" s="14" t="s">
        <v>31</v>
      </c>
      <c r="AX153" s="14" t="s">
        <v>84</v>
      </c>
      <c r="AY153" s="263" t="s">
        <v>173</v>
      </c>
    </row>
    <row r="154" s="2" customFormat="1" ht="167.1" customHeight="1">
      <c r="A154" s="38"/>
      <c r="B154" s="39"/>
      <c r="C154" s="227" t="s">
        <v>224</v>
      </c>
      <c r="D154" s="227" t="s">
        <v>176</v>
      </c>
      <c r="E154" s="228" t="s">
        <v>480</v>
      </c>
      <c r="F154" s="229" t="s">
        <v>481</v>
      </c>
      <c r="G154" s="230" t="s">
        <v>209</v>
      </c>
      <c r="H154" s="231">
        <v>100</v>
      </c>
      <c r="I154" s="232"/>
      <c r="J154" s="233">
        <f>ROUND(I154*H154,2)</f>
        <v>0</v>
      </c>
      <c r="K154" s="234"/>
      <c r="L154" s="44"/>
      <c r="M154" s="235" t="s">
        <v>1</v>
      </c>
      <c r="N154" s="236" t="s">
        <v>41</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180</v>
      </c>
      <c r="AT154" s="239" t="s">
        <v>176</v>
      </c>
      <c r="AU154" s="239" t="s">
        <v>86</v>
      </c>
      <c r="AY154" s="17" t="s">
        <v>173</v>
      </c>
      <c r="BE154" s="240">
        <f>IF(N154="základní",J154,0)</f>
        <v>0</v>
      </c>
      <c r="BF154" s="240">
        <f>IF(N154="snížená",J154,0)</f>
        <v>0</v>
      </c>
      <c r="BG154" s="240">
        <f>IF(N154="zákl. přenesená",J154,0)</f>
        <v>0</v>
      </c>
      <c r="BH154" s="240">
        <f>IF(N154="sníž. přenesená",J154,0)</f>
        <v>0</v>
      </c>
      <c r="BI154" s="240">
        <f>IF(N154="nulová",J154,0)</f>
        <v>0</v>
      </c>
      <c r="BJ154" s="17" t="s">
        <v>84</v>
      </c>
      <c r="BK154" s="240">
        <f>ROUND(I154*H154,2)</f>
        <v>0</v>
      </c>
      <c r="BL154" s="17" t="s">
        <v>180</v>
      </c>
      <c r="BM154" s="239" t="s">
        <v>482</v>
      </c>
    </row>
    <row r="155" s="13" customFormat="1">
      <c r="A155" s="13"/>
      <c r="B155" s="241"/>
      <c r="C155" s="242"/>
      <c r="D155" s="243" t="s">
        <v>182</v>
      </c>
      <c r="E155" s="244" t="s">
        <v>1</v>
      </c>
      <c r="F155" s="245" t="s">
        <v>483</v>
      </c>
      <c r="G155" s="242"/>
      <c r="H155" s="246">
        <v>59</v>
      </c>
      <c r="I155" s="247"/>
      <c r="J155" s="242"/>
      <c r="K155" s="242"/>
      <c r="L155" s="248"/>
      <c r="M155" s="249"/>
      <c r="N155" s="250"/>
      <c r="O155" s="250"/>
      <c r="P155" s="250"/>
      <c r="Q155" s="250"/>
      <c r="R155" s="250"/>
      <c r="S155" s="250"/>
      <c r="T155" s="251"/>
      <c r="U155" s="13"/>
      <c r="V155" s="13"/>
      <c r="W155" s="13"/>
      <c r="X155" s="13"/>
      <c r="Y155" s="13"/>
      <c r="Z155" s="13"/>
      <c r="AA155" s="13"/>
      <c r="AB155" s="13"/>
      <c r="AC155" s="13"/>
      <c r="AD155" s="13"/>
      <c r="AE155" s="13"/>
      <c r="AT155" s="252" t="s">
        <v>182</v>
      </c>
      <c r="AU155" s="252" t="s">
        <v>86</v>
      </c>
      <c r="AV155" s="13" t="s">
        <v>86</v>
      </c>
      <c r="AW155" s="13" t="s">
        <v>31</v>
      </c>
      <c r="AX155" s="13" t="s">
        <v>76</v>
      </c>
      <c r="AY155" s="252" t="s">
        <v>173</v>
      </c>
    </row>
    <row r="156" s="13" customFormat="1">
      <c r="A156" s="13"/>
      <c r="B156" s="241"/>
      <c r="C156" s="242"/>
      <c r="D156" s="243" t="s">
        <v>182</v>
      </c>
      <c r="E156" s="244" t="s">
        <v>1</v>
      </c>
      <c r="F156" s="245" t="s">
        <v>484</v>
      </c>
      <c r="G156" s="242"/>
      <c r="H156" s="246">
        <v>41</v>
      </c>
      <c r="I156" s="247"/>
      <c r="J156" s="242"/>
      <c r="K156" s="242"/>
      <c r="L156" s="248"/>
      <c r="M156" s="249"/>
      <c r="N156" s="250"/>
      <c r="O156" s="250"/>
      <c r="P156" s="250"/>
      <c r="Q156" s="250"/>
      <c r="R156" s="250"/>
      <c r="S156" s="250"/>
      <c r="T156" s="251"/>
      <c r="U156" s="13"/>
      <c r="V156" s="13"/>
      <c r="W156" s="13"/>
      <c r="X156" s="13"/>
      <c r="Y156" s="13"/>
      <c r="Z156" s="13"/>
      <c r="AA156" s="13"/>
      <c r="AB156" s="13"/>
      <c r="AC156" s="13"/>
      <c r="AD156" s="13"/>
      <c r="AE156" s="13"/>
      <c r="AT156" s="252" t="s">
        <v>182</v>
      </c>
      <c r="AU156" s="252" t="s">
        <v>86</v>
      </c>
      <c r="AV156" s="13" t="s">
        <v>86</v>
      </c>
      <c r="AW156" s="13" t="s">
        <v>31</v>
      </c>
      <c r="AX156" s="13" t="s">
        <v>76</v>
      </c>
      <c r="AY156" s="252" t="s">
        <v>173</v>
      </c>
    </row>
    <row r="157" s="14" customFormat="1">
      <c r="A157" s="14"/>
      <c r="B157" s="253"/>
      <c r="C157" s="254"/>
      <c r="D157" s="243" t="s">
        <v>182</v>
      </c>
      <c r="E157" s="255" t="s">
        <v>1</v>
      </c>
      <c r="F157" s="256" t="s">
        <v>184</v>
      </c>
      <c r="G157" s="254"/>
      <c r="H157" s="257">
        <v>100</v>
      </c>
      <c r="I157" s="258"/>
      <c r="J157" s="254"/>
      <c r="K157" s="254"/>
      <c r="L157" s="259"/>
      <c r="M157" s="260"/>
      <c r="N157" s="261"/>
      <c r="O157" s="261"/>
      <c r="P157" s="261"/>
      <c r="Q157" s="261"/>
      <c r="R157" s="261"/>
      <c r="S157" s="261"/>
      <c r="T157" s="262"/>
      <c r="U157" s="14"/>
      <c r="V157" s="14"/>
      <c r="W157" s="14"/>
      <c r="X157" s="14"/>
      <c r="Y157" s="14"/>
      <c r="Z157" s="14"/>
      <c r="AA157" s="14"/>
      <c r="AB157" s="14"/>
      <c r="AC157" s="14"/>
      <c r="AD157" s="14"/>
      <c r="AE157" s="14"/>
      <c r="AT157" s="263" t="s">
        <v>182</v>
      </c>
      <c r="AU157" s="263" t="s">
        <v>86</v>
      </c>
      <c r="AV157" s="14" t="s">
        <v>180</v>
      </c>
      <c r="AW157" s="14" t="s">
        <v>31</v>
      </c>
      <c r="AX157" s="14" t="s">
        <v>84</v>
      </c>
      <c r="AY157" s="263" t="s">
        <v>173</v>
      </c>
    </row>
    <row r="158" s="2" customFormat="1" ht="76.35" customHeight="1">
      <c r="A158" s="38"/>
      <c r="B158" s="39"/>
      <c r="C158" s="227" t="s">
        <v>228</v>
      </c>
      <c r="D158" s="227" t="s">
        <v>176</v>
      </c>
      <c r="E158" s="228" t="s">
        <v>219</v>
      </c>
      <c r="F158" s="229" t="s">
        <v>220</v>
      </c>
      <c r="G158" s="230" t="s">
        <v>221</v>
      </c>
      <c r="H158" s="231">
        <v>0.58999999999999997</v>
      </c>
      <c r="I158" s="232"/>
      <c r="J158" s="233">
        <f>ROUND(I158*H158,2)</f>
        <v>0</v>
      </c>
      <c r="K158" s="234"/>
      <c r="L158" s="44"/>
      <c r="M158" s="235" t="s">
        <v>1</v>
      </c>
      <c r="N158" s="236" t="s">
        <v>41</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180</v>
      </c>
      <c r="AT158" s="239" t="s">
        <v>176</v>
      </c>
      <c r="AU158" s="239" t="s">
        <v>86</v>
      </c>
      <c r="AY158" s="17" t="s">
        <v>173</v>
      </c>
      <c r="BE158" s="240">
        <f>IF(N158="základní",J158,0)</f>
        <v>0</v>
      </c>
      <c r="BF158" s="240">
        <f>IF(N158="snížená",J158,0)</f>
        <v>0</v>
      </c>
      <c r="BG158" s="240">
        <f>IF(N158="zákl. přenesená",J158,0)</f>
        <v>0</v>
      </c>
      <c r="BH158" s="240">
        <f>IF(N158="sníž. přenesená",J158,0)</f>
        <v>0</v>
      </c>
      <c r="BI158" s="240">
        <f>IF(N158="nulová",J158,0)</f>
        <v>0</v>
      </c>
      <c r="BJ158" s="17" t="s">
        <v>84</v>
      </c>
      <c r="BK158" s="240">
        <f>ROUND(I158*H158,2)</f>
        <v>0</v>
      </c>
      <c r="BL158" s="17" t="s">
        <v>180</v>
      </c>
      <c r="BM158" s="239" t="s">
        <v>485</v>
      </c>
    </row>
    <row r="159" s="13" customFormat="1">
      <c r="A159" s="13"/>
      <c r="B159" s="241"/>
      <c r="C159" s="242"/>
      <c r="D159" s="243" t="s">
        <v>182</v>
      </c>
      <c r="E159" s="244" t="s">
        <v>1</v>
      </c>
      <c r="F159" s="245" t="s">
        <v>486</v>
      </c>
      <c r="G159" s="242"/>
      <c r="H159" s="246">
        <v>0.28000000000000003</v>
      </c>
      <c r="I159" s="247"/>
      <c r="J159" s="242"/>
      <c r="K159" s="242"/>
      <c r="L159" s="248"/>
      <c r="M159" s="249"/>
      <c r="N159" s="250"/>
      <c r="O159" s="250"/>
      <c r="P159" s="250"/>
      <c r="Q159" s="250"/>
      <c r="R159" s="250"/>
      <c r="S159" s="250"/>
      <c r="T159" s="251"/>
      <c r="U159" s="13"/>
      <c r="V159" s="13"/>
      <c r="W159" s="13"/>
      <c r="X159" s="13"/>
      <c r="Y159" s="13"/>
      <c r="Z159" s="13"/>
      <c r="AA159" s="13"/>
      <c r="AB159" s="13"/>
      <c r="AC159" s="13"/>
      <c r="AD159" s="13"/>
      <c r="AE159" s="13"/>
      <c r="AT159" s="252" t="s">
        <v>182</v>
      </c>
      <c r="AU159" s="252" t="s">
        <v>86</v>
      </c>
      <c r="AV159" s="13" t="s">
        <v>86</v>
      </c>
      <c r="AW159" s="13" t="s">
        <v>31</v>
      </c>
      <c r="AX159" s="13" t="s">
        <v>76</v>
      </c>
      <c r="AY159" s="252" t="s">
        <v>173</v>
      </c>
    </row>
    <row r="160" s="13" customFormat="1">
      <c r="A160" s="13"/>
      <c r="B160" s="241"/>
      <c r="C160" s="242"/>
      <c r="D160" s="243" t="s">
        <v>182</v>
      </c>
      <c r="E160" s="244" t="s">
        <v>1</v>
      </c>
      <c r="F160" s="245" t="s">
        <v>487</v>
      </c>
      <c r="G160" s="242"/>
      <c r="H160" s="246">
        <v>0.31</v>
      </c>
      <c r="I160" s="247"/>
      <c r="J160" s="242"/>
      <c r="K160" s="242"/>
      <c r="L160" s="248"/>
      <c r="M160" s="249"/>
      <c r="N160" s="250"/>
      <c r="O160" s="250"/>
      <c r="P160" s="250"/>
      <c r="Q160" s="250"/>
      <c r="R160" s="250"/>
      <c r="S160" s="250"/>
      <c r="T160" s="251"/>
      <c r="U160" s="13"/>
      <c r="V160" s="13"/>
      <c r="W160" s="13"/>
      <c r="X160" s="13"/>
      <c r="Y160" s="13"/>
      <c r="Z160" s="13"/>
      <c r="AA160" s="13"/>
      <c r="AB160" s="13"/>
      <c r="AC160" s="13"/>
      <c r="AD160" s="13"/>
      <c r="AE160" s="13"/>
      <c r="AT160" s="252" t="s">
        <v>182</v>
      </c>
      <c r="AU160" s="252" t="s">
        <v>86</v>
      </c>
      <c r="AV160" s="13" t="s">
        <v>86</v>
      </c>
      <c r="AW160" s="13" t="s">
        <v>31</v>
      </c>
      <c r="AX160" s="13" t="s">
        <v>76</v>
      </c>
      <c r="AY160" s="252" t="s">
        <v>173</v>
      </c>
    </row>
    <row r="161" s="14" customFormat="1">
      <c r="A161" s="14"/>
      <c r="B161" s="253"/>
      <c r="C161" s="254"/>
      <c r="D161" s="243" t="s">
        <v>182</v>
      </c>
      <c r="E161" s="255" t="s">
        <v>1</v>
      </c>
      <c r="F161" s="256" t="s">
        <v>184</v>
      </c>
      <c r="G161" s="254"/>
      <c r="H161" s="257">
        <v>0.58999999999999997</v>
      </c>
      <c r="I161" s="258"/>
      <c r="J161" s="254"/>
      <c r="K161" s="254"/>
      <c r="L161" s="259"/>
      <c r="M161" s="260"/>
      <c r="N161" s="261"/>
      <c r="O161" s="261"/>
      <c r="P161" s="261"/>
      <c r="Q161" s="261"/>
      <c r="R161" s="261"/>
      <c r="S161" s="261"/>
      <c r="T161" s="262"/>
      <c r="U161" s="14"/>
      <c r="V161" s="14"/>
      <c r="W161" s="14"/>
      <c r="X161" s="14"/>
      <c r="Y161" s="14"/>
      <c r="Z161" s="14"/>
      <c r="AA161" s="14"/>
      <c r="AB161" s="14"/>
      <c r="AC161" s="14"/>
      <c r="AD161" s="14"/>
      <c r="AE161" s="14"/>
      <c r="AT161" s="263" t="s">
        <v>182</v>
      </c>
      <c r="AU161" s="263" t="s">
        <v>86</v>
      </c>
      <c r="AV161" s="14" t="s">
        <v>180</v>
      </c>
      <c r="AW161" s="14" t="s">
        <v>31</v>
      </c>
      <c r="AX161" s="14" t="s">
        <v>84</v>
      </c>
      <c r="AY161" s="263" t="s">
        <v>173</v>
      </c>
    </row>
    <row r="162" s="2" customFormat="1" ht="90" customHeight="1">
      <c r="A162" s="38"/>
      <c r="B162" s="39"/>
      <c r="C162" s="227" t="s">
        <v>246</v>
      </c>
      <c r="D162" s="227" t="s">
        <v>176</v>
      </c>
      <c r="E162" s="228" t="s">
        <v>225</v>
      </c>
      <c r="F162" s="229" t="s">
        <v>226</v>
      </c>
      <c r="G162" s="230" t="s">
        <v>221</v>
      </c>
      <c r="H162" s="231">
        <v>0.58999999999999997</v>
      </c>
      <c r="I162" s="232"/>
      <c r="J162" s="233">
        <f>ROUND(I162*H162,2)</f>
        <v>0</v>
      </c>
      <c r="K162" s="234"/>
      <c r="L162" s="44"/>
      <c r="M162" s="235" t="s">
        <v>1</v>
      </c>
      <c r="N162" s="236" t="s">
        <v>41</v>
      </c>
      <c r="O162" s="91"/>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180</v>
      </c>
      <c r="AT162" s="239" t="s">
        <v>176</v>
      </c>
      <c r="AU162" s="239" t="s">
        <v>86</v>
      </c>
      <c r="AY162" s="17" t="s">
        <v>173</v>
      </c>
      <c r="BE162" s="240">
        <f>IF(N162="základní",J162,0)</f>
        <v>0</v>
      </c>
      <c r="BF162" s="240">
        <f>IF(N162="snížená",J162,0)</f>
        <v>0</v>
      </c>
      <c r="BG162" s="240">
        <f>IF(N162="zákl. přenesená",J162,0)</f>
        <v>0</v>
      </c>
      <c r="BH162" s="240">
        <f>IF(N162="sníž. přenesená",J162,0)</f>
        <v>0</v>
      </c>
      <c r="BI162" s="240">
        <f>IF(N162="nulová",J162,0)</f>
        <v>0</v>
      </c>
      <c r="BJ162" s="17" t="s">
        <v>84</v>
      </c>
      <c r="BK162" s="240">
        <f>ROUND(I162*H162,2)</f>
        <v>0</v>
      </c>
      <c r="BL162" s="17" t="s">
        <v>180</v>
      </c>
      <c r="BM162" s="239" t="s">
        <v>488</v>
      </c>
    </row>
    <row r="163" s="13" customFormat="1">
      <c r="A163" s="13"/>
      <c r="B163" s="241"/>
      <c r="C163" s="242"/>
      <c r="D163" s="243" t="s">
        <v>182</v>
      </c>
      <c r="E163" s="244" t="s">
        <v>1</v>
      </c>
      <c r="F163" s="245" t="s">
        <v>486</v>
      </c>
      <c r="G163" s="242"/>
      <c r="H163" s="246">
        <v>0.28000000000000003</v>
      </c>
      <c r="I163" s="247"/>
      <c r="J163" s="242"/>
      <c r="K163" s="242"/>
      <c r="L163" s="248"/>
      <c r="M163" s="249"/>
      <c r="N163" s="250"/>
      <c r="O163" s="250"/>
      <c r="P163" s="250"/>
      <c r="Q163" s="250"/>
      <c r="R163" s="250"/>
      <c r="S163" s="250"/>
      <c r="T163" s="251"/>
      <c r="U163" s="13"/>
      <c r="V163" s="13"/>
      <c r="W163" s="13"/>
      <c r="X163" s="13"/>
      <c r="Y163" s="13"/>
      <c r="Z163" s="13"/>
      <c r="AA163" s="13"/>
      <c r="AB163" s="13"/>
      <c r="AC163" s="13"/>
      <c r="AD163" s="13"/>
      <c r="AE163" s="13"/>
      <c r="AT163" s="252" t="s">
        <v>182</v>
      </c>
      <c r="AU163" s="252" t="s">
        <v>86</v>
      </c>
      <c r="AV163" s="13" t="s">
        <v>86</v>
      </c>
      <c r="AW163" s="13" t="s">
        <v>31</v>
      </c>
      <c r="AX163" s="13" t="s">
        <v>76</v>
      </c>
      <c r="AY163" s="252" t="s">
        <v>173</v>
      </c>
    </row>
    <row r="164" s="13" customFormat="1">
      <c r="A164" s="13"/>
      <c r="B164" s="241"/>
      <c r="C164" s="242"/>
      <c r="D164" s="243" t="s">
        <v>182</v>
      </c>
      <c r="E164" s="244" t="s">
        <v>1</v>
      </c>
      <c r="F164" s="245" t="s">
        <v>487</v>
      </c>
      <c r="G164" s="242"/>
      <c r="H164" s="246">
        <v>0.31</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0.58999999999999997</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114.9" customHeight="1">
      <c r="A166" s="38"/>
      <c r="B166" s="39"/>
      <c r="C166" s="227" t="s">
        <v>253</v>
      </c>
      <c r="D166" s="227" t="s">
        <v>176</v>
      </c>
      <c r="E166" s="228" t="s">
        <v>229</v>
      </c>
      <c r="F166" s="229" t="s">
        <v>230</v>
      </c>
      <c r="G166" s="230" t="s">
        <v>231</v>
      </c>
      <c r="H166" s="231">
        <v>1275</v>
      </c>
      <c r="I166" s="232"/>
      <c r="J166" s="233">
        <f>ROUND(I166*H166,2)</f>
        <v>0</v>
      </c>
      <c r="K166" s="234"/>
      <c r="L166" s="44"/>
      <c r="M166" s="235" t="s">
        <v>1</v>
      </c>
      <c r="N166" s="236" t="s">
        <v>41</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180</v>
      </c>
      <c r="AT166" s="239" t="s">
        <v>176</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489</v>
      </c>
    </row>
    <row r="167" s="13" customFormat="1">
      <c r="A167" s="13"/>
      <c r="B167" s="241"/>
      <c r="C167" s="242"/>
      <c r="D167" s="243" t="s">
        <v>182</v>
      </c>
      <c r="E167" s="244" t="s">
        <v>1</v>
      </c>
      <c r="F167" s="245" t="s">
        <v>490</v>
      </c>
      <c r="G167" s="242"/>
      <c r="H167" s="246">
        <v>1275</v>
      </c>
      <c r="I167" s="247"/>
      <c r="J167" s="242"/>
      <c r="K167" s="242"/>
      <c r="L167" s="248"/>
      <c r="M167" s="249"/>
      <c r="N167" s="250"/>
      <c r="O167" s="250"/>
      <c r="P167" s="250"/>
      <c r="Q167" s="250"/>
      <c r="R167" s="250"/>
      <c r="S167" s="250"/>
      <c r="T167" s="251"/>
      <c r="U167" s="13"/>
      <c r="V167" s="13"/>
      <c r="W167" s="13"/>
      <c r="X167" s="13"/>
      <c r="Y167" s="13"/>
      <c r="Z167" s="13"/>
      <c r="AA167" s="13"/>
      <c r="AB167" s="13"/>
      <c r="AC167" s="13"/>
      <c r="AD167" s="13"/>
      <c r="AE167" s="13"/>
      <c r="AT167" s="252" t="s">
        <v>182</v>
      </c>
      <c r="AU167" s="252" t="s">
        <v>86</v>
      </c>
      <c r="AV167" s="13" t="s">
        <v>86</v>
      </c>
      <c r="AW167" s="13" t="s">
        <v>31</v>
      </c>
      <c r="AX167" s="13" t="s">
        <v>76</v>
      </c>
      <c r="AY167" s="252" t="s">
        <v>173</v>
      </c>
    </row>
    <row r="168" s="14" customFormat="1">
      <c r="A168" s="14"/>
      <c r="B168" s="253"/>
      <c r="C168" s="254"/>
      <c r="D168" s="243" t="s">
        <v>182</v>
      </c>
      <c r="E168" s="255" t="s">
        <v>1</v>
      </c>
      <c r="F168" s="256" t="s">
        <v>184</v>
      </c>
      <c r="G168" s="254"/>
      <c r="H168" s="257">
        <v>1275</v>
      </c>
      <c r="I168" s="258"/>
      <c r="J168" s="254"/>
      <c r="K168" s="254"/>
      <c r="L168" s="259"/>
      <c r="M168" s="260"/>
      <c r="N168" s="261"/>
      <c r="O168" s="261"/>
      <c r="P168" s="261"/>
      <c r="Q168" s="261"/>
      <c r="R168" s="261"/>
      <c r="S168" s="261"/>
      <c r="T168" s="262"/>
      <c r="U168" s="14"/>
      <c r="V168" s="14"/>
      <c r="W168" s="14"/>
      <c r="X168" s="14"/>
      <c r="Y168" s="14"/>
      <c r="Z168" s="14"/>
      <c r="AA168" s="14"/>
      <c r="AB168" s="14"/>
      <c r="AC168" s="14"/>
      <c r="AD168" s="14"/>
      <c r="AE168" s="14"/>
      <c r="AT168" s="263" t="s">
        <v>182</v>
      </c>
      <c r="AU168" s="263" t="s">
        <v>86</v>
      </c>
      <c r="AV168" s="14" t="s">
        <v>180</v>
      </c>
      <c r="AW168" s="14" t="s">
        <v>31</v>
      </c>
      <c r="AX168" s="14" t="s">
        <v>84</v>
      </c>
      <c r="AY168" s="263" t="s">
        <v>173</v>
      </c>
    </row>
    <row r="169" s="2" customFormat="1" ht="128.55" customHeight="1">
      <c r="A169" s="38"/>
      <c r="B169" s="39"/>
      <c r="C169" s="227" t="s">
        <v>260</v>
      </c>
      <c r="D169" s="227" t="s">
        <v>176</v>
      </c>
      <c r="E169" s="228" t="s">
        <v>247</v>
      </c>
      <c r="F169" s="229" t="s">
        <v>248</v>
      </c>
      <c r="G169" s="230" t="s">
        <v>221</v>
      </c>
      <c r="H169" s="231">
        <v>1.77</v>
      </c>
      <c r="I169" s="232"/>
      <c r="J169" s="233">
        <f>ROUND(I169*H169,2)</f>
        <v>0</v>
      </c>
      <c r="K169" s="234"/>
      <c r="L169" s="44"/>
      <c r="M169" s="235" t="s">
        <v>1</v>
      </c>
      <c r="N169" s="236" t="s">
        <v>41</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180</v>
      </c>
      <c r="AT169" s="239" t="s">
        <v>176</v>
      </c>
      <c r="AU169" s="239" t="s">
        <v>86</v>
      </c>
      <c r="AY169" s="17" t="s">
        <v>173</v>
      </c>
      <c r="BE169" s="240">
        <f>IF(N169="základní",J169,0)</f>
        <v>0</v>
      </c>
      <c r="BF169" s="240">
        <f>IF(N169="snížená",J169,0)</f>
        <v>0</v>
      </c>
      <c r="BG169" s="240">
        <f>IF(N169="zákl. přenesená",J169,0)</f>
        <v>0</v>
      </c>
      <c r="BH169" s="240">
        <f>IF(N169="sníž. přenesená",J169,0)</f>
        <v>0</v>
      </c>
      <c r="BI169" s="240">
        <f>IF(N169="nulová",J169,0)</f>
        <v>0</v>
      </c>
      <c r="BJ169" s="17" t="s">
        <v>84</v>
      </c>
      <c r="BK169" s="240">
        <f>ROUND(I169*H169,2)</f>
        <v>0</v>
      </c>
      <c r="BL169" s="17" t="s">
        <v>180</v>
      </c>
      <c r="BM169" s="239" t="s">
        <v>491</v>
      </c>
    </row>
    <row r="170" s="2" customFormat="1">
      <c r="A170" s="38"/>
      <c r="B170" s="39"/>
      <c r="C170" s="40"/>
      <c r="D170" s="243" t="s">
        <v>250</v>
      </c>
      <c r="E170" s="40"/>
      <c r="F170" s="285" t="s">
        <v>251</v>
      </c>
      <c r="G170" s="40"/>
      <c r="H170" s="40"/>
      <c r="I170" s="286"/>
      <c r="J170" s="40"/>
      <c r="K170" s="40"/>
      <c r="L170" s="44"/>
      <c r="M170" s="287"/>
      <c r="N170" s="288"/>
      <c r="O170" s="91"/>
      <c r="P170" s="91"/>
      <c r="Q170" s="91"/>
      <c r="R170" s="91"/>
      <c r="S170" s="91"/>
      <c r="T170" s="92"/>
      <c r="U170" s="38"/>
      <c r="V170" s="38"/>
      <c r="W170" s="38"/>
      <c r="X170" s="38"/>
      <c r="Y170" s="38"/>
      <c r="Z170" s="38"/>
      <c r="AA170" s="38"/>
      <c r="AB170" s="38"/>
      <c r="AC170" s="38"/>
      <c r="AD170" s="38"/>
      <c r="AE170" s="38"/>
      <c r="AT170" s="17" t="s">
        <v>250</v>
      </c>
      <c r="AU170" s="17" t="s">
        <v>86</v>
      </c>
    </row>
    <row r="171" s="13" customFormat="1">
      <c r="A171" s="13"/>
      <c r="B171" s="241"/>
      <c r="C171" s="242"/>
      <c r="D171" s="243" t="s">
        <v>182</v>
      </c>
      <c r="E171" s="244" t="s">
        <v>1</v>
      </c>
      <c r="F171" s="245" t="s">
        <v>492</v>
      </c>
      <c r="G171" s="242"/>
      <c r="H171" s="246">
        <v>0.83999999999999997</v>
      </c>
      <c r="I171" s="247"/>
      <c r="J171" s="242"/>
      <c r="K171" s="242"/>
      <c r="L171" s="248"/>
      <c r="M171" s="249"/>
      <c r="N171" s="250"/>
      <c r="O171" s="250"/>
      <c r="P171" s="250"/>
      <c r="Q171" s="250"/>
      <c r="R171" s="250"/>
      <c r="S171" s="250"/>
      <c r="T171" s="251"/>
      <c r="U171" s="13"/>
      <c r="V171" s="13"/>
      <c r="W171" s="13"/>
      <c r="X171" s="13"/>
      <c r="Y171" s="13"/>
      <c r="Z171" s="13"/>
      <c r="AA171" s="13"/>
      <c r="AB171" s="13"/>
      <c r="AC171" s="13"/>
      <c r="AD171" s="13"/>
      <c r="AE171" s="13"/>
      <c r="AT171" s="252" t="s">
        <v>182</v>
      </c>
      <c r="AU171" s="252" t="s">
        <v>86</v>
      </c>
      <c r="AV171" s="13" t="s">
        <v>86</v>
      </c>
      <c r="AW171" s="13" t="s">
        <v>31</v>
      </c>
      <c r="AX171" s="13" t="s">
        <v>76</v>
      </c>
      <c r="AY171" s="252" t="s">
        <v>173</v>
      </c>
    </row>
    <row r="172" s="13" customFormat="1">
      <c r="A172" s="13"/>
      <c r="B172" s="241"/>
      <c r="C172" s="242"/>
      <c r="D172" s="243" t="s">
        <v>182</v>
      </c>
      <c r="E172" s="244" t="s">
        <v>1</v>
      </c>
      <c r="F172" s="245" t="s">
        <v>493</v>
      </c>
      <c r="G172" s="242"/>
      <c r="H172" s="246">
        <v>0.93000000000000005</v>
      </c>
      <c r="I172" s="247"/>
      <c r="J172" s="242"/>
      <c r="K172" s="242"/>
      <c r="L172" s="248"/>
      <c r="M172" s="249"/>
      <c r="N172" s="250"/>
      <c r="O172" s="250"/>
      <c r="P172" s="250"/>
      <c r="Q172" s="250"/>
      <c r="R172" s="250"/>
      <c r="S172" s="250"/>
      <c r="T172" s="251"/>
      <c r="U172" s="13"/>
      <c r="V172" s="13"/>
      <c r="W172" s="13"/>
      <c r="X172" s="13"/>
      <c r="Y172" s="13"/>
      <c r="Z172" s="13"/>
      <c r="AA172" s="13"/>
      <c r="AB172" s="13"/>
      <c r="AC172" s="13"/>
      <c r="AD172" s="13"/>
      <c r="AE172" s="13"/>
      <c r="AT172" s="252" t="s">
        <v>182</v>
      </c>
      <c r="AU172" s="252" t="s">
        <v>86</v>
      </c>
      <c r="AV172" s="13" t="s">
        <v>86</v>
      </c>
      <c r="AW172" s="13" t="s">
        <v>31</v>
      </c>
      <c r="AX172" s="13" t="s">
        <v>76</v>
      </c>
      <c r="AY172" s="252" t="s">
        <v>173</v>
      </c>
    </row>
    <row r="173" s="14" customFormat="1">
      <c r="A173" s="14"/>
      <c r="B173" s="253"/>
      <c r="C173" s="254"/>
      <c r="D173" s="243" t="s">
        <v>182</v>
      </c>
      <c r="E173" s="255" t="s">
        <v>1</v>
      </c>
      <c r="F173" s="256" t="s">
        <v>184</v>
      </c>
      <c r="G173" s="254"/>
      <c r="H173" s="257">
        <v>1.77</v>
      </c>
      <c r="I173" s="258"/>
      <c r="J173" s="254"/>
      <c r="K173" s="254"/>
      <c r="L173" s="259"/>
      <c r="M173" s="260"/>
      <c r="N173" s="261"/>
      <c r="O173" s="261"/>
      <c r="P173" s="261"/>
      <c r="Q173" s="261"/>
      <c r="R173" s="261"/>
      <c r="S173" s="261"/>
      <c r="T173" s="262"/>
      <c r="U173" s="14"/>
      <c r="V173" s="14"/>
      <c r="W173" s="14"/>
      <c r="X173" s="14"/>
      <c r="Y173" s="14"/>
      <c r="Z173" s="14"/>
      <c r="AA173" s="14"/>
      <c r="AB173" s="14"/>
      <c r="AC173" s="14"/>
      <c r="AD173" s="14"/>
      <c r="AE173" s="14"/>
      <c r="AT173" s="263" t="s">
        <v>182</v>
      </c>
      <c r="AU173" s="263" t="s">
        <v>86</v>
      </c>
      <c r="AV173" s="14" t="s">
        <v>180</v>
      </c>
      <c r="AW173" s="14" t="s">
        <v>31</v>
      </c>
      <c r="AX173" s="14" t="s">
        <v>84</v>
      </c>
      <c r="AY173" s="263" t="s">
        <v>173</v>
      </c>
    </row>
    <row r="174" s="2" customFormat="1" ht="114.9" customHeight="1">
      <c r="A174" s="38"/>
      <c r="B174" s="39"/>
      <c r="C174" s="227" t="s">
        <v>264</v>
      </c>
      <c r="D174" s="227" t="s">
        <v>176</v>
      </c>
      <c r="E174" s="228" t="s">
        <v>254</v>
      </c>
      <c r="F174" s="229" t="s">
        <v>255</v>
      </c>
      <c r="G174" s="230" t="s">
        <v>256</v>
      </c>
      <c r="H174" s="231">
        <v>18</v>
      </c>
      <c r="I174" s="232"/>
      <c r="J174" s="233">
        <f>ROUND(I174*H174,2)</f>
        <v>0</v>
      </c>
      <c r="K174" s="234"/>
      <c r="L174" s="44"/>
      <c r="M174" s="235" t="s">
        <v>1</v>
      </c>
      <c r="N174" s="236" t="s">
        <v>41</v>
      </c>
      <c r="O174" s="91"/>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180</v>
      </c>
      <c r="AT174" s="239" t="s">
        <v>176</v>
      </c>
      <c r="AU174" s="239" t="s">
        <v>86</v>
      </c>
      <c r="AY174" s="17" t="s">
        <v>173</v>
      </c>
      <c r="BE174" s="240">
        <f>IF(N174="základní",J174,0)</f>
        <v>0</v>
      </c>
      <c r="BF174" s="240">
        <f>IF(N174="snížená",J174,0)</f>
        <v>0</v>
      </c>
      <c r="BG174" s="240">
        <f>IF(N174="zákl. přenesená",J174,0)</f>
        <v>0</v>
      </c>
      <c r="BH174" s="240">
        <f>IF(N174="sníž. přenesená",J174,0)</f>
        <v>0</v>
      </c>
      <c r="BI174" s="240">
        <f>IF(N174="nulová",J174,0)</f>
        <v>0</v>
      </c>
      <c r="BJ174" s="17" t="s">
        <v>84</v>
      </c>
      <c r="BK174" s="240">
        <f>ROUND(I174*H174,2)</f>
        <v>0</v>
      </c>
      <c r="BL174" s="17" t="s">
        <v>180</v>
      </c>
      <c r="BM174" s="239" t="s">
        <v>494</v>
      </c>
    </row>
    <row r="175" s="13" customFormat="1">
      <c r="A175" s="13"/>
      <c r="B175" s="241"/>
      <c r="C175" s="242"/>
      <c r="D175" s="243" t="s">
        <v>182</v>
      </c>
      <c r="E175" s="244" t="s">
        <v>1</v>
      </c>
      <c r="F175" s="245" t="s">
        <v>284</v>
      </c>
      <c r="G175" s="242"/>
      <c r="H175" s="246">
        <v>18</v>
      </c>
      <c r="I175" s="247"/>
      <c r="J175" s="242"/>
      <c r="K175" s="242"/>
      <c r="L175" s="248"/>
      <c r="M175" s="249"/>
      <c r="N175" s="250"/>
      <c r="O175" s="250"/>
      <c r="P175" s="250"/>
      <c r="Q175" s="250"/>
      <c r="R175" s="250"/>
      <c r="S175" s="250"/>
      <c r="T175" s="251"/>
      <c r="U175" s="13"/>
      <c r="V175" s="13"/>
      <c r="W175" s="13"/>
      <c r="X175" s="13"/>
      <c r="Y175" s="13"/>
      <c r="Z175" s="13"/>
      <c r="AA175" s="13"/>
      <c r="AB175" s="13"/>
      <c r="AC175" s="13"/>
      <c r="AD175" s="13"/>
      <c r="AE175" s="13"/>
      <c r="AT175" s="252" t="s">
        <v>182</v>
      </c>
      <c r="AU175" s="252" t="s">
        <v>86</v>
      </c>
      <c r="AV175" s="13" t="s">
        <v>86</v>
      </c>
      <c r="AW175" s="13" t="s">
        <v>31</v>
      </c>
      <c r="AX175" s="13" t="s">
        <v>76</v>
      </c>
      <c r="AY175" s="252" t="s">
        <v>173</v>
      </c>
    </row>
    <row r="176" s="14" customFormat="1">
      <c r="A176" s="14"/>
      <c r="B176" s="253"/>
      <c r="C176" s="254"/>
      <c r="D176" s="243" t="s">
        <v>182</v>
      </c>
      <c r="E176" s="255" t="s">
        <v>1</v>
      </c>
      <c r="F176" s="256" t="s">
        <v>184</v>
      </c>
      <c r="G176" s="254"/>
      <c r="H176" s="257">
        <v>18</v>
      </c>
      <c r="I176" s="258"/>
      <c r="J176" s="254"/>
      <c r="K176" s="254"/>
      <c r="L176" s="259"/>
      <c r="M176" s="260"/>
      <c r="N176" s="261"/>
      <c r="O176" s="261"/>
      <c r="P176" s="261"/>
      <c r="Q176" s="261"/>
      <c r="R176" s="261"/>
      <c r="S176" s="261"/>
      <c r="T176" s="262"/>
      <c r="U176" s="14"/>
      <c r="V176" s="14"/>
      <c r="W176" s="14"/>
      <c r="X176" s="14"/>
      <c r="Y176" s="14"/>
      <c r="Z176" s="14"/>
      <c r="AA176" s="14"/>
      <c r="AB176" s="14"/>
      <c r="AC176" s="14"/>
      <c r="AD176" s="14"/>
      <c r="AE176" s="14"/>
      <c r="AT176" s="263" t="s">
        <v>182</v>
      </c>
      <c r="AU176" s="263" t="s">
        <v>86</v>
      </c>
      <c r="AV176" s="14" t="s">
        <v>180</v>
      </c>
      <c r="AW176" s="14" t="s">
        <v>31</v>
      </c>
      <c r="AX176" s="14" t="s">
        <v>84</v>
      </c>
      <c r="AY176" s="263" t="s">
        <v>173</v>
      </c>
    </row>
    <row r="177" s="2" customFormat="1" ht="90" customHeight="1">
      <c r="A177" s="38"/>
      <c r="B177" s="39"/>
      <c r="C177" s="227" t="s">
        <v>8</v>
      </c>
      <c r="D177" s="227" t="s">
        <v>176</v>
      </c>
      <c r="E177" s="228" t="s">
        <v>261</v>
      </c>
      <c r="F177" s="229" t="s">
        <v>262</v>
      </c>
      <c r="G177" s="230" t="s">
        <v>256</v>
      </c>
      <c r="H177" s="231">
        <v>12</v>
      </c>
      <c r="I177" s="232"/>
      <c r="J177" s="233">
        <f>ROUND(I177*H177,2)</f>
        <v>0</v>
      </c>
      <c r="K177" s="234"/>
      <c r="L177" s="44"/>
      <c r="M177" s="235" t="s">
        <v>1</v>
      </c>
      <c r="N177" s="236" t="s">
        <v>41</v>
      </c>
      <c r="O177" s="91"/>
      <c r="P177" s="237">
        <f>O177*H177</f>
        <v>0</v>
      </c>
      <c r="Q177" s="237">
        <v>0</v>
      </c>
      <c r="R177" s="237">
        <f>Q177*H177</f>
        <v>0</v>
      </c>
      <c r="S177" s="237">
        <v>0</v>
      </c>
      <c r="T177" s="238">
        <f>S177*H177</f>
        <v>0</v>
      </c>
      <c r="U177" s="38"/>
      <c r="V177" s="38"/>
      <c r="W177" s="38"/>
      <c r="X177" s="38"/>
      <c r="Y177" s="38"/>
      <c r="Z177" s="38"/>
      <c r="AA177" s="38"/>
      <c r="AB177" s="38"/>
      <c r="AC177" s="38"/>
      <c r="AD177" s="38"/>
      <c r="AE177" s="38"/>
      <c r="AR177" s="239" t="s">
        <v>180</v>
      </c>
      <c r="AT177" s="239" t="s">
        <v>176</v>
      </c>
      <c r="AU177" s="239" t="s">
        <v>86</v>
      </c>
      <c r="AY177" s="17" t="s">
        <v>173</v>
      </c>
      <c r="BE177" s="240">
        <f>IF(N177="základní",J177,0)</f>
        <v>0</v>
      </c>
      <c r="BF177" s="240">
        <f>IF(N177="snížená",J177,0)</f>
        <v>0</v>
      </c>
      <c r="BG177" s="240">
        <f>IF(N177="zákl. přenesená",J177,0)</f>
        <v>0</v>
      </c>
      <c r="BH177" s="240">
        <f>IF(N177="sníž. přenesená",J177,0)</f>
        <v>0</v>
      </c>
      <c r="BI177" s="240">
        <f>IF(N177="nulová",J177,0)</f>
        <v>0</v>
      </c>
      <c r="BJ177" s="17" t="s">
        <v>84</v>
      </c>
      <c r="BK177" s="240">
        <f>ROUND(I177*H177,2)</f>
        <v>0</v>
      </c>
      <c r="BL177" s="17" t="s">
        <v>180</v>
      </c>
      <c r="BM177" s="239" t="s">
        <v>495</v>
      </c>
    </row>
    <row r="178" s="13" customFormat="1">
      <c r="A178" s="13"/>
      <c r="B178" s="241"/>
      <c r="C178" s="242"/>
      <c r="D178" s="243" t="s">
        <v>182</v>
      </c>
      <c r="E178" s="244" t="s">
        <v>1</v>
      </c>
      <c r="F178" s="245" t="s">
        <v>253</v>
      </c>
      <c r="G178" s="242"/>
      <c r="H178" s="246">
        <v>12</v>
      </c>
      <c r="I178" s="247"/>
      <c r="J178" s="242"/>
      <c r="K178" s="242"/>
      <c r="L178" s="248"/>
      <c r="M178" s="249"/>
      <c r="N178" s="250"/>
      <c r="O178" s="250"/>
      <c r="P178" s="250"/>
      <c r="Q178" s="250"/>
      <c r="R178" s="250"/>
      <c r="S178" s="250"/>
      <c r="T178" s="251"/>
      <c r="U178" s="13"/>
      <c r="V178" s="13"/>
      <c r="W178" s="13"/>
      <c r="X178" s="13"/>
      <c r="Y178" s="13"/>
      <c r="Z178" s="13"/>
      <c r="AA178" s="13"/>
      <c r="AB178" s="13"/>
      <c r="AC178" s="13"/>
      <c r="AD178" s="13"/>
      <c r="AE178" s="13"/>
      <c r="AT178" s="252" t="s">
        <v>182</v>
      </c>
      <c r="AU178" s="252" t="s">
        <v>86</v>
      </c>
      <c r="AV178" s="13" t="s">
        <v>86</v>
      </c>
      <c r="AW178" s="13" t="s">
        <v>31</v>
      </c>
      <c r="AX178" s="13" t="s">
        <v>76</v>
      </c>
      <c r="AY178" s="252" t="s">
        <v>173</v>
      </c>
    </row>
    <row r="179" s="14" customFormat="1">
      <c r="A179" s="14"/>
      <c r="B179" s="253"/>
      <c r="C179" s="254"/>
      <c r="D179" s="243" t="s">
        <v>182</v>
      </c>
      <c r="E179" s="255" t="s">
        <v>1</v>
      </c>
      <c r="F179" s="256" t="s">
        <v>184</v>
      </c>
      <c r="G179" s="254"/>
      <c r="H179" s="257">
        <v>12</v>
      </c>
      <c r="I179" s="258"/>
      <c r="J179" s="254"/>
      <c r="K179" s="254"/>
      <c r="L179" s="259"/>
      <c r="M179" s="260"/>
      <c r="N179" s="261"/>
      <c r="O179" s="261"/>
      <c r="P179" s="261"/>
      <c r="Q179" s="261"/>
      <c r="R179" s="261"/>
      <c r="S179" s="261"/>
      <c r="T179" s="262"/>
      <c r="U179" s="14"/>
      <c r="V179" s="14"/>
      <c r="W179" s="14"/>
      <c r="X179" s="14"/>
      <c r="Y179" s="14"/>
      <c r="Z179" s="14"/>
      <c r="AA179" s="14"/>
      <c r="AB179" s="14"/>
      <c r="AC179" s="14"/>
      <c r="AD179" s="14"/>
      <c r="AE179" s="14"/>
      <c r="AT179" s="263" t="s">
        <v>182</v>
      </c>
      <c r="AU179" s="263" t="s">
        <v>86</v>
      </c>
      <c r="AV179" s="14" t="s">
        <v>180</v>
      </c>
      <c r="AW179" s="14" t="s">
        <v>31</v>
      </c>
      <c r="AX179" s="14" t="s">
        <v>84</v>
      </c>
      <c r="AY179" s="263" t="s">
        <v>173</v>
      </c>
    </row>
    <row r="180" s="2" customFormat="1" ht="101.25" customHeight="1">
      <c r="A180" s="38"/>
      <c r="B180" s="39"/>
      <c r="C180" s="227" t="s">
        <v>274</v>
      </c>
      <c r="D180" s="227" t="s">
        <v>176</v>
      </c>
      <c r="E180" s="228" t="s">
        <v>265</v>
      </c>
      <c r="F180" s="229" t="s">
        <v>266</v>
      </c>
      <c r="G180" s="230" t="s">
        <v>231</v>
      </c>
      <c r="H180" s="231">
        <v>1798</v>
      </c>
      <c r="I180" s="232"/>
      <c r="J180" s="233">
        <f>ROUND(I180*H180,2)</f>
        <v>0</v>
      </c>
      <c r="K180" s="234"/>
      <c r="L180" s="44"/>
      <c r="M180" s="235" t="s">
        <v>1</v>
      </c>
      <c r="N180" s="236" t="s">
        <v>41</v>
      </c>
      <c r="O180" s="91"/>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180</v>
      </c>
      <c r="AT180" s="239" t="s">
        <v>176</v>
      </c>
      <c r="AU180" s="239" t="s">
        <v>86</v>
      </c>
      <c r="AY180" s="17" t="s">
        <v>173</v>
      </c>
      <c r="BE180" s="240">
        <f>IF(N180="základní",J180,0)</f>
        <v>0</v>
      </c>
      <c r="BF180" s="240">
        <f>IF(N180="snížená",J180,0)</f>
        <v>0</v>
      </c>
      <c r="BG180" s="240">
        <f>IF(N180="zákl. přenesená",J180,0)</f>
        <v>0</v>
      </c>
      <c r="BH180" s="240">
        <f>IF(N180="sníž. přenesená",J180,0)</f>
        <v>0</v>
      </c>
      <c r="BI180" s="240">
        <f>IF(N180="nulová",J180,0)</f>
        <v>0</v>
      </c>
      <c r="BJ180" s="17" t="s">
        <v>84</v>
      </c>
      <c r="BK180" s="240">
        <f>ROUND(I180*H180,2)</f>
        <v>0</v>
      </c>
      <c r="BL180" s="17" t="s">
        <v>180</v>
      </c>
      <c r="BM180" s="239" t="s">
        <v>496</v>
      </c>
    </row>
    <row r="181" s="2" customFormat="1">
      <c r="A181" s="38"/>
      <c r="B181" s="39"/>
      <c r="C181" s="40"/>
      <c r="D181" s="243" t="s">
        <v>250</v>
      </c>
      <c r="E181" s="40"/>
      <c r="F181" s="285" t="s">
        <v>268</v>
      </c>
      <c r="G181" s="40"/>
      <c r="H181" s="40"/>
      <c r="I181" s="286"/>
      <c r="J181" s="40"/>
      <c r="K181" s="40"/>
      <c r="L181" s="44"/>
      <c r="M181" s="287"/>
      <c r="N181" s="288"/>
      <c r="O181" s="91"/>
      <c r="P181" s="91"/>
      <c r="Q181" s="91"/>
      <c r="R181" s="91"/>
      <c r="S181" s="91"/>
      <c r="T181" s="92"/>
      <c r="U181" s="38"/>
      <c r="V181" s="38"/>
      <c r="W181" s="38"/>
      <c r="X181" s="38"/>
      <c r="Y181" s="38"/>
      <c r="Z181" s="38"/>
      <c r="AA181" s="38"/>
      <c r="AB181" s="38"/>
      <c r="AC181" s="38"/>
      <c r="AD181" s="38"/>
      <c r="AE181" s="38"/>
      <c r="AT181" s="17" t="s">
        <v>250</v>
      </c>
      <c r="AU181" s="17" t="s">
        <v>86</v>
      </c>
    </row>
    <row r="182" s="13" customFormat="1">
      <c r="A182" s="13"/>
      <c r="B182" s="241"/>
      <c r="C182" s="242"/>
      <c r="D182" s="243" t="s">
        <v>182</v>
      </c>
      <c r="E182" s="244" t="s">
        <v>1</v>
      </c>
      <c r="F182" s="245" t="s">
        <v>497</v>
      </c>
      <c r="G182" s="242"/>
      <c r="H182" s="246">
        <v>660</v>
      </c>
      <c r="I182" s="247"/>
      <c r="J182" s="242"/>
      <c r="K182" s="242"/>
      <c r="L182" s="248"/>
      <c r="M182" s="249"/>
      <c r="N182" s="250"/>
      <c r="O182" s="250"/>
      <c r="P182" s="250"/>
      <c r="Q182" s="250"/>
      <c r="R182" s="250"/>
      <c r="S182" s="250"/>
      <c r="T182" s="251"/>
      <c r="U182" s="13"/>
      <c r="V182" s="13"/>
      <c r="W182" s="13"/>
      <c r="X182" s="13"/>
      <c r="Y182" s="13"/>
      <c r="Z182" s="13"/>
      <c r="AA182" s="13"/>
      <c r="AB182" s="13"/>
      <c r="AC182" s="13"/>
      <c r="AD182" s="13"/>
      <c r="AE182" s="13"/>
      <c r="AT182" s="252" t="s">
        <v>182</v>
      </c>
      <c r="AU182" s="252" t="s">
        <v>86</v>
      </c>
      <c r="AV182" s="13" t="s">
        <v>86</v>
      </c>
      <c r="AW182" s="13" t="s">
        <v>31</v>
      </c>
      <c r="AX182" s="13" t="s">
        <v>76</v>
      </c>
      <c r="AY182" s="252" t="s">
        <v>173</v>
      </c>
    </row>
    <row r="183" s="13" customFormat="1">
      <c r="A183" s="13"/>
      <c r="B183" s="241"/>
      <c r="C183" s="242"/>
      <c r="D183" s="243" t="s">
        <v>182</v>
      </c>
      <c r="E183" s="244" t="s">
        <v>1</v>
      </c>
      <c r="F183" s="245" t="s">
        <v>498</v>
      </c>
      <c r="G183" s="242"/>
      <c r="H183" s="246">
        <v>148</v>
      </c>
      <c r="I183" s="247"/>
      <c r="J183" s="242"/>
      <c r="K183" s="242"/>
      <c r="L183" s="248"/>
      <c r="M183" s="249"/>
      <c r="N183" s="250"/>
      <c r="O183" s="250"/>
      <c r="P183" s="250"/>
      <c r="Q183" s="250"/>
      <c r="R183" s="250"/>
      <c r="S183" s="250"/>
      <c r="T183" s="251"/>
      <c r="U183" s="13"/>
      <c r="V183" s="13"/>
      <c r="W183" s="13"/>
      <c r="X183" s="13"/>
      <c r="Y183" s="13"/>
      <c r="Z183" s="13"/>
      <c r="AA183" s="13"/>
      <c r="AB183" s="13"/>
      <c r="AC183" s="13"/>
      <c r="AD183" s="13"/>
      <c r="AE183" s="13"/>
      <c r="AT183" s="252" t="s">
        <v>182</v>
      </c>
      <c r="AU183" s="252" t="s">
        <v>86</v>
      </c>
      <c r="AV183" s="13" t="s">
        <v>86</v>
      </c>
      <c r="AW183" s="13" t="s">
        <v>31</v>
      </c>
      <c r="AX183" s="13" t="s">
        <v>76</v>
      </c>
      <c r="AY183" s="252" t="s">
        <v>173</v>
      </c>
    </row>
    <row r="184" s="13" customFormat="1">
      <c r="A184" s="13"/>
      <c r="B184" s="241"/>
      <c r="C184" s="242"/>
      <c r="D184" s="243" t="s">
        <v>182</v>
      </c>
      <c r="E184" s="244" t="s">
        <v>1</v>
      </c>
      <c r="F184" s="245" t="s">
        <v>499</v>
      </c>
      <c r="G184" s="242"/>
      <c r="H184" s="246">
        <v>270</v>
      </c>
      <c r="I184" s="247"/>
      <c r="J184" s="242"/>
      <c r="K184" s="242"/>
      <c r="L184" s="248"/>
      <c r="M184" s="249"/>
      <c r="N184" s="250"/>
      <c r="O184" s="250"/>
      <c r="P184" s="250"/>
      <c r="Q184" s="250"/>
      <c r="R184" s="250"/>
      <c r="S184" s="250"/>
      <c r="T184" s="251"/>
      <c r="U184" s="13"/>
      <c r="V184" s="13"/>
      <c r="W184" s="13"/>
      <c r="X184" s="13"/>
      <c r="Y184" s="13"/>
      <c r="Z184" s="13"/>
      <c r="AA184" s="13"/>
      <c r="AB184" s="13"/>
      <c r="AC184" s="13"/>
      <c r="AD184" s="13"/>
      <c r="AE184" s="13"/>
      <c r="AT184" s="252" t="s">
        <v>182</v>
      </c>
      <c r="AU184" s="252" t="s">
        <v>86</v>
      </c>
      <c r="AV184" s="13" t="s">
        <v>86</v>
      </c>
      <c r="AW184" s="13" t="s">
        <v>31</v>
      </c>
      <c r="AX184" s="13" t="s">
        <v>76</v>
      </c>
      <c r="AY184" s="252" t="s">
        <v>173</v>
      </c>
    </row>
    <row r="185" s="13" customFormat="1">
      <c r="A185" s="13"/>
      <c r="B185" s="241"/>
      <c r="C185" s="242"/>
      <c r="D185" s="243" t="s">
        <v>182</v>
      </c>
      <c r="E185" s="244" t="s">
        <v>1</v>
      </c>
      <c r="F185" s="245" t="s">
        <v>500</v>
      </c>
      <c r="G185" s="242"/>
      <c r="H185" s="246">
        <v>720</v>
      </c>
      <c r="I185" s="247"/>
      <c r="J185" s="242"/>
      <c r="K185" s="242"/>
      <c r="L185" s="248"/>
      <c r="M185" s="249"/>
      <c r="N185" s="250"/>
      <c r="O185" s="250"/>
      <c r="P185" s="250"/>
      <c r="Q185" s="250"/>
      <c r="R185" s="250"/>
      <c r="S185" s="250"/>
      <c r="T185" s="251"/>
      <c r="U185" s="13"/>
      <c r="V185" s="13"/>
      <c r="W185" s="13"/>
      <c r="X185" s="13"/>
      <c r="Y185" s="13"/>
      <c r="Z185" s="13"/>
      <c r="AA185" s="13"/>
      <c r="AB185" s="13"/>
      <c r="AC185" s="13"/>
      <c r="AD185" s="13"/>
      <c r="AE185" s="13"/>
      <c r="AT185" s="252" t="s">
        <v>182</v>
      </c>
      <c r="AU185" s="252" t="s">
        <v>86</v>
      </c>
      <c r="AV185" s="13" t="s">
        <v>86</v>
      </c>
      <c r="AW185" s="13" t="s">
        <v>31</v>
      </c>
      <c r="AX185" s="13" t="s">
        <v>76</v>
      </c>
      <c r="AY185" s="252" t="s">
        <v>173</v>
      </c>
    </row>
    <row r="186" s="14" customFormat="1">
      <c r="A186" s="14"/>
      <c r="B186" s="253"/>
      <c r="C186" s="254"/>
      <c r="D186" s="243" t="s">
        <v>182</v>
      </c>
      <c r="E186" s="255" t="s">
        <v>1</v>
      </c>
      <c r="F186" s="256" t="s">
        <v>184</v>
      </c>
      <c r="G186" s="254"/>
      <c r="H186" s="257">
        <v>1798</v>
      </c>
      <c r="I186" s="258"/>
      <c r="J186" s="254"/>
      <c r="K186" s="254"/>
      <c r="L186" s="259"/>
      <c r="M186" s="260"/>
      <c r="N186" s="261"/>
      <c r="O186" s="261"/>
      <c r="P186" s="261"/>
      <c r="Q186" s="261"/>
      <c r="R186" s="261"/>
      <c r="S186" s="261"/>
      <c r="T186" s="262"/>
      <c r="U186" s="14"/>
      <c r="V186" s="14"/>
      <c r="W186" s="14"/>
      <c r="X186" s="14"/>
      <c r="Y186" s="14"/>
      <c r="Z186" s="14"/>
      <c r="AA186" s="14"/>
      <c r="AB186" s="14"/>
      <c r="AC186" s="14"/>
      <c r="AD186" s="14"/>
      <c r="AE186" s="14"/>
      <c r="AT186" s="263" t="s">
        <v>182</v>
      </c>
      <c r="AU186" s="263" t="s">
        <v>86</v>
      </c>
      <c r="AV186" s="14" t="s">
        <v>180</v>
      </c>
      <c r="AW186" s="14" t="s">
        <v>31</v>
      </c>
      <c r="AX186" s="14" t="s">
        <v>84</v>
      </c>
      <c r="AY186" s="263" t="s">
        <v>173</v>
      </c>
    </row>
    <row r="187" s="2" customFormat="1" ht="62.7" customHeight="1">
      <c r="A187" s="38"/>
      <c r="B187" s="39"/>
      <c r="C187" s="227" t="s">
        <v>279</v>
      </c>
      <c r="D187" s="227" t="s">
        <v>176</v>
      </c>
      <c r="E187" s="228" t="s">
        <v>270</v>
      </c>
      <c r="F187" s="229" t="s">
        <v>271</v>
      </c>
      <c r="G187" s="230" t="s">
        <v>209</v>
      </c>
      <c r="H187" s="231">
        <v>311</v>
      </c>
      <c r="I187" s="232"/>
      <c r="J187" s="233">
        <f>ROUND(I187*H187,2)</f>
        <v>0</v>
      </c>
      <c r="K187" s="234"/>
      <c r="L187" s="44"/>
      <c r="M187" s="235" t="s">
        <v>1</v>
      </c>
      <c r="N187" s="236" t="s">
        <v>41</v>
      </c>
      <c r="O187" s="91"/>
      <c r="P187" s="237">
        <f>O187*H187</f>
        <v>0</v>
      </c>
      <c r="Q187" s="237">
        <v>0</v>
      </c>
      <c r="R187" s="237">
        <f>Q187*H187</f>
        <v>0</v>
      </c>
      <c r="S187" s="237">
        <v>0</v>
      </c>
      <c r="T187" s="238">
        <f>S187*H187</f>
        <v>0</v>
      </c>
      <c r="U187" s="38"/>
      <c r="V187" s="38"/>
      <c r="W187" s="38"/>
      <c r="X187" s="38"/>
      <c r="Y187" s="38"/>
      <c r="Z187" s="38"/>
      <c r="AA187" s="38"/>
      <c r="AB187" s="38"/>
      <c r="AC187" s="38"/>
      <c r="AD187" s="38"/>
      <c r="AE187" s="38"/>
      <c r="AR187" s="239" t="s">
        <v>180</v>
      </c>
      <c r="AT187" s="239" t="s">
        <v>176</v>
      </c>
      <c r="AU187" s="239" t="s">
        <v>86</v>
      </c>
      <c r="AY187" s="17" t="s">
        <v>173</v>
      </c>
      <c r="BE187" s="240">
        <f>IF(N187="základní",J187,0)</f>
        <v>0</v>
      </c>
      <c r="BF187" s="240">
        <f>IF(N187="snížená",J187,0)</f>
        <v>0</v>
      </c>
      <c r="BG187" s="240">
        <f>IF(N187="zákl. přenesená",J187,0)</f>
        <v>0</v>
      </c>
      <c r="BH187" s="240">
        <f>IF(N187="sníž. přenesená",J187,0)</f>
        <v>0</v>
      </c>
      <c r="BI187" s="240">
        <f>IF(N187="nulová",J187,0)</f>
        <v>0</v>
      </c>
      <c r="BJ187" s="17" t="s">
        <v>84</v>
      </c>
      <c r="BK187" s="240">
        <f>ROUND(I187*H187,2)</f>
        <v>0</v>
      </c>
      <c r="BL187" s="17" t="s">
        <v>180</v>
      </c>
      <c r="BM187" s="239" t="s">
        <v>501</v>
      </c>
    </row>
    <row r="188" s="13" customFormat="1">
      <c r="A188" s="13"/>
      <c r="B188" s="241"/>
      <c r="C188" s="242"/>
      <c r="D188" s="243" t="s">
        <v>182</v>
      </c>
      <c r="E188" s="244" t="s">
        <v>1</v>
      </c>
      <c r="F188" s="245" t="s">
        <v>502</v>
      </c>
      <c r="G188" s="242"/>
      <c r="H188" s="246">
        <v>143</v>
      </c>
      <c r="I188" s="247"/>
      <c r="J188" s="242"/>
      <c r="K188" s="242"/>
      <c r="L188" s="248"/>
      <c r="M188" s="249"/>
      <c r="N188" s="250"/>
      <c r="O188" s="250"/>
      <c r="P188" s="250"/>
      <c r="Q188" s="250"/>
      <c r="R188" s="250"/>
      <c r="S188" s="250"/>
      <c r="T188" s="251"/>
      <c r="U188" s="13"/>
      <c r="V188" s="13"/>
      <c r="W188" s="13"/>
      <c r="X188" s="13"/>
      <c r="Y188" s="13"/>
      <c r="Z188" s="13"/>
      <c r="AA188" s="13"/>
      <c r="AB188" s="13"/>
      <c r="AC188" s="13"/>
      <c r="AD188" s="13"/>
      <c r="AE188" s="13"/>
      <c r="AT188" s="252" t="s">
        <v>182</v>
      </c>
      <c r="AU188" s="252" t="s">
        <v>86</v>
      </c>
      <c r="AV188" s="13" t="s">
        <v>86</v>
      </c>
      <c r="AW188" s="13" t="s">
        <v>31</v>
      </c>
      <c r="AX188" s="13" t="s">
        <v>76</v>
      </c>
      <c r="AY188" s="252" t="s">
        <v>173</v>
      </c>
    </row>
    <row r="189" s="13" customFormat="1">
      <c r="A189" s="13"/>
      <c r="B189" s="241"/>
      <c r="C189" s="242"/>
      <c r="D189" s="243" t="s">
        <v>182</v>
      </c>
      <c r="E189" s="244" t="s">
        <v>1</v>
      </c>
      <c r="F189" s="245" t="s">
        <v>503</v>
      </c>
      <c r="G189" s="242"/>
      <c r="H189" s="246">
        <v>174</v>
      </c>
      <c r="I189" s="247"/>
      <c r="J189" s="242"/>
      <c r="K189" s="242"/>
      <c r="L189" s="248"/>
      <c r="M189" s="249"/>
      <c r="N189" s="250"/>
      <c r="O189" s="250"/>
      <c r="P189" s="250"/>
      <c r="Q189" s="250"/>
      <c r="R189" s="250"/>
      <c r="S189" s="250"/>
      <c r="T189" s="251"/>
      <c r="U189" s="13"/>
      <c r="V189" s="13"/>
      <c r="W189" s="13"/>
      <c r="X189" s="13"/>
      <c r="Y189" s="13"/>
      <c r="Z189" s="13"/>
      <c r="AA189" s="13"/>
      <c r="AB189" s="13"/>
      <c r="AC189" s="13"/>
      <c r="AD189" s="13"/>
      <c r="AE189" s="13"/>
      <c r="AT189" s="252" t="s">
        <v>182</v>
      </c>
      <c r="AU189" s="252" t="s">
        <v>86</v>
      </c>
      <c r="AV189" s="13" t="s">
        <v>86</v>
      </c>
      <c r="AW189" s="13" t="s">
        <v>31</v>
      </c>
      <c r="AX189" s="13" t="s">
        <v>76</v>
      </c>
      <c r="AY189" s="252" t="s">
        <v>173</v>
      </c>
    </row>
    <row r="190" s="13" customFormat="1">
      <c r="A190" s="13"/>
      <c r="B190" s="241"/>
      <c r="C190" s="242"/>
      <c r="D190" s="243" t="s">
        <v>182</v>
      </c>
      <c r="E190" s="244" t="s">
        <v>1</v>
      </c>
      <c r="F190" s="245" t="s">
        <v>504</v>
      </c>
      <c r="G190" s="242"/>
      <c r="H190" s="246">
        <v>-6</v>
      </c>
      <c r="I190" s="247"/>
      <c r="J190" s="242"/>
      <c r="K190" s="242"/>
      <c r="L190" s="248"/>
      <c r="M190" s="249"/>
      <c r="N190" s="250"/>
      <c r="O190" s="250"/>
      <c r="P190" s="250"/>
      <c r="Q190" s="250"/>
      <c r="R190" s="250"/>
      <c r="S190" s="250"/>
      <c r="T190" s="251"/>
      <c r="U190" s="13"/>
      <c r="V190" s="13"/>
      <c r="W190" s="13"/>
      <c r="X190" s="13"/>
      <c r="Y190" s="13"/>
      <c r="Z190" s="13"/>
      <c r="AA190" s="13"/>
      <c r="AB190" s="13"/>
      <c r="AC190" s="13"/>
      <c r="AD190" s="13"/>
      <c r="AE190" s="13"/>
      <c r="AT190" s="252" t="s">
        <v>182</v>
      </c>
      <c r="AU190" s="252" t="s">
        <v>86</v>
      </c>
      <c r="AV190" s="13" t="s">
        <v>86</v>
      </c>
      <c r="AW190" s="13" t="s">
        <v>31</v>
      </c>
      <c r="AX190" s="13" t="s">
        <v>76</v>
      </c>
      <c r="AY190" s="252" t="s">
        <v>173</v>
      </c>
    </row>
    <row r="191" s="14" customFormat="1">
      <c r="A191" s="14"/>
      <c r="B191" s="253"/>
      <c r="C191" s="254"/>
      <c r="D191" s="243" t="s">
        <v>182</v>
      </c>
      <c r="E191" s="255" t="s">
        <v>1</v>
      </c>
      <c r="F191" s="256" t="s">
        <v>184</v>
      </c>
      <c r="G191" s="254"/>
      <c r="H191" s="257">
        <v>311</v>
      </c>
      <c r="I191" s="258"/>
      <c r="J191" s="254"/>
      <c r="K191" s="254"/>
      <c r="L191" s="259"/>
      <c r="M191" s="260"/>
      <c r="N191" s="261"/>
      <c r="O191" s="261"/>
      <c r="P191" s="261"/>
      <c r="Q191" s="261"/>
      <c r="R191" s="261"/>
      <c r="S191" s="261"/>
      <c r="T191" s="262"/>
      <c r="U191" s="14"/>
      <c r="V191" s="14"/>
      <c r="W191" s="14"/>
      <c r="X191" s="14"/>
      <c r="Y191" s="14"/>
      <c r="Z191" s="14"/>
      <c r="AA191" s="14"/>
      <c r="AB191" s="14"/>
      <c r="AC191" s="14"/>
      <c r="AD191" s="14"/>
      <c r="AE191" s="14"/>
      <c r="AT191" s="263" t="s">
        <v>182</v>
      </c>
      <c r="AU191" s="263" t="s">
        <v>86</v>
      </c>
      <c r="AV191" s="14" t="s">
        <v>180</v>
      </c>
      <c r="AW191" s="14" t="s">
        <v>31</v>
      </c>
      <c r="AX191" s="14" t="s">
        <v>84</v>
      </c>
      <c r="AY191" s="263" t="s">
        <v>173</v>
      </c>
    </row>
    <row r="192" s="2" customFormat="1" ht="14.4" customHeight="1">
      <c r="A192" s="38"/>
      <c r="B192" s="39"/>
      <c r="C192" s="264" t="s">
        <v>284</v>
      </c>
      <c r="D192" s="264" t="s">
        <v>199</v>
      </c>
      <c r="E192" s="265" t="s">
        <v>275</v>
      </c>
      <c r="F192" s="266" t="s">
        <v>276</v>
      </c>
      <c r="G192" s="267" t="s">
        <v>209</v>
      </c>
      <c r="H192" s="268">
        <v>311</v>
      </c>
      <c r="I192" s="269"/>
      <c r="J192" s="270">
        <f>ROUND(I192*H192,2)</f>
        <v>0</v>
      </c>
      <c r="K192" s="271"/>
      <c r="L192" s="272"/>
      <c r="M192" s="273" t="s">
        <v>1</v>
      </c>
      <c r="N192" s="274" t="s">
        <v>41</v>
      </c>
      <c r="O192" s="91"/>
      <c r="P192" s="237">
        <f>O192*H192</f>
        <v>0</v>
      </c>
      <c r="Q192" s="237">
        <v>0.01004</v>
      </c>
      <c r="R192" s="237">
        <f>Q192*H192</f>
        <v>3.1224400000000001</v>
      </c>
      <c r="S192" s="237">
        <v>0</v>
      </c>
      <c r="T192" s="238">
        <f>S192*H192</f>
        <v>0</v>
      </c>
      <c r="U192" s="38"/>
      <c r="V192" s="38"/>
      <c r="W192" s="38"/>
      <c r="X192" s="38"/>
      <c r="Y192" s="38"/>
      <c r="Z192" s="38"/>
      <c r="AA192" s="38"/>
      <c r="AB192" s="38"/>
      <c r="AC192" s="38"/>
      <c r="AD192" s="38"/>
      <c r="AE192" s="38"/>
      <c r="AR192" s="239" t="s">
        <v>203</v>
      </c>
      <c r="AT192" s="239" t="s">
        <v>199</v>
      </c>
      <c r="AU192" s="239" t="s">
        <v>86</v>
      </c>
      <c r="AY192" s="17" t="s">
        <v>173</v>
      </c>
      <c r="BE192" s="240">
        <f>IF(N192="základní",J192,0)</f>
        <v>0</v>
      </c>
      <c r="BF192" s="240">
        <f>IF(N192="snížená",J192,0)</f>
        <v>0</v>
      </c>
      <c r="BG192" s="240">
        <f>IF(N192="zákl. přenesená",J192,0)</f>
        <v>0</v>
      </c>
      <c r="BH192" s="240">
        <f>IF(N192="sníž. přenesená",J192,0)</f>
        <v>0</v>
      </c>
      <c r="BI192" s="240">
        <f>IF(N192="nulová",J192,0)</f>
        <v>0</v>
      </c>
      <c r="BJ192" s="17" t="s">
        <v>84</v>
      </c>
      <c r="BK192" s="240">
        <f>ROUND(I192*H192,2)</f>
        <v>0</v>
      </c>
      <c r="BL192" s="17" t="s">
        <v>180</v>
      </c>
      <c r="BM192" s="239" t="s">
        <v>505</v>
      </c>
    </row>
    <row r="193" s="13" customFormat="1">
      <c r="A193" s="13"/>
      <c r="B193" s="241"/>
      <c r="C193" s="242"/>
      <c r="D193" s="243" t="s">
        <v>182</v>
      </c>
      <c r="E193" s="244" t="s">
        <v>1</v>
      </c>
      <c r="F193" s="245" t="s">
        <v>506</v>
      </c>
      <c r="G193" s="242"/>
      <c r="H193" s="246">
        <v>311</v>
      </c>
      <c r="I193" s="247"/>
      <c r="J193" s="242"/>
      <c r="K193" s="242"/>
      <c r="L193" s="248"/>
      <c r="M193" s="249"/>
      <c r="N193" s="250"/>
      <c r="O193" s="250"/>
      <c r="P193" s="250"/>
      <c r="Q193" s="250"/>
      <c r="R193" s="250"/>
      <c r="S193" s="250"/>
      <c r="T193" s="251"/>
      <c r="U193" s="13"/>
      <c r="V193" s="13"/>
      <c r="W193" s="13"/>
      <c r="X193" s="13"/>
      <c r="Y193" s="13"/>
      <c r="Z193" s="13"/>
      <c r="AA193" s="13"/>
      <c r="AB193" s="13"/>
      <c r="AC193" s="13"/>
      <c r="AD193" s="13"/>
      <c r="AE193" s="13"/>
      <c r="AT193" s="252" t="s">
        <v>182</v>
      </c>
      <c r="AU193" s="252" t="s">
        <v>86</v>
      </c>
      <c r="AV193" s="13" t="s">
        <v>86</v>
      </c>
      <c r="AW193" s="13" t="s">
        <v>31</v>
      </c>
      <c r="AX193" s="13" t="s">
        <v>76</v>
      </c>
      <c r="AY193" s="252" t="s">
        <v>173</v>
      </c>
    </row>
    <row r="194" s="14" customFormat="1">
      <c r="A194" s="14"/>
      <c r="B194" s="253"/>
      <c r="C194" s="254"/>
      <c r="D194" s="243" t="s">
        <v>182</v>
      </c>
      <c r="E194" s="255" t="s">
        <v>1</v>
      </c>
      <c r="F194" s="256" t="s">
        <v>184</v>
      </c>
      <c r="G194" s="254"/>
      <c r="H194" s="257">
        <v>311</v>
      </c>
      <c r="I194" s="258"/>
      <c r="J194" s="254"/>
      <c r="K194" s="254"/>
      <c r="L194" s="259"/>
      <c r="M194" s="260"/>
      <c r="N194" s="261"/>
      <c r="O194" s="261"/>
      <c r="P194" s="261"/>
      <c r="Q194" s="261"/>
      <c r="R194" s="261"/>
      <c r="S194" s="261"/>
      <c r="T194" s="262"/>
      <c r="U194" s="14"/>
      <c r="V194" s="14"/>
      <c r="W194" s="14"/>
      <c r="X194" s="14"/>
      <c r="Y194" s="14"/>
      <c r="Z194" s="14"/>
      <c r="AA194" s="14"/>
      <c r="AB194" s="14"/>
      <c r="AC194" s="14"/>
      <c r="AD194" s="14"/>
      <c r="AE194" s="14"/>
      <c r="AT194" s="263" t="s">
        <v>182</v>
      </c>
      <c r="AU194" s="263" t="s">
        <v>86</v>
      </c>
      <c r="AV194" s="14" t="s">
        <v>180</v>
      </c>
      <c r="AW194" s="14" t="s">
        <v>31</v>
      </c>
      <c r="AX194" s="14" t="s">
        <v>84</v>
      </c>
      <c r="AY194" s="263" t="s">
        <v>173</v>
      </c>
    </row>
    <row r="195" s="2" customFormat="1" ht="76.35" customHeight="1">
      <c r="A195" s="38"/>
      <c r="B195" s="39"/>
      <c r="C195" s="227" t="s">
        <v>289</v>
      </c>
      <c r="D195" s="227" t="s">
        <v>176</v>
      </c>
      <c r="E195" s="228" t="s">
        <v>280</v>
      </c>
      <c r="F195" s="229" t="s">
        <v>281</v>
      </c>
      <c r="G195" s="230" t="s">
        <v>187</v>
      </c>
      <c r="H195" s="231">
        <v>310</v>
      </c>
      <c r="I195" s="232"/>
      <c r="J195" s="233">
        <f>ROUND(I195*H195,2)</f>
        <v>0</v>
      </c>
      <c r="K195" s="234"/>
      <c r="L195" s="44"/>
      <c r="M195" s="235" t="s">
        <v>1</v>
      </c>
      <c r="N195" s="236" t="s">
        <v>41</v>
      </c>
      <c r="O195" s="91"/>
      <c r="P195" s="237">
        <f>O195*H195</f>
        <v>0</v>
      </c>
      <c r="Q195" s="237">
        <v>0</v>
      </c>
      <c r="R195" s="237">
        <f>Q195*H195</f>
        <v>0</v>
      </c>
      <c r="S195" s="237">
        <v>0</v>
      </c>
      <c r="T195" s="238">
        <f>S195*H195</f>
        <v>0</v>
      </c>
      <c r="U195" s="38"/>
      <c r="V195" s="38"/>
      <c r="W195" s="38"/>
      <c r="X195" s="38"/>
      <c r="Y195" s="38"/>
      <c r="Z195" s="38"/>
      <c r="AA195" s="38"/>
      <c r="AB195" s="38"/>
      <c r="AC195" s="38"/>
      <c r="AD195" s="38"/>
      <c r="AE195" s="38"/>
      <c r="AR195" s="239" t="s">
        <v>180</v>
      </c>
      <c r="AT195" s="239" t="s">
        <v>176</v>
      </c>
      <c r="AU195" s="239" t="s">
        <v>86</v>
      </c>
      <c r="AY195" s="17" t="s">
        <v>173</v>
      </c>
      <c r="BE195" s="240">
        <f>IF(N195="základní",J195,0)</f>
        <v>0</v>
      </c>
      <c r="BF195" s="240">
        <f>IF(N195="snížená",J195,0)</f>
        <v>0</v>
      </c>
      <c r="BG195" s="240">
        <f>IF(N195="zákl. přenesená",J195,0)</f>
        <v>0</v>
      </c>
      <c r="BH195" s="240">
        <f>IF(N195="sníž. přenesená",J195,0)</f>
        <v>0</v>
      </c>
      <c r="BI195" s="240">
        <f>IF(N195="nulová",J195,0)</f>
        <v>0</v>
      </c>
      <c r="BJ195" s="17" t="s">
        <v>84</v>
      </c>
      <c r="BK195" s="240">
        <f>ROUND(I195*H195,2)</f>
        <v>0</v>
      </c>
      <c r="BL195" s="17" t="s">
        <v>180</v>
      </c>
      <c r="BM195" s="239" t="s">
        <v>507</v>
      </c>
    </row>
    <row r="196" s="13" customFormat="1">
      <c r="A196" s="13"/>
      <c r="B196" s="241"/>
      <c r="C196" s="242"/>
      <c r="D196" s="243" t="s">
        <v>182</v>
      </c>
      <c r="E196" s="244" t="s">
        <v>1</v>
      </c>
      <c r="F196" s="245" t="s">
        <v>508</v>
      </c>
      <c r="G196" s="242"/>
      <c r="H196" s="246">
        <v>310</v>
      </c>
      <c r="I196" s="247"/>
      <c r="J196" s="242"/>
      <c r="K196" s="242"/>
      <c r="L196" s="248"/>
      <c r="M196" s="249"/>
      <c r="N196" s="250"/>
      <c r="O196" s="250"/>
      <c r="P196" s="250"/>
      <c r="Q196" s="250"/>
      <c r="R196" s="250"/>
      <c r="S196" s="250"/>
      <c r="T196" s="251"/>
      <c r="U196" s="13"/>
      <c r="V196" s="13"/>
      <c r="W196" s="13"/>
      <c r="X196" s="13"/>
      <c r="Y196" s="13"/>
      <c r="Z196" s="13"/>
      <c r="AA196" s="13"/>
      <c r="AB196" s="13"/>
      <c r="AC196" s="13"/>
      <c r="AD196" s="13"/>
      <c r="AE196" s="13"/>
      <c r="AT196" s="252" t="s">
        <v>182</v>
      </c>
      <c r="AU196" s="252" t="s">
        <v>86</v>
      </c>
      <c r="AV196" s="13" t="s">
        <v>86</v>
      </c>
      <c r="AW196" s="13" t="s">
        <v>31</v>
      </c>
      <c r="AX196" s="13" t="s">
        <v>76</v>
      </c>
      <c r="AY196" s="252" t="s">
        <v>173</v>
      </c>
    </row>
    <row r="197" s="14" customFormat="1">
      <c r="A197" s="14"/>
      <c r="B197" s="253"/>
      <c r="C197" s="254"/>
      <c r="D197" s="243" t="s">
        <v>182</v>
      </c>
      <c r="E197" s="255" t="s">
        <v>1</v>
      </c>
      <c r="F197" s="256" t="s">
        <v>184</v>
      </c>
      <c r="G197" s="254"/>
      <c r="H197" s="257">
        <v>310</v>
      </c>
      <c r="I197" s="258"/>
      <c r="J197" s="254"/>
      <c r="K197" s="254"/>
      <c r="L197" s="259"/>
      <c r="M197" s="260"/>
      <c r="N197" s="261"/>
      <c r="O197" s="261"/>
      <c r="P197" s="261"/>
      <c r="Q197" s="261"/>
      <c r="R197" s="261"/>
      <c r="S197" s="261"/>
      <c r="T197" s="262"/>
      <c r="U197" s="14"/>
      <c r="V197" s="14"/>
      <c r="W197" s="14"/>
      <c r="X197" s="14"/>
      <c r="Y197" s="14"/>
      <c r="Z197" s="14"/>
      <c r="AA197" s="14"/>
      <c r="AB197" s="14"/>
      <c r="AC197" s="14"/>
      <c r="AD197" s="14"/>
      <c r="AE197" s="14"/>
      <c r="AT197" s="263" t="s">
        <v>182</v>
      </c>
      <c r="AU197" s="263" t="s">
        <v>86</v>
      </c>
      <c r="AV197" s="14" t="s">
        <v>180</v>
      </c>
      <c r="AW197" s="14" t="s">
        <v>31</v>
      </c>
      <c r="AX197" s="14" t="s">
        <v>84</v>
      </c>
      <c r="AY197" s="263" t="s">
        <v>173</v>
      </c>
    </row>
    <row r="198" s="2" customFormat="1" ht="49.05" customHeight="1">
      <c r="A198" s="38"/>
      <c r="B198" s="39"/>
      <c r="C198" s="227" t="s">
        <v>294</v>
      </c>
      <c r="D198" s="227" t="s">
        <v>176</v>
      </c>
      <c r="E198" s="228" t="s">
        <v>299</v>
      </c>
      <c r="F198" s="229" t="s">
        <v>300</v>
      </c>
      <c r="G198" s="230" t="s">
        <v>179</v>
      </c>
      <c r="H198" s="231">
        <v>550</v>
      </c>
      <c r="I198" s="232"/>
      <c r="J198" s="233">
        <f>ROUND(I198*H198,2)</f>
        <v>0</v>
      </c>
      <c r="K198" s="234"/>
      <c r="L198" s="44"/>
      <c r="M198" s="235" t="s">
        <v>1</v>
      </c>
      <c r="N198" s="236" t="s">
        <v>41</v>
      </c>
      <c r="O198" s="91"/>
      <c r="P198" s="237">
        <f>O198*H198</f>
        <v>0</v>
      </c>
      <c r="Q198" s="237">
        <v>0</v>
      </c>
      <c r="R198" s="237">
        <f>Q198*H198</f>
        <v>0</v>
      </c>
      <c r="S198" s="237">
        <v>0</v>
      </c>
      <c r="T198" s="238">
        <f>S198*H198</f>
        <v>0</v>
      </c>
      <c r="U198" s="38"/>
      <c r="V198" s="38"/>
      <c r="W198" s="38"/>
      <c r="X198" s="38"/>
      <c r="Y198" s="38"/>
      <c r="Z198" s="38"/>
      <c r="AA198" s="38"/>
      <c r="AB198" s="38"/>
      <c r="AC198" s="38"/>
      <c r="AD198" s="38"/>
      <c r="AE198" s="38"/>
      <c r="AR198" s="239" t="s">
        <v>180</v>
      </c>
      <c r="AT198" s="239" t="s">
        <v>176</v>
      </c>
      <c r="AU198" s="239" t="s">
        <v>86</v>
      </c>
      <c r="AY198" s="17" t="s">
        <v>173</v>
      </c>
      <c r="BE198" s="240">
        <f>IF(N198="základní",J198,0)</f>
        <v>0</v>
      </c>
      <c r="BF198" s="240">
        <f>IF(N198="snížená",J198,0)</f>
        <v>0</v>
      </c>
      <c r="BG198" s="240">
        <f>IF(N198="zákl. přenesená",J198,0)</f>
        <v>0</v>
      </c>
      <c r="BH198" s="240">
        <f>IF(N198="sníž. přenesená",J198,0)</f>
        <v>0</v>
      </c>
      <c r="BI198" s="240">
        <f>IF(N198="nulová",J198,0)</f>
        <v>0</v>
      </c>
      <c r="BJ198" s="17" t="s">
        <v>84</v>
      </c>
      <c r="BK198" s="240">
        <f>ROUND(I198*H198,2)</f>
        <v>0</v>
      </c>
      <c r="BL198" s="17" t="s">
        <v>180</v>
      </c>
      <c r="BM198" s="239" t="s">
        <v>509</v>
      </c>
    </row>
    <row r="199" s="13" customFormat="1">
      <c r="A199" s="13"/>
      <c r="B199" s="241"/>
      <c r="C199" s="242"/>
      <c r="D199" s="243" t="s">
        <v>182</v>
      </c>
      <c r="E199" s="244" t="s">
        <v>1</v>
      </c>
      <c r="F199" s="245" t="s">
        <v>302</v>
      </c>
      <c r="G199" s="242"/>
      <c r="H199" s="246">
        <v>550</v>
      </c>
      <c r="I199" s="247"/>
      <c r="J199" s="242"/>
      <c r="K199" s="242"/>
      <c r="L199" s="248"/>
      <c r="M199" s="249"/>
      <c r="N199" s="250"/>
      <c r="O199" s="250"/>
      <c r="P199" s="250"/>
      <c r="Q199" s="250"/>
      <c r="R199" s="250"/>
      <c r="S199" s="250"/>
      <c r="T199" s="251"/>
      <c r="U199" s="13"/>
      <c r="V199" s="13"/>
      <c r="W199" s="13"/>
      <c r="X199" s="13"/>
      <c r="Y199" s="13"/>
      <c r="Z199" s="13"/>
      <c r="AA199" s="13"/>
      <c r="AB199" s="13"/>
      <c r="AC199" s="13"/>
      <c r="AD199" s="13"/>
      <c r="AE199" s="13"/>
      <c r="AT199" s="252" t="s">
        <v>182</v>
      </c>
      <c r="AU199" s="252" t="s">
        <v>86</v>
      </c>
      <c r="AV199" s="13" t="s">
        <v>86</v>
      </c>
      <c r="AW199" s="13" t="s">
        <v>31</v>
      </c>
      <c r="AX199" s="13" t="s">
        <v>76</v>
      </c>
      <c r="AY199" s="252" t="s">
        <v>173</v>
      </c>
    </row>
    <row r="200" s="14" customFormat="1">
      <c r="A200" s="14"/>
      <c r="B200" s="253"/>
      <c r="C200" s="254"/>
      <c r="D200" s="243" t="s">
        <v>182</v>
      </c>
      <c r="E200" s="255" t="s">
        <v>1</v>
      </c>
      <c r="F200" s="256" t="s">
        <v>184</v>
      </c>
      <c r="G200" s="254"/>
      <c r="H200" s="257">
        <v>550</v>
      </c>
      <c r="I200" s="258"/>
      <c r="J200" s="254"/>
      <c r="K200" s="254"/>
      <c r="L200" s="259"/>
      <c r="M200" s="260"/>
      <c r="N200" s="261"/>
      <c r="O200" s="261"/>
      <c r="P200" s="261"/>
      <c r="Q200" s="261"/>
      <c r="R200" s="261"/>
      <c r="S200" s="261"/>
      <c r="T200" s="262"/>
      <c r="U200" s="14"/>
      <c r="V200" s="14"/>
      <c r="W200" s="14"/>
      <c r="X200" s="14"/>
      <c r="Y200" s="14"/>
      <c r="Z200" s="14"/>
      <c r="AA200" s="14"/>
      <c r="AB200" s="14"/>
      <c r="AC200" s="14"/>
      <c r="AD200" s="14"/>
      <c r="AE200" s="14"/>
      <c r="AT200" s="263" t="s">
        <v>182</v>
      </c>
      <c r="AU200" s="263" t="s">
        <v>86</v>
      </c>
      <c r="AV200" s="14" t="s">
        <v>180</v>
      </c>
      <c r="AW200" s="14" t="s">
        <v>31</v>
      </c>
      <c r="AX200" s="14" t="s">
        <v>84</v>
      </c>
      <c r="AY200" s="263" t="s">
        <v>173</v>
      </c>
    </row>
    <row r="201" s="2" customFormat="1" ht="76.35" customHeight="1">
      <c r="A201" s="38"/>
      <c r="B201" s="39"/>
      <c r="C201" s="227" t="s">
        <v>7</v>
      </c>
      <c r="D201" s="227" t="s">
        <v>176</v>
      </c>
      <c r="E201" s="228" t="s">
        <v>309</v>
      </c>
      <c r="F201" s="229" t="s">
        <v>310</v>
      </c>
      <c r="G201" s="230" t="s">
        <v>202</v>
      </c>
      <c r="H201" s="231">
        <v>151.98500000000001</v>
      </c>
      <c r="I201" s="232"/>
      <c r="J201" s="233">
        <f>ROUND(I201*H201,2)</f>
        <v>0</v>
      </c>
      <c r="K201" s="234"/>
      <c r="L201" s="44"/>
      <c r="M201" s="235" t="s">
        <v>1</v>
      </c>
      <c r="N201" s="236" t="s">
        <v>41</v>
      </c>
      <c r="O201" s="91"/>
      <c r="P201" s="237">
        <f>O201*H201</f>
        <v>0</v>
      </c>
      <c r="Q201" s="237">
        <v>0</v>
      </c>
      <c r="R201" s="237">
        <f>Q201*H201</f>
        <v>0</v>
      </c>
      <c r="S201" s="237">
        <v>0</v>
      </c>
      <c r="T201" s="238">
        <f>S201*H201</f>
        <v>0</v>
      </c>
      <c r="U201" s="38"/>
      <c r="V201" s="38"/>
      <c r="W201" s="38"/>
      <c r="X201" s="38"/>
      <c r="Y201" s="38"/>
      <c r="Z201" s="38"/>
      <c r="AA201" s="38"/>
      <c r="AB201" s="38"/>
      <c r="AC201" s="38"/>
      <c r="AD201" s="38"/>
      <c r="AE201" s="38"/>
      <c r="AR201" s="239" t="s">
        <v>180</v>
      </c>
      <c r="AT201" s="239" t="s">
        <v>176</v>
      </c>
      <c r="AU201" s="239" t="s">
        <v>86</v>
      </c>
      <c r="AY201" s="17" t="s">
        <v>173</v>
      </c>
      <c r="BE201" s="240">
        <f>IF(N201="základní",J201,0)</f>
        <v>0</v>
      </c>
      <c r="BF201" s="240">
        <f>IF(N201="snížená",J201,0)</f>
        <v>0</v>
      </c>
      <c r="BG201" s="240">
        <f>IF(N201="zákl. přenesená",J201,0)</f>
        <v>0</v>
      </c>
      <c r="BH201" s="240">
        <f>IF(N201="sníž. přenesená",J201,0)</f>
        <v>0</v>
      </c>
      <c r="BI201" s="240">
        <f>IF(N201="nulová",J201,0)</f>
        <v>0</v>
      </c>
      <c r="BJ201" s="17" t="s">
        <v>84</v>
      </c>
      <c r="BK201" s="240">
        <f>ROUND(I201*H201,2)</f>
        <v>0</v>
      </c>
      <c r="BL201" s="17" t="s">
        <v>180</v>
      </c>
      <c r="BM201" s="239" t="s">
        <v>510</v>
      </c>
    </row>
    <row r="202" s="13" customFormat="1">
      <c r="A202" s="13"/>
      <c r="B202" s="241"/>
      <c r="C202" s="242"/>
      <c r="D202" s="243" t="s">
        <v>182</v>
      </c>
      <c r="E202" s="244" t="s">
        <v>1</v>
      </c>
      <c r="F202" s="245" t="s">
        <v>511</v>
      </c>
      <c r="G202" s="242"/>
      <c r="H202" s="246">
        <v>68.594999999999999</v>
      </c>
      <c r="I202" s="247"/>
      <c r="J202" s="242"/>
      <c r="K202" s="242"/>
      <c r="L202" s="248"/>
      <c r="M202" s="249"/>
      <c r="N202" s="250"/>
      <c r="O202" s="250"/>
      <c r="P202" s="250"/>
      <c r="Q202" s="250"/>
      <c r="R202" s="250"/>
      <c r="S202" s="250"/>
      <c r="T202" s="251"/>
      <c r="U202" s="13"/>
      <c r="V202" s="13"/>
      <c r="W202" s="13"/>
      <c r="X202" s="13"/>
      <c r="Y202" s="13"/>
      <c r="Z202" s="13"/>
      <c r="AA202" s="13"/>
      <c r="AB202" s="13"/>
      <c r="AC202" s="13"/>
      <c r="AD202" s="13"/>
      <c r="AE202" s="13"/>
      <c r="AT202" s="252" t="s">
        <v>182</v>
      </c>
      <c r="AU202" s="252" t="s">
        <v>86</v>
      </c>
      <c r="AV202" s="13" t="s">
        <v>86</v>
      </c>
      <c r="AW202" s="13" t="s">
        <v>31</v>
      </c>
      <c r="AX202" s="13" t="s">
        <v>76</v>
      </c>
      <c r="AY202" s="252" t="s">
        <v>173</v>
      </c>
    </row>
    <row r="203" s="13" customFormat="1">
      <c r="A203" s="13"/>
      <c r="B203" s="241"/>
      <c r="C203" s="242"/>
      <c r="D203" s="243" t="s">
        <v>182</v>
      </c>
      <c r="E203" s="244" t="s">
        <v>1</v>
      </c>
      <c r="F203" s="245" t="s">
        <v>512</v>
      </c>
      <c r="G203" s="242"/>
      <c r="H203" s="246">
        <v>83.390000000000001</v>
      </c>
      <c r="I203" s="247"/>
      <c r="J203" s="242"/>
      <c r="K203" s="242"/>
      <c r="L203" s="248"/>
      <c r="M203" s="249"/>
      <c r="N203" s="250"/>
      <c r="O203" s="250"/>
      <c r="P203" s="250"/>
      <c r="Q203" s="250"/>
      <c r="R203" s="250"/>
      <c r="S203" s="250"/>
      <c r="T203" s="251"/>
      <c r="U203" s="13"/>
      <c r="V203" s="13"/>
      <c r="W203" s="13"/>
      <c r="X203" s="13"/>
      <c r="Y203" s="13"/>
      <c r="Z203" s="13"/>
      <c r="AA203" s="13"/>
      <c r="AB203" s="13"/>
      <c r="AC203" s="13"/>
      <c r="AD203" s="13"/>
      <c r="AE203" s="13"/>
      <c r="AT203" s="252" t="s">
        <v>182</v>
      </c>
      <c r="AU203" s="252" t="s">
        <v>86</v>
      </c>
      <c r="AV203" s="13" t="s">
        <v>86</v>
      </c>
      <c r="AW203" s="13" t="s">
        <v>31</v>
      </c>
      <c r="AX203" s="13" t="s">
        <v>76</v>
      </c>
      <c r="AY203" s="252" t="s">
        <v>173</v>
      </c>
    </row>
    <row r="204" s="14" customFormat="1">
      <c r="A204" s="14"/>
      <c r="B204" s="253"/>
      <c r="C204" s="254"/>
      <c r="D204" s="243" t="s">
        <v>182</v>
      </c>
      <c r="E204" s="255" t="s">
        <v>1</v>
      </c>
      <c r="F204" s="256" t="s">
        <v>184</v>
      </c>
      <c r="G204" s="254"/>
      <c r="H204" s="257">
        <v>151.98500000000001</v>
      </c>
      <c r="I204" s="258"/>
      <c r="J204" s="254"/>
      <c r="K204" s="254"/>
      <c r="L204" s="259"/>
      <c r="M204" s="260"/>
      <c r="N204" s="261"/>
      <c r="O204" s="261"/>
      <c r="P204" s="261"/>
      <c r="Q204" s="261"/>
      <c r="R204" s="261"/>
      <c r="S204" s="261"/>
      <c r="T204" s="262"/>
      <c r="U204" s="14"/>
      <c r="V204" s="14"/>
      <c r="W204" s="14"/>
      <c r="X204" s="14"/>
      <c r="Y204" s="14"/>
      <c r="Z204" s="14"/>
      <c r="AA204" s="14"/>
      <c r="AB204" s="14"/>
      <c r="AC204" s="14"/>
      <c r="AD204" s="14"/>
      <c r="AE204" s="14"/>
      <c r="AT204" s="263" t="s">
        <v>182</v>
      </c>
      <c r="AU204" s="263" t="s">
        <v>86</v>
      </c>
      <c r="AV204" s="14" t="s">
        <v>180</v>
      </c>
      <c r="AW204" s="14" t="s">
        <v>31</v>
      </c>
      <c r="AX204" s="14" t="s">
        <v>84</v>
      </c>
      <c r="AY204" s="263" t="s">
        <v>173</v>
      </c>
    </row>
    <row r="205" s="12" customFormat="1" ht="25.92" customHeight="1">
      <c r="A205" s="12"/>
      <c r="B205" s="211"/>
      <c r="C205" s="212"/>
      <c r="D205" s="213" t="s">
        <v>75</v>
      </c>
      <c r="E205" s="214" t="s">
        <v>313</v>
      </c>
      <c r="F205" s="214" t="s">
        <v>314</v>
      </c>
      <c r="G205" s="212"/>
      <c r="H205" s="212"/>
      <c r="I205" s="215"/>
      <c r="J205" s="216">
        <f>BK205</f>
        <v>0</v>
      </c>
      <c r="K205" s="212"/>
      <c r="L205" s="217"/>
      <c r="M205" s="218"/>
      <c r="N205" s="219"/>
      <c r="O205" s="219"/>
      <c r="P205" s="220">
        <f>SUM(P206:P214)</f>
        <v>0</v>
      </c>
      <c r="Q205" s="219"/>
      <c r="R205" s="220">
        <f>SUM(R206:R214)</f>
        <v>0</v>
      </c>
      <c r="S205" s="219"/>
      <c r="T205" s="221">
        <f>SUM(T206:T214)</f>
        <v>0</v>
      </c>
      <c r="U205" s="12"/>
      <c r="V205" s="12"/>
      <c r="W205" s="12"/>
      <c r="X205" s="12"/>
      <c r="Y205" s="12"/>
      <c r="Z205" s="12"/>
      <c r="AA205" s="12"/>
      <c r="AB205" s="12"/>
      <c r="AC205" s="12"/>
      <c r="AD205" s="12"/>
      <c r="AE205" s="12"/>
      <c r="AR205" s="222" t="s">
        <v>180</v>
      </c>
      <c r="AT205" s="223" t="s">
        <v>75</v>
      </c>
      <c r="AU205" s="223" t="s">
        <v>76</v>
      </c>
      <c r="AY205" s="222" t="s">
        <v>173</v>
      </c>
      <c r="BK205" s="224">
        <f>SUM(BK206:BK214)</f>
        <v>0</v>
      </c>
    </row>
    <row r="206" s="2" customFormat="1" ht="218.55" customHeight="1">
      <c r="A206" s="38"/>
      <c r="B206" s="39"/>
      <c r="C206" s="227" t="s">
        <v>303</v>
      </c>
      <c r="D206" s="227" t="s">
        <v>176</v>
      </c>
      <c r="E206" s="228" t="s">
        <v>316</v>
      </c>
      <c r="F206" s="229" t="s">
        <v>317</v>
      </c>
      <c r="G206" s="230" t="s">
        <v>202</v>
      </c>
      <c r="H206" s="231">
        <v>250</v>
      </c>
      <c r="I206" s="232"/>
      <c r="J206" s="233">
        <f>ROUND(I206*H206,2)</f>
        <v>0</v>
      </c>
      <c r="K206" s="234"/>
      <c r="L206" s="44"/>
      <c r="M206" s="235" t="s">
        <v>1</v>
      </c>
      <c r="N206" s="236" t="s">
        <v>41</v>
      </c>
      <c r="O206" s="91"/>
      <c r="P206" s="237">
        <f>O206*H206</f>
        <v>0</v>
      </c>
      <c r="Q206" s="237">
        <v>0</v>
      </c>
      <c r="R206" s="237">
        <f>Q206*H206</f>
        <v>0</v>
      </c>
      <c r="S206" s="237">
        <v>0</v>
      </c>
      <c r="T206" s="238">
        <f>S206*H206</f>
        <v>0</v>
      </c>
      <c r="U206" s="38"/>
      <c r="V206" s="38"/>
      <c r="W206" s="38"/>
      <c r="X206" s="38"/>
      <c r="Y206" s="38"/>
      <c r="Z206" s="38"/>
      <c r="AA206" s="38"/>
      <c r="AB206" s="38"/>
      <c r="AC206" s="38"/>
      <c r="AD206" s="38"/>
      <c r="AE206" s="38"/>
      <c r="AR206" s="239" t="s">
        <v>318</v>
      </c>
      <c r="AT206" s="239" t="s">
        <v>176</v>
      </c>
      <c r="AU206" s="239" t="s">
        <v>84</v>
      </c>
      <c r="AY206" s="17" t="s">
        <v>173</v>
      </c>
      <c r="BE206" s="240">
        <f>IF(N206="základní",J206,0)</f>
        <v>0</v>
      </c>
      <c r="BF206" s="240">
        <f>IF(N206="snížená",J206,0)</f>
        <v>0</v>
      </c>
      <c r="BG206" s="240">
        <f>IF(N206="zákl. přenesená",J206,0)</f>
        <v>0</v>
      </c>
      <c r="BH206" s="240">
        <f>IF(N206="sníž. přenesená",J206,0)</f>
        <v>0</v>
      </c>
      <c r="BI206" s="240">
        <f>IF(N206="nulová",J206,0)</f>
        <v>0</v>
      </c>
      <c r="BJ206" s="17" t="s">
        <v>84</v>
      </c>
      <c r="BK206" s="240">
        <f>ROUND(I206*H206,2)</f>
        <v>0</v>
      </c>
      <c r="BL206" s="17" t="s">
        <v>318</v>
      </c>
      <c r="BM206" s="239" t="s">
        <v>513</v>
      </c>
    </row>
    <row r="207" s="13" customFormat="1">
      <c r="A207" s="13"/>
      <c r="B207" s="241"/>
      <c r="C207" s="242"/>
      <c r="D207" s="243" t="s">
        <v>182</v>
      </c>
      <c r="E207" s="244" t="s">
        <v>1</v>
      </c>
      <c r="F207" s="245" t="s">
        <v>514</v>
      </c>
      <c r="G207" s="242"/>
      <c r="H207" s="246">
        <v>250</v>
      </c>
      <c r="I207" s="247"/>
      <c r="J207" s="242"/>
      <c r="K207" s="242"/>
      <c r="L207" s="248"/>
      <c r="M207" s="249"/>
      <c r="N207" s="250"/>
      <c r="O207" s="250"/>
      <c r="P207" s="250"/>
      <c r="Q207" s="250"/>
      <c r="R207" s="250"/>
      <c r="S207" s="250"/>
      <c r="T207" s="251"/>
      <c r="U207" s="13"/>
      <c r="V207" s="13"/>
      <c r="W207" s="13"/>
      <c r="X207" s="13"/>
      <c r="Y207" s="13"/>
      <c r="Z207" s="13"/>
      <c r="AA207" s="13"/>
      <c r="AB207" s="13"/>
      <c r="AC207" s="13"/>
      <c r="AD207" s="13"/>
      <c r="AE207" s="13"/>
      <c r="AT207" s="252" t="s">
        <v>182</v>
      </c>
      <c r="AU207" s="252" t="s">
        <v>84</v>
      </c>
      <c r="AV207" s="13" t="s">
        <v>86</v>
      </c>
      <c r="AW207" s="13" t="s">
        <v>31</v>
      </c>
      <c r="AX207" s="13" t="s">
        <v>76</v>
      </c>
      <c r="AY207" s="252" t="s">
        <v>173</v>
      </c>
    </row>
    <row r="208" s="14" customFormat="1">
      <c r="A208" s="14"/>
      <c r="B208" s="253"/>
      <c r="C208" s="254"/>
      <c r="D208" s="243" t="s">
        <v>182</v>
      </c>
      <c r="E208" s="255" t="s">
        <v>1</v>
      </c>
      <c r="F208" s="256" t="s">
        <v>184</v>
      </c>
      <c r="G208" s="254"/>
      <c r="H208" s="257">
        <v>250</v>
      </c>
      <c r="I208" s="258"/>
      <c r="J208" s="254"/>
      <c r="K208" s="254"/>
      <c r="L208" s="259"/>
      <c r="M208" s="260"/>
      <c r="N208" s="261"/>
      <c r="O208" s="261"/>
      <c r="P208" s="261"/>
      <c r="Q208" s="261"/>
      <c r="R208" s="261"/>
      <c r="S208" s="261"/>
      <c r="T208" s="262"/>
      <c r="U208" s="14"/>
      <c r="V208" s="14"/>
      <c r="W208" s="14"/>
      <c r="X208" s="14"/>
      <c r="Y208" s="14"/>
      <c r="Z208" s="14"/>
      <c r="AA208" s="14"/>
      <c r="AB208" s="14"/>
      <c r="AC208" s="14"/>
      <c r="AD208" s="14"/>
      <c r="AE208" s="14"/>
      <c r="AT208" s="263" t="s">
        <v>182</v>
      </c>
      <c r="AU208" s="263" t="s">
        <v>84</v>
      </c>
      <c r="AV208" s="14" t="s">
        <v>180</v>
      </c>
      <c r="AW208" s="14" t="s">
        <v>31</v>
      </c>
      <c r="AX208" s="14" t="s">
        <v>84</v>
      </c>
      <c r="AY208" s="263" t="s">
        <v>173</v>
      </c>
    </row>
    <row r="209" s="2" customFormat="1" ht="204.9" customHeight="1">
      <c r="A209" s="38"/>
      <c r="B209" s="39"/>
      <c r="C209" s="227" t="s">
        <v>308</v>
      </c>
      <c r="D209" s="227" t="s">
        <v>176</v>
      </c>
      <c r="E209" s="228" t="s">
        <v>323</v>
      </c>
      <c r="F209" s="229" t="s">
        <v>324</v>
      </c>
      <c r="G209" s="230" t="s">
        <v>202</v>
      </c>
      <c r="H209" s="231">
        <v>1805.4000000000001</v>
      </c>
      <c r="I209" s="232"/>
      <c r="J209" s="233">
        <f>ROUND(I209*H209,2)</f>
        <v>0</v>
      </c>
      <c r="K209" s="234"/>
      <c r="L209" s="44"/>
      <c r="M209" s="235" t="s">
        <v>1</v>
      </c>
      <c r="N209" s="236" t="s">
        <v>41</v>
      </c>
      <c r="O209" s="91"/>
      <c r="P209" s="237">
        <f>O209*H209</f>
        <v>0</v>
      </c>
      <c r="Q209" s="237">
        <v>0</v>
      </c>
      <c r="R209" s="237">
        <f>Q209*H209</f>
        <v>0</v>
      </c>
      <c r="S209" s="237">
        <v>0</v>
      </c>
      <c r="T209" s="238">
        <f>S209*H209</f>
        <v>0</v>
      </c>
      <c r="U209" s="38"/>
      <c r="V209" s="38"/>
      <c r="W209" s="38"/>
      <c r="X209" s="38"/>
      <c r="Y209" s="38"/>
      <c r="Z209" s="38"/>
      <c r="AA209" s="38"/>
      <c r="AB209" s="38"/>
      <c r="AC209" s="38"/>
      <c r="AD209" s="38"/>
      <c r="AE209" s="38"/>
      <c r="AR209" s="239" t="s">
        <v>318</v>
      </c>
      <c r="AT209" s="239" t="s">
        <v>176</v>
      </c>
      <c r="AU209" s="239" t="s">
        <v>84</v>
      </c>
      <c r="AY209" s="17" t="s">
        <v>173</v>
      </c>
      <c r="BE209" s="240">
        <f>IF(N209="základní",J209,0)</f>
        <v>0</v>
      </c>
      <c r="BF209" s="240">
        <f>IF(N209="snížená",J209,0)</f>
        <v>0</v>
      </c>
      <c r="BG209" s="240">
        <f>IF(N209="zákl. přenesená",J209,0)</f>
        <v>0</v>
      </c>
      <c r="BH209" s="240">
        <f>IF(N209="sníž. přenesená",J209,0)</f>
        <v>0</v>
      </c>
      <c r="BI209" s="240">
        <f>IF(N209="nulová",J209,0)</f>
        <v>0</v>
      </c>
      <c r="BJ209" s="17" t="s">
        <v>84</v>
      </c>
      <c r="BK209" s="240">
        <f>ROUND(I209*H209,2)</f>
        <v>0</v>
      </c>
      <c r="BL209" s="17" t="s">
        <v>318</v>
      </c>
      <c r="BM209" s="239" t="s">
        <v>515</v>
      </c>
    </row>
    <row r="210" s="13" customFormat="1">
      <c r="A210" s="13"/>
      <c r="B210" s="241"/>
      <c r="C210" s="242"/>
      <c r="D210" s="243" t="s">
        <v>182</v>
      </c>
      <c r="E210" s="244" t="s">
        <v>1</v>
      </c>
      <c r="F210" s="245" t="s">
        <v>516</v>
      </c>
      <c r="G210" s="242"/>
      <c r="H210" s="246">
        <v>1805.4000000000001</v>
      </c>
      <c r="I210" s="247"/>
      <c r="J210" s="242"/>
      <c r="K210" s="242"/>
      <c r="L210" s="248"/>
      <c r="M210" s="249"/>
      <c r="N210" s="250"/>
      <c r="O210" s="250"/>
      <c r="P210" s="250"/>
      <c r="Q210" s="250"/>
      <c r="R210" s="250"/>
      <c r="S210" s="250"/>
      <c r="T210" s="251"/>
      <c r="U210" s="13"/>
      <c r="V210" s="13"/>
      <c r="W210" s="13"/>
      <c r="X210" s="13"/>
      <c r="Y210" s="13"/>
      <c r="Z210" s="13"/>
      <c r="AA210" s="13"/>
      <c r="AB210" s="13"/>
      <c r="AC210" s="13"/>
      <c r="AD210" s="13"/>
      <c r="AE210" s="13"/>
      <c r="AT210" s="252" t="s">
        <v>182</v>
      </c>
      <c r="AU210" s="252" t="s">
        <v>84</v>
      </c>
      <c r="AV210" s="13" t="s">
        <v>86</v>
      </c>
      <c r="AW210" s="13" t="s">
        <v>31</v>
      </c>
      <c r="AX210" s="13" t="s">
        <v>76</v>
      </c>
      <c r="AY210" s="252" t="s">
        <v>173</v>
      </c>
    </row>
    <row r="211" s="14" customFormat="1">
      <c r="A211" s="14"/>
      <c r="B211" s="253"/>
      <c r="C211" s="254"/>
      <c r="D211" s="243" t="s">
        <v>182</v>
      </c>
      <c r="E211" s="255" t="s">
        <v>1</v>
      </c>
      <c r="F211" s="256" t="s">
        <v>184</v>
      </c>
      <c r="G211" s="254"/>
      <c r="H211" s="257">
        <v>1805.4000000000001</v>
      </c>
      <c r="I211" s="258"/>
      <c r="J211" s="254"/>
      <c r="K211" s="254"/>
      <c r="L211" s="259"/>
      <c r="M211" s="260"/>
      <c r="N211" s="261"/>
      <c r="O211" s="261"/>
      <c r="P211" s="261"/>
      <c r="Q211" s="261"/>
      <c r="R211" s="261"/>
      <c r="S211" s="261"/>
      <c r="T211" s="262"/>
      <c r="U211" s="14"/>
      <c r="V211" s="14"/>
      <c r="W211" s="14"/>
      <c r="X211" s="14"/>
      <c r="Y211" s="14"/>
      <c r="Z211" s="14"/>
      <c r="AA211" s="14"/>
      <c r="AB211" s="14"/>
      <c r="AC211" s="14"/>
      <c r="AD211" s="14"/>
      <c r="AE211" s="14"/>
      <c r="AT211" s="263" t="s">
        <v>182</v>
      </c>
      <c r="AU211" s="263" t="s">
        <v>84</v>
      </c>
      <c r="AV211" s="14" t="s">
        <v>180</v>
      </c>
      <c r="AW211" s="14" t="s">
        <v>31</v>
      </c>
      <c r="AX211" s="14" t="s">
        <v>84</v>
      </c>
      <c r="AY211" s="263" t="s">
        <v>173</v>
      </c>
    </row>
    <row r="212" s="2" customFormat="1" ht="90" customHeight="1">
      <c r="A212" s="38"/>
      <c r="B212" s="39"/>
      <c r="C212" s="227" t="s">
        <v>315</v>
      </c>
      <c r="D212" s="227" t="s">
        <v>176</v>
      </c>
      <c r="E212" s="228" t="s">
        <v>328</v>
      </c>
      <c r="F212" s="229" t="s">
        <v>329</v>
      </c>
      <c r="G212" s="230" t="s">
        <v>209</v>
      </c>
      <c r="H212" s="231">
        <v>3</v>
      </c>
      <c r="I212" s="232"/>
      <c r="J212" s="233">
        <f>ROUND(I212*H212,2)</f>
        <v>0</v>
      </c>
      <c r="K212" s="234"/>
      <c r="L212" s="44"/>
      <c r="M212" s="235" t="s">
        <v>1</v>
      </c>
      <c r="N212" s="236" t="s">
        <v>41</v>
      </c>
      <c r="O212" s="91"/>
      <c r="P212" s="237">
        <f>O212*H212</f>
        <v>0</v>
      </c>
      <c r="Q212" s="237">
        <v>0</v>
      </c>
      <c r="R212" s="237">
        <f>Q212*H212</f>
        <v>0</v>
      </c>
      <c r="S212" s="237">
        <v>0</v>
      </c>
      <c r="T212" s="238">
        <f>S212*H212</f>
        <v>0</v>
      </c>
      <c r="U212" s="38"/>
      <c r="V212" s="38"/>
      <c r="W212" s="38"/>
      <c r="X212" s="38"/>
      <c r="Y212" s="38"/>
      <c r="Z212" s="38"/>
      <c r="AA212" s="38"/>
      <c r="AB212" s="38"/>
      <c r="AC212" s="38"/>
      <c r="AD212" s="38"/>
      <c r="AE212" s="38"/>
      <c r="AR212" s="239" t="s">
        <v>318</v>
      </c>
      <c r="AT212" s="239" t="s">
        <v>176</v>
      </c>
      <c r="AU212" s="239" t="s">
        <v>84</v>
      </c>
      <c r="AY212" s="17" t="s">
        <v>173</v>
      </c>
      <c r="BE212" s="240">
        <f>IF(N212="základní",J212,0)</f>
        <v>0</v>
      </c>
      <c r="BF212" s="240">
        <f>IF(N212="snížená",J212,0)</f>
        <v>0</v>
      </c>
      <c r="BG212" s="240">
        <f>IF(N212="zákl. přenesená",J212,0)</f>
        <v>0</v>
      </c>
      <c r="BH212" s="240">
        <f>IF(N212="sníž. přenesená",J212,0)</f>
        <v>0</v>
      </c>
      <c r="BI212" s="240">
        <f>IF(N212="nulová",J212,0)</f>
        <v>0</v>
      </c>
      <c r="BJ212" s="17" t="s">
        <v>84</v>
      </c>
      <c r="BK212" s="240">
        <f>ROUND(I212*H212,2)</f>
        <v>0</v>
      </c>
      <c r="BL212" s="17" t="s">
        <v>318</v>
      </c>
      <c r="BM212" s="239" t="s">
        <v>517</v>
      </c>
    </row>
    <row r="213" s="13" customFormat="1">
      <c r="A213" s="13"/>
      <c r="B213" s="241"/>
      <c r="C213" s="242"/>
      <c r="D213" s="243" t="s">
        <v>182</v>
      </c>
      <c r="E213" s="244" t="s">
        <v>1</v>
      </c>
      <c r="F213" s="245" t="s">
        <v>190</v>
      </c>
      <c r="G213" s="242"/>
      <c r="H213" s="246">
        <v>3</v>
      </c>
      <c r="I213" s="247"/>
      <c r="J213" s="242"/>
      <c r="K213" s="242"/>
      <c r="L213" s="248"/>
      <c r="M213" s="249"/>
      <c r="N213" s="250"/>
      <c r="O213" s="250"/>
      <c r="P213" s="250"/>
      <c r="Q213" s="250"/>
      <c r="R213" s="250"/>
      <c r="S213" s="250"/>
      <c r="T213" s="251"/>
      <c r="U213" s="13"/>
      <c r="V213" s="13"/>
      <c r="W213" s="13"/>
      <c r="X213" s="13"/>
      <c r="Y213" s="13"/>
      <c r="Z213" s="13"/>
      <c r="AA213" s="13"/>
      <c r="AB213" s="13"/>
      <c r="AC213" s="13"/>
      <c r="AD213" s="13"/>
      <c r="AE213" s="13"/>
      <c r="AT213" s="252" t="s">
        <v>182</v>
      </c>
      <c r="AU213" s="252" t="s">
        <v>84</v>
      </c>
      <c r="AV213" s="13" t="s">
        <v>86</v>
      </c>
      <c r="AW213" s="13" t="s">
        <v>31</v>
      </c>
      <c r="AX213" s="13" t="s">
        <v>76</v>
      </c>
      <c r="AY213" s="252" t="s">
        <v>173</v>
      </c>
    </row>
    <row r="214" s="14" customFormat="1">
      <c r="A214" s="14"/>
      <c r="B214" s="253"/>
      <c r="C214" s="254"/>
      <c r="D214" s="243" t="s">
        <v>182</v>
      </c>
      <c r="E214" s="255" t="s">
        <v>1</v>
      </c>
      <c r="F214" s="256" t="s">
        <v>184</v>
      </c>
      <c r="G214" s="254"/>
      <c r="H214" s="257">
        <v>3</v>
      </c>
      <c r="I214" s="258"/>
      <c r="J214" s="254"/>
      <c r="K214" s="254"/>
      <c r="L214" s="259"/>
      <c r="M214" s="260"/>
      <c r="N214" s="261"/>
      <c r="O214" s="261"/>
      <c r="P214" s="261"/>
      <c r="Q214" s="261"/>
      <c r="R214" s="261"/>
      <c r="S214" s="261"/>
      <c r="T214" s="262"/>
      <c r="U214" s="14"/>
      <c r="V214" s="14"/>
      <c r="W214" s="14"/>
      <c r="X214" s="14"/>
      <c r="Y214" s="14"/>
      <c r="Z214" s="14"/>
      <c r="AA214" s="14"/>
      <c r="AB214" s="14"/>
      <c r="AC214" s="14"/>
      <c r="AD214" s="14"/>
      <c r="AE214" s="14"/>
      <c r="AT214" s="263" t="s">
        <v>182</v>
      </c>
      <c r="AU214" s="263" t="s">
        <v>84</v>
      </c>
      <c r="AV214" s="14" t="s">
        <v>180</v>
      </c>
      <c r="AW214" s="14" t="s">
        <v>31</v>
      </c>
      <c r="AX214" s="14" t="s">
        <v>84</v>
      </c>
      <c r="AY214" s="263" t="s">
        <v>173</v>
      </c>
    </row>
    <row r="215" s="12" customFormat="1" ht="25.92" customHeight="1">
      <c r="A215" s="12"/>
      <c r="B215" s="211"/>
      <c r="C215" s="212"/>
      <c r="D215" s="213" t="s">
        <v>75</v>
      </c>
      <c r="E215" s="214" t="s">
        <v>144</v>
      </c>
      <c r="F215" s="214" t="s">
        <v>331</v>
      </c>
      <c r="G215" s="212"/>
      <c r="H215" s="212"/>
      <c r="I215" s="215"/>
      <c r="J215" s="216">
        <f>BK215</f>
        <v>0</v>
      </c>
      <c r="K215" s="212"/>
      <c r="L215" s="217"/>
      <c r="M215" s="218"/>
      <c r="N215" s="219"/>
      <c r="O215" s="219"/>
      <c r="P215" s="220">
        <f>SUM(P216:P218)</f>
        <v>0</v>
      </c>
      <c r="Q215" s="219"/>
      <c r="R215" s="220">
        <f>SUM(R216:R218)</f>
        <v>0</v>
      </c>
      <c r="S215" s="219"/>
      <c r="T215" s="221">
        <f>SUM(T216:T218)</f>
        <v>0</v>
      </c>
      <c r="U215" s="12"/>
      <c r="V215" s="12"/>
      <c r="W215" s="12"/>
      <c r="X215" s="12"/>
      <c r="Y215" s="12"/>
      <c r="Z215" s="12"/>
      <c r="AA215" s="12"/>
      <c r="AB215" s="12"/>
      <c r="AC215" s="12"/>
      <c r="AD215" s="12"/>
      <c r="AE215" s="12"/>
      <c r="AR215" s="222" t="s">
        <v>174</v>
      </c>
      <c r="AT215" s="223" t="s">
        <v>75</v>
      </c>
      <c r="AU215" s="223" t="s">
        <v>76</v>
      </c>
      <c r="AY215" s="222" t="s">
        <v>173</v>
      </c>
      <c r="BK215" s="224">
        <f>SUM(BK216:BK218)</f>
        <v>0</v>
      </c>
    </row>
    <row r="216" s="2" customFormat="1" ht="76.35" customHeight="1">
      <c r="A216" s="38"/>
      <c r="B216" s="39"/>
      <c r="C216" s="227" t="s">
        <v>322</v>
      </c>
      <c r="D216" s="227" t="s">
        <v>176</v>
      </c>
      <c r="E216" s="228" t="s">
        <v>333</v>
      </c>
      <c r="F216" s="229" t="s">
        <v>334</v>
      </c>
      <c r="G216" s="230" t="s">
        <v>209</v>
      </c>
      <c r="H216" s="231">
        <v>1</v>
      </c>
      <c r="I216" s="232"/>
      <c r="J216" s="233">
        <f>ROUND(I216*H216,2)</f>
        <v>0</v>
      </c>
      <c r="K216" s="234"/>
      <c r="L216" s="44"/>
      <c r="M216" s="235" t="s">
        <v>1</v>
      </c>
      <c r="N216" s="236" t="s">
        <v>41</v>
      </c>
      <c r="O216" s="91"/>
      <c r="P216" s="237">
        <f>O216*H216</f>
        <v>0</v>
      </c>
      <c r="Q216" s="237">
        <v>0</v>
      </c>
      <c r="R216" s="237">
        <f>Q216*H216</f>
        <v>0</v>
      </c>
      <c r="S216" s="237">
        <v>0</v>
      </c>
      <c r="T216" s="238">
        <f>S216*H216</f>
        <v>0</v>
      </c>
      <c r="U216" s="38"/>
      <c r="V216" s="38"/>
      <c r="W216" s="38"/>
      <c r="X216" s="38"/>
      <c r="Y216" s="38"/>
      <c r="Z216" s="38"/>
      <c r="AA216" s="38"/>
      <c r="AB216" s="38"/>
      <c r="AC216" s="38"/>
      <c r="AD216" s="38"/>
      <c r="AE216" s="38"/>
      <c r="AR216" s="239" t="s">
        <v>180</v>
      </c>
      <c r="AT216" s="239" t="s">
        <v>176</v>
      </c>
      <c r="AU216" s="239" t="s">
        <v>84</v>
      </c>
      <c r="AY216" s="17" t="s">
        <v>173</v>
      </c>
      <c r="BE216" s="240">
        <f>IF(N216="základní",J216,0)</f>
        <v>0</v>
      </c>
      <c r="BF216" s="240">
        <f>IF(N216="snížená",J216,0)</f>
        <v>0</v>
      </c>
      <c r="BG216" s="240">
        <f>IF(N216="zákl. přenesená",J216,0)</f>
        <v>0</v>
      </c>
      <c r="BH216" s="240">
        <f>IF(N216="sníž. přenesená",J216,0)</f>
        <v>0</v>
      </c>
      <c r="BI216" s="240">
        <f>IF(N216="nulová",J216,0)</f>
        <v>0</v>
      </c>
      <c r="BJ216" s="17" t="s">
        <v>84</v>
      </c>
      <c r="BK216" s="240">
        <f>ROUND(I216*H216,2)</f>
        <v>0</v>
      </c>
      <c r="BL216" s="17" t="s">
        <v>180</v>
      </c>
      <c r="BM216" s="239" t="s">
        <v>518</v>
      </c>
    </row>
    <row r="217" s="13" customFormat="1">
      <c r="A217" s="13"/>
      <c r="B217" s="241"/>
      <c r="C217" s="242"/>
      <c r="D217" s="243" t="s">
        <v>182</v>
      </c>
      <c r="E217" s="244" t="s">
        <v>1</v>
      </c>
      <c r="F217" s="245" t="s">
        <v>84</v>
      </c>
      <c r="G217" s="242"/>
      <c r="H217" s="246">
        <v>1</v>
      </c>
      <c r="I217" s="247"/>
      <c r="J217" s="242"/>
      <c r="K217" s="242"/>
      <c r="L217" s="248"/>
      <c r="M217" s="249"/>
      <c r="N217" s="250"/>
      <c r="O217" s="250"/>
      <c r="P217" s="250"/>
      <c r="Q217" s="250"/>
      <c r="R217" s="250"/>
      <c r="S217" s="250"/>
      <c r="T217" s="251"/>
      <c r="U217" s="13"/>
      <c r="V217" s="13"/>
      <c r="W217" s="13"/>
      <c r="X217" s="13"/>
      <c r="Y217" s="13"/>
      <c r="Z217" s="13"/>
      <c r="AA217" s="13"/>
      <c r="AB217" s="13"/>
      <c r="AC217" s="13"/>
      <c r="AD217" s="13"/>
      <c r="AE217" s="13"/>
      <c r="AT217" s="252" t="s">
        <v>182</v>
      </c>
      <c r="AU217" s="252" t="s">
        <v>84</v>
      </c>
      <c r="AV217" s="13" t="s">
        <v>86</v>
      </c>
      <c r="AW217" s="13" t="s">
        <v>31</v>
      </c>
      <c r="AX217" s="13" t="s">
        <v>76</v>
      </c>
      <c r="AY217" s="252" t="s">
        <v>173</v>
      </c>
    </row>
    <row r="218" s="14" customFormat="1">
      <c r="A218" s="14"/>
      <c r="B218" s="253"/>
      <c r="C218" s="254"/>
      <c r="D218" s="243" t="s">
        <v>182</v>
      </c>
      <c r="E218" s="255" t="s">
        <v>1</v>
      </c>
      <c r="F218" s="256" t="s">
        <v>184</v>
      </c>
      <c r="G218" s="254"/>
      <c r="H218" s="257">
        <v>1</v>
      </c>
      <c r="I218" s="258"/>
      <c r="J218" s="254"/>
      <c r="K218" s="254"/>
      <c r="L218" s="259"/>
      <c r="M218" s="289"/>
      <c r="N218" s="290"/>
      <c r="O218" s="290"/>
      <c r="P218" s="290"/>
      <c r="Q218" s="290"/>
      <c r="R218" s="290"/>
      <c r="S218" s="290"/>
      <c r="T218" s="291"/>
      <c r="U218" s="14"/>
      <c r="V218" s="14"/>
      <c r="W218" s="14"/>
      <c r="X218" s="14"/>
      <c r="Y218" s="14"/>
      <c r="Z218" s="14"/>
      <c r="AA218" s="14"/>
      <c r="AB218" s="14"/>
      <c r="AC218" s="14"/>
      <c r="AD218" s="14"/>
      <c r="AE218" s="14"/>
      <c r="AT218" s="263" t="s">
        <v>182</v>
      </c>
      <c r="AU218" s="263" t="s">
        <v>84</v>
      </c>
      <c r="AV218" s="14" t="s">
        <v>180</v>
      </c>
      <c r="AW218" s="14" t="s">
        <v>31</v>
      </c>
      <c r="AX218" s="14" t="s">
        <v>84</v>
      </c>
      <c r="AY218" s="263" t="s">
        <v>173</v>
      </c>
    </row>
    <row r="219" s="2" customFormat="1" ht="6.96" customHeight="1">
      <c r="A219" s="38"/>
      <c r="B219" s="66"/>
      <c r="C219" s="67"/>
      <c r="D219" s="67"/>
      <c r="E219" s="67"/>
      <c r="F219" s="67"/>
      <c r="G219" s="67"/>
      <c r="H219" s="67"/>
      <c r="I219" s="67"/>
      <c r="J219" s="67"/>
      <c r="K219" s="67"/>
      <c r="L219" s="44"/>
      <c r="M219" s="38"/>
      <c r="O219" s="38"/>
      <c r="P219" s="38"/>
      <c r="Q219" s="38"/>
      <c r="R219" s="38"/>
      <c r="S219" s="38"/>
      <c r="T219" s="38"/>
      <c r="U219" s="38"/>
      <c r="V219" s="38"/>
      <c r="W219" s="38"/>
      <c r="X219" s="38"/>
      <c r="Y219" s="38"/>
      <c r="Z219" s="38"/>
      <c r="AA219" s="38"/>
      <c r="AB219" s="38"/>
      <c r="AC219" s="38"/>
      <c r="AD219" s="38"/>
      <c r="AE219" s="38"/>
    </row>
  </sheetData>
  <sheetProtection sheet="1" autoFilter="0" formatColumns="0" formatRows="0" objects="1" scenarios="1" spinCount="100000" saltValue="ohVHnlcrabtgXmi/lN/Ho0hpHE86Yvj6tR6Qo3Ccc7kx+VuO5YvFuVn11ggXW77+sOQNrTH++3u0VlPJvyYGvw==" hashValue="vVjXtoywMfLy5BMVDC8r1uYsnvGrsJhX1DDh0L46PcJdLfxErqKOiRDKMjIPJT6SfRGIojmQyUU6TnTxeQ5Osg==" algorithmName="SHA-512" password="CC35"/>
  <autoFilter ref="C119:K218"/>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519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521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ROUND((SUM(BE124:BE233)),  2)</f>
        <v>0</v>
      </c>
      <c r="G35" s="38"/>
      <c r="H35" s="38"/>
      <c r="I35" s="164">
        <v>0.20999999999999999</v>
      </c>
      <c r="J35" s="163">
        <f>ROUND(((SUM(BE124:BE233))*I35),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ROUND((SUM(BF124:BF233)),  2)</f>
        <v>0</v>
      </c>
      <c r="G36" s="38"/>
      <c r="H36" s="38"/>
      <c r="I36" s="164">
        <v>0.14999999999999999</v>
      </c>
      <c r="J36" s="163">
        <f>ROUND(((SUM(BF124:BF233))*I36),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ROUND((SUM(BG124:BG233)),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ROUND((SUM(BH124:BH233)),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ROUND((SUM(BI124:BI233)),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519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01 - Výměna pražců km 22,520-22,800</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J220</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157</v>
      </c>
      <c r="E102" s="191"/>
      <c r="F102" s="191"/>
      <c r="G102" s="191"/>
      <c r="H102" s="191"/>
      <c r="I102" s="191"/>
      <c r="J102" s="192">
        <f>J230</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158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88 - Oprava trati v úseku Zadní Třebaň - Liteň - Lochovice</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147</v>
      </c>
      <c r="D113" s="22"/>
      <c r="E113" s="22"/>
      <c r="F113" s="22"/>
      <c r="G113" s="22"/>
      <c r="H113" s="22"/>
      <c r="I113" s="22"/>
      <c r="J113" s="22"/>
      <c r="K113" s="22"/>
      <c r="L113" s="20"/>
    </row>
    <row r="114" s="2" customFormat="1" ht="16.5" customHeight="1">
      <c r="A114" s="38"/>
      <c r="B114" s="39"/>
      <c r="C114" s="40"/>
      <c r="D114" s="40"/>
      <c r="E114" s="183" t="s">
        <v>519</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520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01 - Výměna pražců km 22,520-22,800</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32" t="s">
        <v>22</v>
      </c>
      <c r="J118" s="79" t="str">
        <f>IF(J14="","",J14)</f>
        <v>25. 6. 2020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Aleš Bednář</v>
      </c>
      <c r="G120" s="40"/>
      <c r="H120" s="40"/>
      <c r="I120" s="32"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32" t="s">
        <v>32</v>
      </c>
      <c r="J121" s="36" t="str">
        <f>E26</f>
        <v>Jan Marušák</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159</v>
      </c>
      <c r="D123" s="202" t="s">
        <v>61</v>
      </c>
      <c r="E123" s="202" t="s">
        <v>57</v>
      </c>
      <c r="F123" s="202" t="s">
        <v>58</v>
      </c>
      <c r="G123" s="202" t="s">
        <v>160</v>
      </c>
      <c r="H123" s="202" t="s">
        <v>161</v>
      </c>
      <c r="I123" s="202" t="s">
        <v>162</v>
      </c>
      <c r="J123" s="203" t="s">
        <v>151</v>
      </c>
      <c r="K123" s="204" t="s">
        <v>163</v>
      </c>
      <c r="L123" s="205"/>
      <c r="M123" s="100" t="s">
        <v>1</v>
      </c>
      <c r="N123" s="101" t="s">
        <v>40</v>
      </c>
      <c r="O123" s="101" t="s">
        <v>164</v>
      </c>
      <c r="P123" s="101" t="s">
        <v>165</v>
      </c>
      <c r="Q123" s="101" t="s">
        <v>166</v>
      </c>
      <c r="R123" s="101" t="s">
        <v>167</v>
      </c>
      <c r="S123" s="101" t="s">
        <v>168</v>
      </c>
      <c r="T123" s="102" t="s">
        <v>169</v>
      </c>
      <c r="U123" s="199"/>
      <c r="V123" s="199"/>
      <c r="W123" s="199"/>
      <c r="X123" s="199"/>
      <c r="Y123" s="199"/>
      <c r="Z123" s="199"/>
      <c r="AA123" s="199"/>
      <c r="AB123" s="199"/>
      <c r="AC123" s="199"/>
      <c r="AD123" s="199"/>
      <c r="AE123" s="199"/>
    </row>
    <row r="124" s="2" customFormat="1" ht="22.8" customHeight="1">
      <c r="A124" s="38"/>
      <c r="B124" s="39"/>
      <c r="C124" s="107" t="s">
        <v>170</v>
      </c>
      <c r="D124" s="40"/>
      <c r="E124" s="40"/>
      <c r="F124" s="40"/>
      <c r="G124" s="40"/>
      <c r="H124" s="40"/>
      <c r="I124" s="40"/>
      <c r="J124" s="206">
        <f>BK124</f>
        <v>0</v>
      </c>
      <c r="K124" s="40"/>
      <c r="L124" s="44"/>
      <c r="M124" s="103"/>
      <c r="N124" s="207"/>
      <c r="O124" s="104"/>
      <c r="P124" s="208">
        <f>P125+P220+P230</f>
        <v>0</v>
      </c>
      <c r="Q124" s="104"/>
      <c r="R124" s="208">
        <f>R125+R220+R230</f>
        <v>795.0902900000001</v>
      </c>
      <c r="S124" s="104"/>
      <c r="T124" s="209">
        <f>T125+T220+T230</f>
        <v>0</v>
      </c>
      <c r="U124" s="38"/>
      <c r="V124" s="38"/>
      <c r="W124" s="38"/>
      <c r="X124" s="38"/>
      <c r="Y124" s="38"/>
      <c r="Z124" s="38"/>
      <c r="AA124" s="38"/>
      <c r="AB124" s="38"/>
      <c r="AC124" s="38"/>
      <c r="AD124" s="38"/>
      <c r="AE124" s="38"/>
      <c r="AT124" s="17" t="s">
        <v>75</v>
      </c>
      <c r="AU124" s="17" t="s">
        <v>153</v>
      </c>
      <c r="BK124" s="210">
        <f>BK125+BK220+BK230</f>
        <v>0</v>
      </c>
    </row>
    <row r="125" s="12" customFormat="1" ht="25.92" customHeight="1">
      <c r="A125" s="12"/>
      <c r="B125" s="211"/>
      <c r="C125" s="212"/>
      <c r="D125" s="213" t="s">
        <v>75</v>
      </c>
      <c r="E125" s="214" t="s">
        <v>171</v>
      </c>
      <c r="F125" s="214" t="s">
        <v>172</v>
      </c>
      <c r="G125" s="212"/>
      <c r="H125" s="212"/>
      <c r="I125" s="215"/>
      <c r="J125" s="216">
        <f>BK125</f>
        <v>0</v>
      </c>
      <c r="K125" s="212"/>
      <c r="L125" s="217"/>
      <c r="M125" s="218"/>
      <c r="N125" s="219"/>
      <c r="O125" s="219"/>
      <c r="P125" s="220">
        <f>P126</f>
        <v>0</v>
      </c>
      <c r="Q125" s="219"/>
      <c r="R125" s="220">
        <f>R126</f>
        <v>795.0902900000001</v>
      </c>
      <c r="S125" s="219"/>
      <c r="T125" s="221">
        <f>T126</f>
        <v>0</v>
      </c>
      <c r="U125" s="12"/>
      <c r="V125" s="12"/>
      <c r="W125" s="12"/>
      <c r="X125" s="12"/>
      <c r="Y125" s="12"/>
      <c r="Z125" s="12"/>
      <c r="AA125" s="12"/>
      <c r="AB125" s="12"/>
      <c r="AC125" s="12"/>
      <c r="AD125" s="12"/>
      <c r="AE125" s="12"/>
      <c r="AR125" s="222" t="s">
        <v>84</v>
      </c>
      <c r="AT125" s="223" t="s">
        <v>75</v>
      </c>
      <c r="AU125" s="223" t="s">
        <v>76</v>
      </c>
      <c r="AY125" s="222" t="s">
        <v>173</v>
      </c>
      <c r="BK125" s="224">
        <f>BK126</f>
        <v>0</v>
      </c>
    </row>
    <row r="126" s="12" customFormat="1" ht="22.8" customHeight="1">
      <c r="A126" s="12"/>
      <c r="B126" s="211"/>
      <c r="C126" s="212"/>
      <c r="D126" s="213" t="s">
        <v>75</v>
      </c>
      <c r="E126" s="225" t="s">
        <v>174</v>
      </c>
      <c r="F126" s="225" t="s">
        <v>175</v>
      </c>
      <c r="G126" s="212"/>
      <c r="H126" s="212"/>
      <c r="I126" s="215"/>
      <c r="J126" s="226">
        <f>BK126</f>
        <v>0</v>
      </c>
      <c r="K126" s="212"/>
      <c r="L126" s="217"/>
      <c r="M126" s="218"/>
      <c r="N126" s="219"/>
      <c r="O126" s="219"/>
      <c r="P126" s="220">
        <f>SUM(P127:P219)</f>
        <v>0</v>
      </c>
      <c r="Q126" s="219"/>
      <c r="R126" s="220">
        <f>SUM(R127:R219)</f>
        <v>795.0902900000001</v>
      </c>
      <c r="S126" s="219"/>
      <c r="T126" s="221">
        <f>SUM(T127:T219)</f>
        <v>0</v>
      </c>
      <c r="U126" s="12"/>
      <c r="V126" s="12"/>
      <c r="W126" s="12"/>
      <c r="X126" s="12"/>
      <c r="Y126" s="12"/>
      <c r="Z126" s="12"/>
      <c r="AA126" s="12"/>
      <c r="AB126" s="12"/>
      <c r="AC126" s="12"/>
      <c r="AD126" s="12"/>
      <c r="AE126" s="12"/>
      <c r="AR126" s="222" t="s">
        <v>84</v>
      </c>
      <c r="AT126" s="223" t="s">
        <v>75</v>
      </c>
      <c r="AU126" s="223" t="s">
        <v>84</v>
      </c>
      <c r="AY126" s="222" t="s">
        <v>173</v>
      </c>
      <c r="BK126" s="224">
        <f>SUM(BK127:BK219)</f>
        <v>0</v>
      </c>
    </row>
    <row r="127" s="2" customFormat="1" ht="62.7" customHeight="1">
      <c r="A127" s="38"/>
      <c r="B127" s="39"/>
      <c r="C127" s="227" t="s">
        <v>84</v>
      </c>
      <c r="D127" s="227" t="s">
        <v>176</v>
      </c>
      <c r="E127" s="228" t="s">
        <v>177</v>
      </c>
      <c r="F127" s="229" t="s">
        <v>178</v>
      </c>
      <c r="G127" s="230" t="s">
        <v>179</v>
      </c>
      <c r="H127" s="231">
        <v>330</v>
      </c>
      <c r="I127" s="232"/>
      <c r="J127" s="233">
        <f>ROUND(I127*H127,2)</f>
        <v>0</v>
      </c>
      <c r="K127" s="234"/>
      <c r="L127" s="44"/>
      <c r="M127" s="235" t="s">
        <v>1</v>
      </c>
      <c r="N127" s="236" t="s">
        <v>41</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180</v>
      </c>
      <c r="AT127" s="239" t="s">
        <v>176</v>
      </c>
      <c r="AU127" s="239" t="s">
        <v>86</v>
      </c>
      <c r="AY127" s="17" t="s">
        <v>173</v>
      </c>
      <c r="BE127" s="240">
        <f>IF(N127="základní",J127,0)</f>
        <v>0</v>
      </c>
      <c r="BF127" s="240">
        <f>IF(N127="snížená",J127,0)</f>
        <v>0</v>
      </c>
      <c r="BG127" s="240">
        <f>IF(N127="zákl. přenesená",J127,0)</f>
        <v>0</v>
      </c>
      <c r="BH127" s="240">
        <f>IF(N127="sníž. přenesená",J127,0)</f>
        <v>0</v>
      </c>
      <c r="BI127" s="240">
        <f>IF(N127="nulová",J127,0)</f>
        <v>0</v>
      </c>
      <c r="BJ127" s="17" t="s">
        <v>84</v>
      </c>
      <c r="BK127" s="240">
        <f>ROUND(I127*H127,2)</f>
        <v>0</v>
      </c>
      <c r="BL127" s="17" t="s">
        <v>180</v>
      </c>
      <c r="BM127" s="239" t="s">
        <v>522</v>
      </c>
    </row>
    <row r="128" s="13" customFormat="1">
      <c r="A128" s="13"/>
      <c r="B128" s="241"/>
      <c r="C128" s="242"/>
      <c r="D128" s="243" t="s">
        <v>182</v>
      </c>
      <c r="E128" s="244" t="s">
        <v>1</v>
      </c>
      <c r="F128" s="245" t="s">
        <v>523</v>
      </c>
      <c r="G128" s="242"/>
      <c r="H128" s="246">
        <v>330</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330</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114.9" customHeight="1">
      <c r="A130" s="38"/>
      <c r="B130" s="39"/>
      <c r="C130" s="227" t="s">
        <v>86</v>
      </c>
      <c r="D130" s="227" t="s">
        <v>176</v>
      </c>
      <c r="E130" s="228" t="s">
        <v>185</v>
      </c>
      <c r="F130" s="229" t="s">
        <v>186</v>
      </c>
      <c r="G130" s="230" t="s">
        <v>187</v>
      </c>
      <c r="H130" s="231">
        <v>280.5</v>
      </c>
      <c r="I130" s="232"/>
      <c r="J130" s="233">
        <f>ROUND(I130*H130,2)</f>
        <v>0</v>
      </c>
      <c r="K130" s="234"/>
      <c r="L130" s="44"/>
      <c r="M130" s="235" t="s">
        <v>1</v>
      </c>
      <c r="N130" s="236" t="s">
        <v>41</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180</v>
      </c>
      <c r="AT130" s="239" t="s">
        <v>176</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524</v>
      </c>
    </row>
    <row r="131" s="13" customFormat="1">
      <c r="A131" s="13"/>
      <c r="B131" s="241"/>
      <c r="C131" s="242"/>
      <c r="D131" s="243" t="s">
        <v>182</v>
      </c>
      <c r="E131" s="244" t="s">
        <v>1</v>
      </c>
      <c r="F131" s="245" t="s">
        <v>525</v>
      </c>
      <c r="G131" s="242"/>
      <c r="H131" s="246">
        <v>280.5</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280.5</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62.7" customHeight="1">
      <c r="A133" s="38"/>
      <c r="B133" s="39"/>
      <c r="C133" s="227" t="s">
        <v>190</v>
      </c>
      <c r="D133" s="227" t="s">
        <v>176</v>
      </c>
      <c r="E133" s="228" t="s">
        <v>191</v>
      </c>
      <c r="F133" s="229" t="s">
        <v>192</v>
      </c>
      <c r="G133" s="230" t="s">
        <v>179</v>
      </c>
      <c r="H133" s="231">
        <v>577.5</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526</v>
      </c>
    </row>
    <row r="134" s="13" customFormat="1">
      <c r="A134" s="13"/>
      <c r="B134" s="241"/>
      <c r="C134" s="242"/>
      <c r="D134" s="243" t="s">
        <v>182</v>
      </c>
      <c r="E134" s="244" t="s">
        <v>1</v>
      </c>
      <c r="F134" s="245" t="s">
        <v>527</v>
      </c>
      <c r="G134" s="242"/>
      <c r="H134" s="246">
        <v>577.5</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577.5</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76.35" customHeight="1">
      <c r="A136" s="38"/>
      <c r="B136" s="39"/>
      <c r="C136" s="227" t="s">
        <v>180</v>
      </c>
      <c r="D136" s="227" t="s">
        <v>176</v>
      </c>
      <c r="E136" s="228" t="s">
        <v>195</v>
      </c>
      <c r="F136" s="229" t="s">
        <v>196</v>
      </c>
      <c r="G136" s="230" t="s">
        <v>187</v>
      </c>
      <c r="H136" s="231">
        <v>380.5</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528</v>
      </c>
    </row>
    <row r="137" s="13" customFormat="1">
      <c r="A137" s="13"/>
      <c r="B137" s="241"/>
      <c r="C137" s="242"/>
      <c r="D137" s="243" t="s">
        <v>182</v>
      </c>
      <c r="E137" s="244" t="s">
        <v>1</v>
      </c>
      <c r="F137" s="245" t="s">
        <v>529</v>
      </c>
      <c r="G137" s="242"/>
      <c r="H137" s="246">
        <v>280.5</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3" customFormat="1">
      <c r="A138" s="13"/>
      <c r="B138" s="241"/>
      <c r="C138" s="242"/>
      <c r="D138" s="243" t="s">
        <v>182</v>
      </c>
      <c r="E138" s="244" t="s">
        <v>1</v>
      </c>
      <c r="F138" s="245" t="s">
        <v>530</v>
      </c>
      <c r="G138" s="242"/>
      <c r="H138" s="246">
        <v>100</v>
      </c>
      <c r="I138" s="247"/>
      <c r="J138" s="242"/>
      <c r="K138" s="242"/>
      <c r="L138" s="248"/>
      <c r="M138" s="249"/>
      <c r="N138" s="250"/>
      <c r="O138" s="250"/>
      <c r="P138" s="250"/>
      <c r="Q138" s="250"/>
      <c r="R138" s="250"/>
      <c r="S138" s="250"/>
      <c r="T138" s="251"/>
      <c r="U138" s="13"/>
      <c r="V138" s="13"/>
      <c r="W138" s="13"/>
      <c r="X138" s="13"/>
      <c r="Y138" s="13"/>
      <c r="Z138" s="13"/>
      <c r="AA138" s="13"/>
      <c r="AB138" s="13"/>
      <c r="AC138" s="13"/>
      <c r="AD138" s="13"/>
      <c r="AE138" s="13"/>
      <c r="AT138" s="252" t="s">
        <v>182</v>
      </c>
      <c r="AU138" s="252" t="s">
        <v>86</v>
      </c>
      <c r="AV138" s="13" t="s">
        <v>86</v>
      </c>
      <c r="AW138" s="13" t="s">
        <v>31</v>
      </c>
      <c r="AX138" s="13" t="s">
        <v>76</v>
      </c>
      <c r="AY138" s="252" t="s">
        <v>173</v>
      </c>
    </row>
    <row r="139" s="14" customFormat="1">
      <c r="A139" s="14"/>
      <c r="B139" s="253"/>
      <c r="C139" s="254"/>
      <c r="D139" s="243" t="s">
        <v>182</v>
      </c>
      <c r="E139" s="255" t="s">
        <v>1</v>
      </c>
      <c r="F139" s="256" t="s">
        <v>184</v>
      </c>
      <c r="G139" s="254"/>
      <c r="H139" s="257">
        <v>380.5</v>
      </c>
      <c r="I139" s="258"/>
      <c r="J139" s="254"/>
      <c r="K139" s="254"/>
      <c r="L139" s="259"/>
      <c r="M139" s="260"/>
      <c r="N139" s="261"/>
      <c r="O139" s="261"/>
      <c r="P139" s="261"/>
      <c r="Q139" s="261"/>
      <c r="R139" s="261"/>
      <c r="S139" s="261"/>
      <c r="T139" s="262"/>
      <c r="U139" s="14"/>
      <c r="V139" s="14"/>
      <c r="W139" s="14"/>
      <c r="X139" s="14"/>
      <c r="Y139" s="14"/>
      <c r="Z139" s="14"/>
      <c r="AA139" s="14"/>
      <c r="AB139" s="14"/>
      <c r="AC139" s="14"/>
      <c r="AD139" s="14"/>
      <c r="AE139" s="14"/>
      <c r="AT139" s="263" t="s">
        <v>182</v>
      </c>
      <c r="AU139" s="263" t="s">
        <v>86</v>
      </c>
      <c r="AV139" s="14" t="s">
        <v>180</v>
      </c>
      <c r="AW139" s="14" t="s">
        <v>31</v>
      </c>
      <c r="AX139" s="14" t="s">
        <v>84</v>
      </c>
      <c r="AY139" s="263" t="s">
        <v>173</v>
      </c>
    </row>
    <row r="140" s="2" customFormat="1" ht="14.4" customHeight="1">
      <c r="A140" s="38"/>
      <c r="B140" s="39"/>
      <c r="C140" s="264" t="s">
        <v>174</v>
      </c>
      <c r="D140" s="264" t="s">
        <v>199</v>
      </c>
      <c r="E140" s="265" t="s">
        <v>200</v>
      </c>
      <c r="F140" s="266" t="s">
        <v>201</v>
      </c>
      <c r="G140" s="267" t="s">
        <v>202</v>
      </c>
      <c r="H140" s="268">
        <v>684.89999999999998</v>
      </c>
      <c r="I140" s="269"/>
      <c r="J140" s="270">
        <f>ROUND(I140*H140,2)</f>
        <v>0</v>
      </c>
      <c r="K140" s="271"/>
      <c r="L140" s="272"/>
      <c r="M140" s="273" t="s">
        <v>1</v>
      </c>
      <c r="N140" s="274" t="s">
        <v>41</v>
      </c>
      <c r="O140" s="91"/>
      <c r="P140" s="237">
        <f>O140*H140</f>
        <v>0</v>
      </c>
      <c r="Q140" s="237">
        <v>1</v>
      </c>
      <c r="R140" s="237">
        <f>Q140*H140</f>
        <v>684.89999999999998</v>
      </c>
      <c r="S140" s="237">
        <v>0</v>
      </c>
      <c r="T140" s="238">
        <f>S140*H140</f>
        <v>0</v>
      </c>
      <c r="U140" s="38"/>
      <c r="V140" s="38"/>
      <c r="W140" s="38"/>
      <c r="X140" s="38"/>
      <c r="Y140" s="38"/>
      <c r="Z140" s="38"/>
      <c r="AA140" s="38"/>
      <c r="AB140" s="38"/>
      <c r="AC140" s="38"/>
      <c r="AD140" s="38"/>
      <c r="AE140" s="38"/>
      <c r="AR140" s="239" t="s">
        <v>203</v>
      </c>
      <c r="AT140" s="239" t="s">
        <v>199</v>
      </c>
      <c r="AU140" s="239" t="s">
        <v>86</v>
      </c>
      <c r="AY140" s="17" t="s">
        <v>173</v>
      </c>
      <c r="BE140" s="240">
        <f>IF(N140="základní",J140,0)</f>
        <v>0</v>
      </c>
      <c r="BF140" s="240">
        <f>IF(N140="snížená",J140,0)</f>
        <v>0</v>
      </c>
      <c r="BG140" s="240">
        <f>IF(N140="zákl. přenesená",J140,0)</f>
        <v>0</v>
      </c>
      <c r="BH140" s="240">
        <f>IF(N140="sníž. přenesená",J140,0)</f>
        <v>0</v>
      </c>
      <c r="BI140" s="240">
        <f>IF(N140="nulová",J140,0)</f>
        <v>0</v>
      </c>
      <c r="BJ140" s="17" t="s">
        <v>84</v>
      </c>
      <c r="BK140" s="240">
        <f>ROUND(I140*H140,2)</f>
        <v>0</v>
      </c>
      <c r="BL140" s="17" t="s">
        <v>180</v>
      </c>
      <c r="BM140" s="239" t="s">
        <v>531</v>
      </c>
    </row>
    <row r="141" s="13" customFormat="1">
      <c r="A141" s="13"/>
      <c r="B141" s="241"/>
      <c r="C141" s="242"/>
      <c r="D141" s="243" t="s">
        <v>182</v>
      </c>
      <c r="E141" s="244" t="s">
        <v>1</v>
      </c>
      <c r="F141" s="245" t="s">
        <v>532</v>
      </c>
      <c r="G141" s="242"/>
      <c r="H141" s="246">
        <v>684.89999999999998</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684.89999999999998</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24.15" customHeight="1">
      <c r="A143" s="38"/>
      <c r="B143" s="39"/>
      <c r="C143" s="264" t="s">
        <v>206</v>
      </c>
      <c r="D143" s="264" t="s">
        <v>199</v>
      </c>
      <c r="E143" s="265" t="s">
        <v>207</v>
      </c>
      <c r="F143" s="266" t="s">
        <v>208</v>
      </c>
      <c r="G143" s="267" t="s">
        <v>209</v>
      </c>
      <c r="H143" s="268">
        <v>278</v>
      </c>
      <c r="I143" s="269"/>
      <c r="J143" s="270">
        <f>ROUND(I143*H143,2)</f>
        <v>0</v>
      </c>
      <c r="K143" s="271"/>
      <c r="L143" s="272"/>
      <c r="M143" s="273" t="s">
        <v>1</v>
      </c>
      <c r="N143" s="274" t="s">
        <v>41</v>
      </c>
      <c r="O143" s="91"/>
      <c r="P143" s="237">
        <f>O143*H143</f>
        <v>0</v>
      </c>
      <c r="Q143" s="237">
        <v>0.32700000000000001</v>
      </c>
      <c r="R143" s="237">
        <f>Q143*H143</f>
        <v>90.906000000000006</v>
      </c>
      <c r="S143" s="237">
        <v>0</v>
      </c>
      <c r="T143" s="238">
        <f>S143*H143</f>
        <v>0</v>
      </c>
      <c r="U143" s="38"/>
      <c r="V143" s="38"/>
      <c r="W143" s="38"/>
      <c r="X143" s="38"/>
      <c r="Y143" s="38"/>
      <c r="Z143" s="38"/>
      <c r="AA143" s="38"/>
      <c r="AB143" s="38"/>
      <c r="AC143" s="38"/>
      <c r="AD143" s="38"/>
      <c r="AE143" s="38"/>
      <c r="AR143" s="239" t="s">
        <v>203</v>
      </c>
      <c r="AT143" s="239" t="s">
        <v>199</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533</v>
      </c>
    </row>
    <row r="144" s="15" customFormat="1">
      <c r="A144" s="15"/>
      <c r="B144" s="275"/>
      <c r="C144" s="276"/>
      <c r="D144" s="243" t="s">
        <v>182</v>
      </c>
      <c r="E144" s="277" t="s">
        <v>1</v>
      </c>
      <c r="F144" s="278" t="s">
        <v>211</v>
      </c>
      <c r="G144" s="276"/>
      <c r="H144" s="277" t="s">
        <v>1</v>
      </c>
      <c r="I144" s="279"/>
      <c r="J144" s="276"/>
      <c r="K144" s="276"/>
      <c r="L144" s="280"/>
      <c r="M144" s="281"/>
      <c r="N144" s="282"/>
      <c r="O144" s="282"/>
      <c r="P144" s="282"/>
      <c r="Q144" s="282"/>
      <c r="R144" s="282"/>
      <c r="S144" s="282"/>
      <c r="T144" s="283"/>
      <c r="U144" s="15"/>
      <c r="V144" s="15"/>
      <c r="W144" s="15"/>
      <c r="X144" s="15"/>
      <c r="Y144" s="15"/>
      <c r="Z144" s="15"/>
      <c r="AA144" s="15"/>
      <c r="AB144" s="15"/>
      <c r="AC144" s="15"/>
      <c r="AD144" s="15"/>
      <c r="AE144" s="15"/>
      <c r="AT144" s="284" t="s">
        <v>182</v>
      </c>
      <c r="AU144" s="284" t="s">
        <v>86</v>
      </c>
      <c r="AV144" s="15" t="s">
        <v>84</v>
      </c>
      <c r="AW144" s="15" t="s">
        <v>31</v>
      </c>
      <c r="AX144" s="15" t="s">
        <v>76</v>
      </c>
      <c r="AY144" s="284" t="s">
        <v>173</v>
      </c>
    </row>
    <row r="145" s="13" customFormat="1">
      <c r="A145" s="13"/>
      <c r="B145" s="241"/>
      <c r="C145" s="242"/>
      <c r="D145" s="243" t="s">
        <v>182</v>
      </c>
      <c r="E145" s="244" t="s">
        <v>1</v>
      </c>
      <c r="F145" s="245" t="s">
        <v>534</v>
      </c>
      <c r="G145" s="242"/>
      <c r="H145" s="246">
        <v>278</v>
      </c>
      <c r="I145" s="247"/>
      <c r="J145" s="242"/>
      <c r="K145" s="242"/>
      <c r="L145" s="248"/>
      <c r="M145" s="249"/>
      <c r="N145" s="250"/>
      <c r="O145" s="250"/>
      <c r="P145" s="250"/>
      <c r="Q145" s="250"/>
      <c r="R145" s="250"/>
      <c r="S145" s="250"/>
      <c r="T145" s="251"/>
      <c r="U145" s="13"/>
      <c r="V145" s="13"/>
      <c r="W145" s="13"/>
      <c r="X145" s="13"/>
      <c r="Y145" s="13"/>
      <c r="Z145" s="13"/>
      <c r="AA145" s="13"/>
      <c r="AB145" s="13"/>
      <c r="AC145" s="13"/>
      <c r="AD145" s="13"/>
      <c r="AE145" s="13"/>
      <c r="AT145" s="252" t="s">
        <v>182</v>
      </c>
      <c r="AU145" s="252" t="s">
        <v>86</v>
      </c>
      <c r="AV145" s="13" t="s">
        <v>86</v>
      </c>
      <c r="AW145" s="13" t="s">
        <v>31</v>
      </c>
      <c r="AX145" s="13" t="s">
        <v>76</v>
      </c>
      <c r="AY145" s="252" t="s">
        <v>173</v>
      </c>
    </row>
    <row r="146" s="14" customFormat="1">
      <c r="A146" s="14"/>
      <c r="B146" s="253"/>
      <c r="C146" s="254"/>
      <c r="D146" s="243" t="s">
        <v>182</v>
      </c>
      <c r="E146" s="255" t="s">
        <v>1</v>
      </c>
      <c r="F146" s="256" t="s">
        <v>184</v>
      </c>
      <c r="G146" s="254"/>
      <c r="H146" s="257">
        <v>278</v>
      </c>
      <c r="I146" s="258"/>
      <c r="J146" s="254"/>
      <c r="K146" s="254"/>
      <c r="L146" s="259"/>
      <c r="M146" s="260"/>
      <c r="N146" s="261"/>
      <c r="O146" s="261"/>
      <c r="P146" s="261"/>
      <c r="Q146" s="261"/>
      <c r="R146" s="261"/>
      <c r="S146" s="261"/>
      <c r="T146" s="262"/>
      <c r="U146" s="14"/>
      <c r="V146" s="14"/>
      <c r="W146" s="14"/>
      <c r="X146" s="14"/>
      <c r="Y146" s="14"/>
      <c r="Z146" s="14"/>
      <c r="AA146" s="14"/>
      <c r="AB146" s="14"/>
      <c r="AC146" s="14"/>
      <c r="AD146" s="14"/>
      <c r="AE146" s="14"/>
      <c r="AT146" s="263" t="s">
        <v>182</v>
      </c>
      <c r="AU146" s="263" t="s">
        <v>86</v>
      </c>
      <c r="AV146" s="14" t="s">
        <v>180</v>
      </c>
      <c r="AW146" s="14" t="s">
        <v>31</v>
      </c>
      <c r="AX146" s="14" t="s">
        <v>84</v>
      </c>
      <c r="AY146" s="263" t="s">
        <v>173</v>
      </c>
    </row>
    <row r="147" s="2" customFormat="1" ht="14.4" customHeight="1">
      <c r="A147" s="38"/>
      <c r="B147" s="39"/>
      <c r="C147" s="264" t="s">
        <v>213</v>
      </c>
      <c r="D147" s="264" t="s">
        <v>199</v>
      </c>
      <c r="E147" s="265" t="s">
        <v>214</v>
      </c>
      <c r="F147" s="266" t="s">
        <v>215</v>
      </c>
      <c r="G147" s="267" t="s">
        <v>209</v>
      </c>
      <c r="H147" s="268">
        <v>5</v>
      </c>
      <c r="I147" s="269"/>
      <c r="J147" s="270">
        <f>ROUND(I147*H147,2)</f>
        <v>0</v>
      </c>
      <c r="K147" s="271"/>
      <c r="L147" s="272"/>
      <c r="M147" s="273" t="s">
        <v>1</v>
      </c>
      <c r="N147" s="274" t="s">
        <v>41</v>
      </c>
      <c r="O147" s="91"/>
      <c r="P147" s="237">
        <f>O147*H147</f>
        <v>0</v>
      </c>
      <c r="Q147" s="237">
        <v>3.70425</v>
      </c>
      <c r="R147" s="237">
        <f>Q147*H147</f>
        <v>18.521250000000002</v>
      </c>
      <c r="S147" s="237">
        <v>0</v>
      </c>
      <c r="T147" s="238">
        <f>S147*H147</f>
        <v>0</v>
      </c>
      <c r="U147" s="38"/>
      <c r="V147" s="38"/>
      <c r="W147" s="38"/>
      <c r="X147" s="38"/>
      <c r="Y147" s="38"/>
      <c r="Z147" s="38"/>
      <c r="AA147" s="38"/>
      <c r="AB147" s="38"/>
      <c r="AC147" s="38"/>
      <c r="AD147" s="38"/>
      <c r="AE147" s="38"/>
      <c r="AR147" s="239" t="s">
        <v>203</v>
      </c>
      <c r="AT147" s="239" t="s">
        <v>199</v>
      </c>
      <c r="AU147" s="239" t="s">
        <v>86</v>
      </c>
      <c r="AY147" s="17" t="s">
        <v>173</v>
      </c>
      <c r="BE147" s="240">
        <f>IF(N147="základní",J147,0)</f>
        <v>0</v>
      </c>
      <c r="BF147" s="240">
        <f>IF(N147="snížená",J147,0)</f>
        <v>0</v>
      </c>
      <c r="BG147" s="240">
        <f>IF(N147="zákl. přenesená",J147,0)</f>
        <v>0</v>
      </c>
      <c r="BH147" s="240">
        <f>IF(N147="sníž. přenesená",J147,0)</f>
        <v>0</v>
      </c>
      <c r="BI147" s="240">
        <f>IF(N147="nulová",J147,0)</f>
        <v>0</v>
      </c>
      <c r="BJ147" s="17" t="s">
        <v>84</v>
      </c>
      <c r="BK147" s="240">
        <f>ROUND(I147*H147,2)</f>
        <v>0</v>
      </c>
      <c r="BL147" s="17" t="s">
        <v>180</v>
      </c>
      <c r="BM147" s="239" t="s">
        <v>535</v>
      </c>
    </row>
    <row r="148" s="15" customFormat="1">
      <c r="A148" s="15"/>
      <c r="B148" s="275"/>
      <c r="C148" s="276"/>
      <c r="D148" s="243" t="s">
        <v>182</v>
      </c>
      <c r="E148" s="277" t="s">
        <v>1</v>
      </c>
      <c r="F148" s="278" t="s">
        <v>211</v>
      </c>
      <c r="G148" s="276"/>
      <c r="H148" s="277" t="s">
        <v>1</v>
      </c>
      <c r="I148" s="279"/>
      <c r="J148" s="276"/>
      <c r="K148" s="276"/>
      <c r="L148" s="280"/>
      <c r="M148" s="281"/>
      <c r="N148" s="282"/>
      <c r="O148" s="282"/>
      <c r="P148" s="282"/>
      <c r="Q148" s="282"/>
      <c r="R148" s="282"/>
      <c r="S148" s="282"/>
      <c r="T148" s="283"/>
      <c r="U148" s="15"/>
      <c r="V148" s="15"/>
      <c r="W148" s="15"/>
      <c r="X148" s="15"/>
      <c r="Y148" s="15"/>
      <c r="Z148" s="15"/>
      <c r="AA148" s="15"/>
      <c r="AB148" s="15"/>
      <c r="AC148" s="15"/>
      <c r="AD148" s="15"/>
      <c r="AE148" s="15"/>
      <c r="AT148" s="284" t="s">
        <v>182</v>
      </c>
      <c r="AU148" s="284" t="s">
        <v>86</v>
      </c>
      <c r="AV148" s="15" t="s">
        <v>84</v>
      </c>
      <c r="AW148" s="15" t="s">
        <v>31</v>
      </c>
      <c r="AX148" s="15" t="s">
        <v>76</v>
      </c>
      <c r="AY148" s="284" t="s">
        <v>173</v>
      </c>
    </row>
    <row r="149" s="13" customFormat="1">
      <c r="A149" s="13"/>
      <c r="B149" s="241"/>
      <c r="C149" s="242"/>
      <c r="D149" s="243" t="s">
        <v>182</v>
      </c>
      <c r="E149" s="244" t="s">
        <v>1</v>
      </c>
      <c r="F149" s="245" t="s">
        <v>536</v>
      </c>
      <c r="G149" s="242"/>
      <c r="H149" s="246">
        <v>5</v>
      </c>
      <c r="I149" s="247"/>
      <c r="J149" s="242"/>
      <c r="K149" s="242"/>
      <c r="L149" s="248"/>
      <c r="M149" s="249"/>
      <c r="N149" s="250"/>
      <c r="O149" s="250"/>
      <c r="P149" s="250"/>
      <c r="Q149" s="250"/>
      <c r="R149" s="250"/>
      <c r="S149" s="250"/>
      <c r="T149" s="251"/>
      <c r="U149" s="13"/>
      <c r="V149" s="13"/>
      <c r="W149" s="13"/>
      <c r="X149" s="13"/>
      <c r="Y149" s="13"/>
      <c r="Z149" s="13"/>
      <c r="AA149" s="13"/>
      <c r="AB149" s="13"/>
      <c r="AC149" s="13"/>
      <c r="AD149" s="13"/>
      <c r="AE149" s="13"/>
      <c r="AT149" s="252" t="s">
        <v>182</v>
      </c>
      <c r="AU149" s="252" t="s">
        <v>86</v>
      </c>
      <c r="AV149" s="13" t="s">
        <v>86</v>
      </c>
      <c r="AW149" s="13" t="s">
        <v>31</v>
      </c>
      <c r="AX149" s="13" t="s">
        <v>76</v>
      </c>
      <c r="AY149" s="252" t="s">
        <v>173</v>
      </c>
    </row>
    <row r="150" s="14" customFormat="1">
      <c r="A150" s="14"/>
      <c r="B150" s="253"/>
      <c r="C150" s="254"/>
      <c r="D150" s="243" t="s">
        <v>182</v>
      </c>
      <c r="E150" s="255" t="s">
        <v>1</v>
      </c>
      <c r="F150" s="256" t="s">
        <v>184</v>
      </c>
      <c r="G150" s="254"/>
      <c r="H150" s="257">
        <v>5</v>
      </c>
      <c r="I150" s="258"/>
      <c r="J150" s="254"/>
      <c r="K150" s="254"/>
      <c r="L150" s="259"/>
      <c r="M150" s="260"/>
      <c r="N150" s="261"/>
      <c r="O150" s="261"/>
      <c r="P150" s="261"/>
      <c r="Q150" s="261"/>
      <c r="R150" s="261"/>
      <c r="S150" s="261"/>
      <c r="T150" s="262"/>
      <c r="U150" s="14"/>
      <c r="V150" s="14"/>
      <c r="W150" s="14"/>
      <c r="X150" s="14"/>
      <c r="Y150" s="14"/>
      <c r="Z150" s="14"/>
      <c r="AA150" s="14"/>
      <c r="AB150" s="14"/>
      <c r="AC150" s="14"/>
      <c r="AD150" s="14"/>
      <c r="AE150" s="14"/>
      <c r="AT150" s="263" t="s">
        <v>182</v>
      </c>
      <c r="AU150" s="263" t="s">
        <v>86</v>
      </c>
      <c r="AV150" s="14" t="s">
        <v>180</v>
      </c>
      <c r="AW150" s="14" t="s">
        <v>31</v>
      </c>
      <c r="AX150" s="14" t="s">
        <v>84</v>
      </c>
      <c r="AY150" s="263" t="s">
        <v>173</v>
      </c>
    </row>
    <row r="151" s="2" customFormat="1" ht="14.4" customHeight="1">
      <c r="A151" s="38"/>
      <c r="B151" s="39"/>
      <c r="C151" s="264" t="s">
        <v>203</v>
      </c>
      <c r="D151" s="264" t="s">
        <v>199</v>
      </c>
      <c r="E151" s="265" t="s">
        <v>476</v>
      </c>
      <c r="F151" s="266" t="s">
        <v>477</v>
      </c>
      <c r="G151" s="267" t="s">
        <v>209</v>
      </c>
      <c r="H151" s="268">
        <v>64</v>
      </c>
      <c r="I151" s="269"/>
      <c r="J151" s="270">
        <f>ROUND(I151*H151,2)</f>
        <v>0</v>
      </c>
      <c r="K151" s="271"/>
      <c r="L151" s="272"/>
      <c r="M151" s="273" t="s">
        <v>1</v>
      </c>
      <c r="N151" s="274" t="s">
        <v>41</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203</v>
      </c>
      <c r="AT151" s="239" t="s">
        <v>199</v>
      </c>
      <c r="AU151" s="239" t="s">
        <v>86</v>
      </c>
      <c r="AY151" s="17" t="s">
        <v>173</v>
      </c>
      <c r="BE151" s="240">
        <f>IF(N151="základní",J151,0)</f>
        <v>0</v>
      </c>
      <c r="BF151" s="240">
        <f>IF(N151="snížená",J151,0)</f>
        <v>0</v>
      </c>
      <c r="BG151" s="240">
        <f>IF(N151="zákl. přenesená",J151,0)</f>
        <v>0</v>
      </c>
      <c r="BH151" s="240">
        <f>IF(N151="sníž. přenesená",J151,0)</f>
        <v>0</v>
      </c>
      <c r="BI151" s="240">
        <f>IF(N151="nulová",J151,0)</f>
        <v>0</v>
      </c>
      <c r="BJ151" s="17" t="s">
        <v>84</v>
      </c>
      <c r="BK151" s="240">
        <f>ROUND(I151*H151,2)</f>
        <v>0</v>
      </c>
      <c r="BL151" s="17" t="s">
        <v>180</v>
      </c>
      <c r="BM151" s="239" t="s">
        <v>537</v>
      </c>
    </row>
    <row r="152" s="15" customFormat="1">
      <c r="A152" s="15"/>
      <c r="B152" s="275"/>
      <c r="C152" s="276"/>
      <c r="D152" s="243" t="s">
        <v>182</v>
      </c>
      <c r="E152" s="277" t="s">
        <v>1</v>
      </c>
      <c r="F152" s="278" t="s">
        <v>211</v>
      </c>
      <c r="G152" s="276"/>
      <c r="H152" s="277" t="s">
        <v>1</v>
      </c>
      <c r="I152" s="279"/>
      <c r="J152" s="276"/>
      <c r="K152" s="276"/>
      <c r="L152" s="280"/>
      <c r="M152" s="281"/>
      <c r="N152" s="282"/>
      <c r="O152" s="282"/>
      <c r="P152" s="282"/>
      <c r="Q152" s="282"/>
      <c r="R152" s="282"/>
      <c r="S152" s="282"/>
      <c r="T152" s="283"/>
      <c r="U152" s="15"/>
      <c r="V152" s="15"/>
      <c r="W152" s="15"/>
      <c r="X152" s="15"/>
      <c r="Y152" s="15"/>
      <c r="Z152" s="15"/>
      <c r="AA152" s="15"/>
      <c r="AB152" s="15"/>
      <c r="AC152" s="15"/>
      <c r="AD152" s="15"/>
      <c r="AE152" s="15"/>
      <c r="AT152" s="284" t="s">
        <v>182</v>
      </c>
      <c r="AU152" s="284" t="s">
        <v>86</v>
      </c>
      <c r="AV152" s="15" t="s">
        <v>84</v>
      </c>
      <c r="AW152" s="15" t="s">
        <v>31</v>
      </c>
      <c r="AX152" s="15" t="s">
        <v>76</v>
      </c>
      <c r="AY152" s="284" t="s">
        <v>173</v>
      </c>
    </row>
    <row r="153" s="13" customFormat="1">
      <c r="A153" s="13"/>
      <c r="B153" s="241"/>
      <c r="C153" s="242"/>
      <c r="D153" s="243" t="s">
        <v>182</v>
      </c>
      <c r="E153" s="244" t="s">
        <v>1</v>
      </c>
      <c r="F153" s="245" t="s">
        <v>538</v>
      </c>
      <c r="G153" s="242"/>
      <c r="H153" s="246">
        <v>64</v>
      </c>
      <c r="I153" s="247"/>
      <c r="J153" s="242"/>
      <c r="K153" s="242"/>
      <c r="L153" s="248"/>
      <c r="M153" s="249"/>
      <c r="N153" s="250"/>
      <c r="O153" s="250"/>
      <c r="P153" s="250"/>
      <c r="Q153" s="250"/>
      <c r="R153" s="250"/>
      <c r="S153" s="250"/>
      <c r="T153" s="251"/>
      <c r="U153" s="13"/>
      <c r="V153" s="13"/>
      <c r="W153" s="13"/>
      <c r="X153" s="13"/>
      <c r="Y153" s="13"/>
      <c r="Z153" s="13"/>
      <c r="AA153" s="13"/>
      <c r="AB153" s="13"/>
      <c r="AC153" s="13"/>
      <c r="AD153" s="13"/>
      <c r="AE153" s="13"/>
      <c r="AT153" s="252" t="s">
        <v>182</v>
      </c>
      <c r="AU153" s="252" t="s">
        <v>86</v>
      </c>
      <c r="AV153" s="13" t="s">
        <v>86</v>
      </c>
      <c r="AW153" s="13" t="s">
        <v>31</v>
      </c>
      <c r="AX153" s="13" t="s">
        <v>76</v>
      </c>
      <c r="AY153" s="252" t="s">
        <v>173</v>
      </c>
    </row>
    <row r="154" s="14" customFormat="1">
      <c r="A154" s="14"/>
      <c r="B154" s="253"/>
      <c r="C154" s="254"/>
      <c r="D154" s="243" t="s">
        <v>182</v>
      </c>
      <c r="E154" s="255" t="s">
        <v>1</v>
      </c>
      <c r="F154" s="256" t="s">
        <v>184</v>
      </c>
      <c r="G154" s="254"/>
      <c r="H154" s="257">
        <v>64</v>
      </c>
      <c r="I154" s="258"/>
      <c r="J154" s="254"/>
      <c r="K154" s="254"/>
      <c r="L154" s="259"/>
      <c r="M154" s="260"/>
      <c r="N154" s="261"/>
      <c r="O154" s="261"/>
      <c r="P154" s="261"/>
      <c r="Q154" s="261"/>
      <c r="R154" s="261"/>
      <c r="S154" s="261"/>
      <c r="T154" s="262"/>
      <c r="U154" s="14"/>
      <c r="V154" s="14"/>
      <c r="W154" s="14"/>
      <c r="X154" s="14"/>
      <c r="Y154" s="14"/>
      <c r="Z154" s="14"/>
      <c r="AA154" s="14"/>
      <c r="AB154" s="14"/>
      <c r="AC154" s="14"/>
      <c r="AD154" s="14"/>
      <c r="AE154" s="14"/>
      <c r="AT154" s="263" t="s">
        <v>182</v>
      </c>
      <c r="AU154" s="263" t="s">
        <v>86</v>
      </c>
      <c r="AV154" s="14" t="s">
        <v>180</v>
      </c>
      <c r="AW154" s="14" t="s">
        <v>31</v>
      </c>
      <c r="AX154" s="14" t="s">
        <v>84</v>
      </c>
      <c r="AY154" s="263" t="s">
        <v>173</v>
      </c>
    </row>
    <row r="155" s="2" customFormat="1" ht="14.4" customHeight="1">
      <c r="A155" s="38"/>
      <c r="B155" s="39"/>
      <c r="C155" s="264" t="s">
        <v>224</v>
      </c>
      <c r="D155" s="264" t="s">
        <v>199</v>
      </c>
      <c r="E155" s="265" t="s">
        <v>539</v>
      </c>
      <c r="F155" s="266" t="s">
        <v>540</v>
      </c>
      <c r="G155" s="267" t="s">
        <v>231</v>
      </c>
      <c r="H155" s="268">
        <v>120</v>
      </c>
      <c r="I155" s="269"/>
      <c r="J155" s="270">
        <f>ROUND(I155*H155,2)</f>
        <v>0</v>
      </c>
      <c r="K155" s="271"/>
      <c r="L155" s="272"/>
      <c r="M155" s="273" t="s">
        <v>1</v>
      </c>
      <c r="N155" s="274" t="s">
        <v>41</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203</v>
      </c>
      <c r="AT155" s="239" t="s">
        <v>199</v>
      </c>
      <c r="AU155" s="239" t="s">
        <v>86</v>
      </c>
      <c r="AY155" s="17" t="s">
        <v>173</v>
      </c>
      <c r="BE155" s="240">
        <f>IF(N155="základní",J155,0)</f>
        <v>0</v>
      </c>
      <c r="BF155" s="240">
        <f>IF(N155="snížená",J155,0)</f>
        <v>0</v>
      </c>
      <c r="BG155" s="240">
        <f>IF(N155="zákl. přenesená",J155,0)</f>
        <v>0</v>
      </c>
      <c r="BH155" s="240">
        <f>IF(N155="sníž. přenesená",J155,0)</f>
        <v>0</v>
      </c>
      <c r="BI155" s="240">
        <f>IF(N155="nulová",J155,0)</f>
        <v>0</v>
      </c>
      <c r="BJ155" s="17" t="s">
        <v>84</v>
      </c>
      <c r="BK155" s="240">
        <f>ROUND(I155*H155,2)</f>
        <v>0</v>
      </c>
      <c r="BL155" s="17" t="s">
        <v>180</v>
      </c>
      <c r="BM155" s="239" t="s">
        <v>541</v>
      </c>
    </row>
    <row r="156" s="15" customFormat="1">
      <c r="A156" s="15"/>
      <c r="B156" s="275"/>
      <c r="C156" s="276"/>
      <c r="D156" s="243" t="s">
        <v>182</v>
      </c>
      <c r="E156" s="277" t="s">
        <v>1</v>
      </c>
      <c r="F156" s="278" t="s">
        <v>211</v>
      </c>
      <c r="G156" s="276"/>
      <c r="H156" s="277" t="s">
        <v>1</v>
      </c>
      <c r="I156" s="279"/>
      <c r="J156" s="276"/>
      <c r="K156" s="276"/>
      <c r="L156" s="280"/>
      <c r="M156" s="281"/>
      <c r="N156" s="282"/>
      <c r="O156" s="282"/>
      <c r="P156" s="282"/>
      <c r="Q156" s="282"/>
      <c r="R156" s="282"/>
      <c r="S156" s="282"/>
      <c r="T156" s="283"/>
      <c r="U156" s="15"/>
      <c r="V156" s="15"/>
      <c r="W156" s="15"/>
      <c r="X156" s="15"/>
      <c r="Y156" s="15"/>
      <c r="Z156" s="15"/>
      <c r="AA156" s="15"/>
      <c r="AB156" s="15"/>
      <c r="AC156" s="15"/>
      <c r="AD156" s="15"/>
      <c r="AE156" s="15"/>
      <c r="AT156" s="284" t="s">
        <v>182</v>
      </c>
      <c r="AU156" s="284" t="s">
        <v>86</v>
      </c>
      <c r="AV156" s="15" t="s">
        <v>84</v>
      </c>
      <c r="AW156" s="15" t="s">
        <v>31</v>
      </c>
      <c r="AX156" s="15" t="s">
        <v>76</v>
      </c>
      <c r="AY156" s="284" t="s">
        <v>173</v>
      </c>
    </row>
    <row r="157" s="13" customFormat="1">
      <c r="A157" s="13"/>
      <c r="B157" s="241"/>
      <c r="C157" s="242"/>
      <c r="D157" s="243" t="s">
        <v>182</v>
      </c>
      <c r="E157" s="244" t="s">
        <v>1</v>
      </c>
      <c r="F157" s="245" t="s">
        <v>542</v>
      </c>
      <c r="G157" s="242"/>
      <c r="H157" s="246">
        <v>120</v>
      </c>
      <c r="I157" s="247"/>
      <c r="J157" s="242"/>
      <c r="K157" s="242"/>
      <c r="L157" s="248"/>
      <c r="M157" s="249"/>
      <c r="N157" s="250"/>
      <c r="O157" s="250"/>
      <c r="P157" s="250"/>
      <c r="Q157" s="250"/>
      <c r="R157" s="250"/>
      <c r="S157" s="250"/>
      <c r="T157" s="251"/>
      <c r="U157" s="13"/>
      <c r="V157" s="13"/>
      <c r="W157" s="13"/>
      <c r="X157" s="13"/>
      <c r="Y157" s="13"/>
      <c r="Z157" s="13"/>
      <c r="AA157" s="13"/>
      <c r="AB157" s="13"/>
      <c r="AC157" s="13"/>
      <c r="AD157" s="13"/>
      <c r="AE157" s="13"/>
      <c r="AT157" s="252" t="s">
        <v>182</v>
      </c>
      <c r="AU157" s="252" t="s">
        <v>86</v>
      </c>
      <c r="AV157" s="13" t="s">
        <v>86</v>
      </c>
      <c r="AW157" s="13" t="s">
        <v>31</v>
      </c>
      <c r="AX157" s="13" t="s">
        <v>76</v>
      </c>
      <c r="AY157" s="252" t="s">
        <v>173</v>
      </c>
    </row>
    <row r="158" s="14" customFormat="1">
      <c r="A158" s="14"/>
      <c r="B158" s="253"/>
      <c r="C158" s="254"/>
      <c r="D158" s="243" t="s">
        <v>182</v>
      </c>
      <c r="E158" s="255" t="s">
        <v>1</v>
      </c>
      <c r="F158" s="256" t="s">
        <v>184</v>
      </c>
      <c r="G158" s="254"/>
      <c r="H158" s="257">
        <v>120</v>
      </c>
      <c r="I158" s="258"/>
      <c r="J158" s="254"/>
      <c r="K158" s="254"/>
      <c r="L158" s="259"/>
      <c r="M158" s="260"/>
      <c r="N158" s="261"/>
      <c r="O158" s="261"/>
      <c r="P158" s="261"/>
      <c r="Q158" s="261"/>
      <c r="R158" s="261"/>
      <c r="S158" s="261"/>
      <c r="T158" s="262"/>
      <c r="U158" s="14"/>
      <c r="V158" s="14"/>
      <c r="W158" s="14"/>
      <c r="X158" s="14"/>
      <c r="Y158" s="14"/>
      <c r="Z158" s="14"/>
      <c r="AA158" s="14"/>
      <c r="AB158" s="14"/>
      <c r="AC158" s="14"/>
      <c r="AD158" s="14"/>
      <c r="AE158" s="14"/>
      <c r="AT158" s="263" t="s">
        <v>182</v>
      </c>
      <c r="AU158" s="263" t="s">
        <v>86</v>
      </c>
      <c r="AV158" s="14" t="s">
        <v>180</v>
      </c>
      <c r="AW158" s="14" t="s">
        <v>31</v>
      </c>
      <c r="AX158" s="14" t="s">
        <v>84</v>
      </c>
      <c r="AY158" s="263" t="s">
        <v>173</v>
      </c>
    </row>
    <row r="159" s="2" customFormat="1" ht="153.45" customHeight="1">
      <c r="A159" s="38"/>
      <c r="B159" s="39"/>
      <c r="C159" s="227" t="s">
        <v>228</v>
      </c>
      <c r="D159" s="227" t="s">
        <v>176</v>
      </c>
      <c r="E159" s="228" t="s">
        <v>543</v>
      </c>
      <c r="F159" s="229" t="s">
        <v>544</v>
      </c>
      <c r="G159" s="230" t="s">
        <v>209</v>
      </c>
      <c r="H159" s="231">
        <v>64</v>
      </c>
      <c r="I159" s="232"/>
      <c r="J159" s="233">
        <f>ROUND(I159*H159,2)</f>
        <v>0</v>
      </c>
      <c r="K159" s="234"/>
      <c r="L159" s="44"/>
      <c r="M159" s="235" t="s">
        <v>1</v>
      </c>
      <c r="N159" s="236" t="s">
        <v>41</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180</v>
      </c>
      <c r="AT159" s="239" t="s">
        <v>176</v>
      </c>
      <c r="AU159" s="239" t="s">
        <v>86</v>
      </c>
      <c r="AY159" s="17" t="s">
        <v>173</v>
      </c>
      <c r="BE159" s="240">
        <f>IF(N159="základní",J159,0)</f>
        <v>0</v>
      </c>
      <c r="BF159" s="240">
        <f>IF(N159="snížená",J159,0)</f>
        <v>0</v>
      </c>
      <c r="BG159" s="240">
        <f>IF(N159="zákl. přenesená",J159,0)</f>
        <v>0</v>
      </c>
      <c r="BH159" s="240">
        <f>IF(N159="sníž. přenesená",J159,0)</f>
        <v>0</v>
      </c>
      <c r="BI159" s="240">
        <f>IF(N159="nulová",J159,0)</f>
        <v>0</v>
      </c>
      <c r="BJ159" s="17" t="s">
        <v>84</v>
      </c>
      <c r="BK159" s="240">
        <f>ROUND(I159*H159,2)</f>
        <v>0</v>
      </c>
      <c r="BL159" s="17" t="s">
        <v>180</v>
      </c>
      <c r="BM159" s="239" t="s">
        <v>545</v>
      </c>
    </row>
    <row r="160" s="13" customFormat="1">
      <c r="A160" s="13"/>
      <c r="B160" s="241"/>
      <c r="C160" s="242"/>
      <c r="D160" s="243" t="s">
        <v>182</v>
      </c>
      <c r="E160" s="244" t="s">
        <v>1</v>
      </c>
      <c r="F160" s="245" t="s">
        <v>546</v>
      </c>
      <c r="G160" s="242"/>
      <c r="H160" s="246">
        <v>36</v>
      </c>
      <c r="I160" s="247"/>
      <c r="J160" s="242"/>
      <c r="K160" s="242"/>
      <c r="L160" s="248"/>
      <c r="M160" s="249"/>
      <c r="N160" s="250"/>
      <c r="O160" s="250"/>
      <c r="P160" s="250"/>
      <c r="Q160" s="250"/>
      <c r="R160" s="250"/>
      <c r="S160" s="250"/>
      <c r="T160" s="251"/>
      <c r="U160" s="13"/>
      <c r="V160" s="13"/>
      <c r="W160" s="13"/>
      <c r="X160" s="13"/>
      <c r="Y160" s="13"/>
      <c r="Z160" s="13"/>
      <c r="AA160" s="13"/>
      <c r="AB160" s="13"/>
      <c r="AC160" s="13"/>
      <c r="AD160" s="13"/>
      <c r="AE160" s="13"/>
      <c r="AT160" s="252" t="s">
        <v>182</v>
      </c>
      <c r="AU160" s="252" t="s">
        <v>86</v>
      </c>
      <c r="AV160" s="13" t="s">
        <v>86</v>
      </c>
      <c r="AW160" s="13" t="s">
        <v>31</v>
      </c>
      <c r="AX160" s="13" t="s">
        <v>76</v>
      </c>
      <c r="AY160" s="252" t="s">
        <v>173</v>
      </c>
    </row>
    <row r="161" s="13" customFormat="1">
      <c r="A161" s="13"/>
      <c r="B161" s="241"/>
      <c r="C161" s="242"/>
      <c r="D161" s="243" t="s">
        <v>182</v>
      </c>
      <c r="E161" s="244" t="s">
        <v>1</v>
      </c>
      <c r="F161" s="245" t="s">
        <v>547</v>
      </c>
      <c r="G161" s="242"/>
      <c r="H161" s="246">
        <v>28</v>
      </c>
      <c r="I161" s="247"/>
      <c r="J161" s="242"/>
      <c r="K161" s="242"/>
      <c r="L161" s="248"/>
      <c r="M161" s="249"/>
      <c r="N161" s="250"/>
      <c r="O161" s="250"/>
      <c r="P161" s="250"/>
      <c r="Q161" s="250"/>
      <c r="R161" s="250"/>
      <c r="S161" s="250"/>
      <c r="T161" s="251"/>
      <c r="U161" s="13"/>
      <c r="V161" s="13"/>
      <c r="W161" s="13"/>
      <c r="X161" s="13"/>
      <c r="Y161" s="13"/>
      <c r="Z161" s="13"/>
      <c r="AA161" s="13"/>
      <c r="AB161" s="13"/>
      <c r="AC161" s="13"/>
      <c r="AD161" s="13"/>
      <c r="AE161" s="13"/>
      <c r="AT161" s="252" t="s">
        <v>182</v>
      </c>
      <c r="AU161" s="252" t="s">
        <v>86</v>
      </c>
      <c r="AV161" s="13" t="s">
        <v>86</v>
      </c>
      <c r="AW161" s="13" t="s">
        <v>31</v>
      </c>
      <c r="AX161" s="13" t="s">
        <v>76</v>
      </c>
      <c r="AY161" s="252" t="s">
        <v>173</v>
      </c>
    </row>
    <row r="162" s="14" customFormat="1">
      <c r="A162" s="14"/>
      <c r="B162" s="253"/>
      <c r="C162" s="254"/>
      <c r="D162" s="243" t="s">
        <v>182</v>
      </c>
      <c r="E162" s="255" t="s">
        <v>1</v>
      </c>
      <c r="F162" s="256" t="s">
        <v>184</v>
      </c>
      <c r="G162" s="254"/>
      <c r="H162" s="257">
        <v>64</v>
      </c>
      <c r="I162" s="258"/>
      <c r="J162" s="254"/>
      <c r="K162" s="254"/>
      <c r="L162" s="259"/>
      <c r="M162" s="260"/>
      <c r="N162" s="261"/>
      <c r="O162" s="261"/>
      <c r="P162" s="261"/>
      <c r="Q162" s="261"/>
      <c r="R162" s="261"/>
      <c r="S162" s="261"/>
      <c r="T162" s="262"/>
      <c r="U162" s="14"/>
      <c r="V162" s="14"/>
      <c r="W162" s="14"/>
      <c r="X162" s="14"/>
      <c r="Y162" s="14"/>
      <c r="Z162" s="14"/>
      <c r="AA162" s="14"/>
      <c r="AB162" s="14"/>
      <c r="AC162" s="14"/>
      <c r="AD162" s="14"/>
      <c r="AE162" s="14"/>
      <c r="AT162" s="263" t="s">
        <v>182</v>
      </c>
      <c r="AU162" s="263" t="s">
        <v>86</v>
      </c>
      <c r="AV162" s="14" t="s">
        <v>180</v>
      </c>
      <c r="AW162" s="14" t="s">
        <v>31</v>
      </c>
      <c r="AX162" s="14" t="s">
        <v>84</v>
      </c>
      <c r="AY162" s="263" t="s">
        <v>173</v>
      </c>
    </row>
    <row r="163" s="2" customFormat="1" ht="90" customHeight="1">
      <c r="A163" s="38"/>
      <c r="B163" s="39"/>
      <c r="C163" s="227" t="s">
        <v>246</v>
      </c>
      <c r="D163" s="227" t="s">
        <v>176</v>
      </c>
      <c r="E163" s="228" t="s">
        <v>548</v>
      </c>
      <c r="F163" s="229" t="s">
        <v>549</v>
      </c>
      <c r="G163" s="230" t="s">
        <v>209</v>
      </c>
      <c r="H163" s="231">
        <v>191</v>
      </c>
      <c r="I163" s="232"/>
      <c r="J163" s="233">
        <f>ROUND(I163*H163,2)</f>
        <v>0</v>
      </c>
      <c r="K163" s="234"/>
      <c r="L163" s="44"/>
      <c r="M163" s="235" t="s">
        <v>1</v>
      </c>
      <c r="N163" s="236" t="s">
        <v>41</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180</v>
      </c>
      <c r="AT163" s="239" t="s">
        <v>176</v>
      </c>
      <c r="AU163" s="239" t="s">
        <v>86</v>
      </c>
      <c r="AY163" s="17" t="s">
        <v>173</v>
      </c>
      <c r="BE163" s="240">
        <f>IF(N163="základní",J163,0)</f>
        <v>0</v>
      </c>
      <c r="BF163" s="240">
        <f>IF(N163="snížená",J163,0)</f>
        <v>0</v>
      </c>
      <c r="BG163" s="240">
        <f>IF(N163="zákl. přenesená",J163,0)</f>
        <v>0</v>
      </c>
      <c r="BH163" s="240">
        <f>IF(N163="sníž. přenesená",J163,0)</f>
        <v>0</v>
      </c>
      <c r="BI163" s="240">
        <f>IF(N163="nulová",J163,0)</f>
        <v>0</v>
      </c>
      <c r="BJ163" s="17" t="s">
        <v>84</v>
      </c>
      <c r="BK163" s="240">
        <f>ROUND(I163*H163,2)</f>
        <v>0</v>
      </c>
      <c r="BL163" s="17" t="s">
        <v>180</v>
      </c>
      <c r="BM163" s="239" t="s">
        <v>550</v>
      </c>
    </row>
    <row r="164" s="13" customFormat="1">
      <c r="A164" s="13"/>
      <c r="B164" s="241"/>
      <c r="C164" s="242"/>
      <c r="D164" s="243" t="s">
        <v>182</v>
      </c>
      <c r="E164" s="244" t="s">
        <v>1</v>
      </c>
      <c r="F164" s="245" t="s">
        <v>551</v>
      </c>
      <c r="G164" s="242"/>
      <c r="H164" s="246">
        <v>108</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3" customFormat="1">
      <c r="A165" s="13"/>
      <c r="B165" s="241"/>
      <c r="C165" s="242"/>
      <c r="D165" s="243" t="s">
        <v>182</v>
      </c>
      <c r="E165" s="244" t="s">
        <v>1</v>
      </c>
      <c r="F165" s="245" t="s">
        <v>552</v>
      </c>
      <c r="G165" s="242"/>
      <c r="H165" s="246">
        <v>83</v>
      </c>
      <c r="I165" s="247"/>
      <c r="J165" s="242"/>
      <c r="K165" s="242"/>
      <c r="L165" s="248"/>
      <c r="M165" s="249"/>
      <c r="N165" s="250"/>
      <c r="O165" s="250"/>
      <c r="P165" s="250"/>
      <c r="Q165" s="250"/>
      <c r="R165" s="250"/>
      <c r="S165" s="250"/>
      <c r="T165" s="251"/>
      <c r="U165" s="13"/>
      <c r="V165" s="13"/>
      <c r="W165" s="13"/>
      <c r="X165" s="13"/>
      <c r="Y165" s="13"/>
      <c r="Z165" s="13"/>
      <c r="AA165" s="13"/>
      <c r="AB165" s="13"/>
      <c r="AC165" s="13"/>
      <c r="AD165" s="13"/>
      <c r="AE165" s="13"/>
      <c r="AT165" s="252" t="s">
        <v>182</v>
      </c>
      <c r="AU165" s="252" t="s">
        <v>86</v>
      </c>
      <c r="AV165" s="13" t="s">
        <v>86</v>
      </c>
      <c r="AW165" s="13" t="s">
        <v>31</v>
      </c>
      <c r="AX165" s="13" t="s">
        <v>76</v>
      </c>
      <c r="AY165" s="252" t="s">
        <v>173</v>
      </c>
    </row>
    <row r="166" s="14" customFormat="1">
      <c r="A166" s="14"/>
      <c r="B166" s="253"/>
      <c r="C166" s="254"/>
      <c r="D166" s="243" t="s">
        <v>182</v>
      </c>
      <c r="E166" s="255" t="s">
        <v>1</v>
      </c>
      <c r="F166" s="256" t="s">
        <v>184</v>
      </c>
      <c r="G166" s="254"/>
      <c r="H166" s="257">
        <v>191</v>
      </c>
      <c r="I166" s="258"/>
      <c r="J166" s="254"/>
      <c r="K166" s="254"/>
      <c r="L166" s="259"/>
      <c r="M166" s="260"/>
      <c r="N166" s="261"/>
      <c r="O166" s="261"/>
      <c r="P166" s="261"/>
      <c r="Q166" s="261"/>
      <c r="R166" s="261"/>
      <c r="S166" s="261"/>
      <c r="T166" s="262"/>
      <c r="U166" s="14"/>
      <c r="V166" s="14"/>
      <c r="W166" s="14"/>
      <c r="X166" s="14"/>
      <c r="Y166" s="14"/>
      <c r="Z166" s="14"/>
      <c r="AA166" s="14"/>
      <c r="AB166" s="14"/>
      <c r="AC166" s="14"/>
      <c r="AD166" s="14"/>
      <c r="AE166" s="14"/>
      <c r="AT166" s="263" t="s">
        <v>182</v>
      </c>
      <c r="AU166" s="263" t="s">
        <v>86</v>
      </c>
      <c r="AV166" s="14" t="s">
        <v>180</v>
      </c>
      <c r="AW166" s="14" t="s">
        <v>31</v>
      </c>
      <c r="AX166" s="14" t="s">
        <v>84</v>
      </c>
      <c r="AY166" s="263" t="s">
        <v>173</v>
      </c>
    </row>
    <row r="167" s="2" customFormat="1" ht="76.35" customHeight="1">
      <c r="A167" s="38"/>
      <c r="B167" s="39"/>
      <c r="C167" s="227" t="s">
        <v>253</v>
      </c>
      <c r="D167" s="227" t="s">
        <v>176</v>
      </c>
      <c r="E167" s="228" t="s">
        <v>219</v>
      </c>
      <c r="F167" s="229" t="s">
        <v>220</v>
      </c>
      <c r="G167" s="230" t="s">
        <v>221</v>
      </c>
      <c r="H167" s="231">
        <v>0.16500000000000001</v>
      </c>
      <c r="I167" s="232"/>
      <c r="J167" s="233">
        <f>ROUND(I167*H167,2)</f>
        <v>0</v>
      </c>
      <c r="K167" s="234"/>
      <c r="L167" s="44"/>
      <c r="M167" s="235" t="s">
        <v>1</v>
      </c>
      <c r="N167" s="236" t="s">
        <v>41</v>
      </c>
      <c r="O167" s="91"/>
      <c r="P167" s="237">
        <f>O167*H167</f>
        <v>0</v>
      </c>
      <c r="Q167" s="237">
        <v>0</v>
      </c>
      <c r="R167" s="237">
        <f>Q167*H167</f>
        <v>0</v>
      </c>
      <c r="S167" s="237">
        <v>0</v>
      </c>
      <c r="T167" s="238">
        <f>S167*H167</f>
        <v>0</v>
      </c>
      <c r="U167" s="38"/>
      <c r="V167" s="38"/>
      <c r="W167" s="38"/>
      <c r="X167" s="38"/>
      <c r="Y167" s="38"/>
      <c r="Z167" s="38"/>
      <c r="AA167" s="38"/>
      <c r="AB167" s="38"/>
      <c r="AC167" s="38"/>
      <c r="AD167" s="38"/>
      <c r="AE167" s="38"/>
      <c r="AR167" s="239" t="s">
        <v>180</v>
      </c>
      <c r="AT167" s="239" t="s">
        <v>176</v>
      </c>
      <c r="AU167" s="239" t="s">
        <v>86</v>
      </c>
      <c r="AY167" s="17" t="s">
        <v>173</v>
      </c>
      <c r="BE167" s="240">
        <f>IF(N167="základní",J167,0)</f>
        <v>0</v>
      </c>
      <c r="BF167" s="240">
        <f>IF(N167="snížená",J167,0)</f>
        <v>0</v>
      </c>
      <c r="BG167" s="240">
        <f>IF(N167="zákl. přenesená",J167,0)</f>
        <v>0</v>
      </c>
      <c r="BH167" s="240">
        <f>IF(N167="sníž. přenesená",J167,0)</f>
        <v>0</v>
      </c>
      <c r="BI167" s="240">
        <f>IF(N167="nulová",J167,0)</f>
        <v>0</v>
      </c>
      <c r="BJ167" s="17" t="s">
        <v>84</v>
      </c>
      <c r="BK167" s="240">
        <f>ROUND(I167*H167,2)</f>
        <v>0</v>
      </c>
      <c r="BL167" s="17" t="s">
        <v>180</v>
      </c>
      <c r="BM167" s="239" t="s">
        <v>553</v>
      </c>
    </row>
    <row r="168" s="13" customFormat="1">
      <c r="A168" s="13"/>
      <c r="B168" s="241"/>
      <c r="C168" s="242"/>
      <c r="D168" s="243" t="s">
        <v>182</v>
      </c>
      <c r="E168" s="244" t="s">
        <v>1</v>
      </c>
      <c r="F168" s="245" t="s">
        <v>554</v>
      </c>
      <c r="G168" s="242"/>
      <c r="H168" s="246">
        <v>0.16500000000000001</v>
      </c>
      <c r="I168" s="247"/>
      <c r="J168" s="242"/>
      <c r="K168" s="242"/>
      <c r="L168" s="248"/>
      <c r="M168" s="249"/>
      <c r="N168" s="250"/>
      <c r="O168" s="250"/>
      <c r="P168" s="250"/>
      <c r="Q168" s="250"/>
      <c r="R168" s="250"/>
      <c r="S168" s="250"/>
      <c r="T168" s="251"/>
      <c r="U168" s="13"/>
      <c r="V168" s="13"/>
      <c r="W168" s="13"/>
      <c r="X168" s="13"/>
      <c r="Y168" s="13"/>
      <c r="Z168" s="13"/>
      <c r="AA168" s="13"/>
      <c r="AB168" s="13"/>
      <c r="AC168" s="13"/>
      <c r="AD168" s="13"/>
      <c r="AE168" s="13"/>
      <c r="AT168" s="252" t="s">
        <v>182</v>
      </c>
      <c r="AU168" s="252" t="s">
        <v>86</v>
      </c>
      <c r="AV168" s="13" t="s">
        <v>86</v>
      </c>
      <c r="AW168" s="13" t="s">
        <v>31</v>
      </c>
      <c r="AX168" s="13" t="s">
        <v>76</v>
      </c>
      <c r="AY168" s="252" t="s">
        <v>173</v>
      </c>
    </row>
    <row r="169" s="14" customFormat="1">
      <c r="A169" s="14"/>
      <c r="B169" s="253"/>
      <c r="C169" s="254"/>
      <c r="D169" s="243" t="s">
        <v>182</v>
      </c>
      <c r="E169" s="255" t="s">
        <v>1</v>
      </c>
      <c r="F169" s="256" t="s">
        <v>184</v>
      </c>
      <c r="G169" s="254"/>
      <c r="H169" s="257">
        <v>0.16500000000000001</v>
      </c>
      <c r="I169" s="258"/>
      <c r="J169" s="254"/>
      <c r="K169" s="254"/>
      <c r="L169" s="259"/>
      <c r="M169" s="260"/>
      <c r="N169" s="261"/>
      <c r="O169" s="261"/>
      <c r="P169" s="261"/>
      <c r="Q169" s="261"/>
      <c r="R169" s="261"/>
      <c r="S169" s="261"/>
      <c r="T169" s="262"/>
      <c r="U169" s="14"/>
      <c r="V169" s="14"/>
      <c r="W169" s="14"/>
      <c r="X169" s="14"/>
      <c r="Y169" s="14"/>
      <c r="Z169" s="14"/>
      <c r="AA169" s="14"/>
      <c r="AB169" s="14"/>
      <c r="AC169" s="14"/>
      <c r="AD169" s="14"/>
      <c r="AE169" s="14"/>
      <c r="AT169" s="263" t="s">
        <v>182</v>
      </c>
      <c r="AU169" s="263" t="s">
        <v>86</v>
      </c>
      <c r="AV169" s="14" t="s">
        <v>180</v>
      </c>
      <c r="AW169" s="14" t="s">
        <v>31</v>
      </c>
      <c r="AX169" s="14" t="s">
        <v>84</v>
      </c>
      <c r="AY169" s="263" t="s">
        <v>173</v>
      </c>
    </row>
    <row r="170" s="2" customFormat="1" ht="90" customHeight="1">
      <c r="A170" s="38"/>
      <c r="B170" s="39"/>
      <c r="C170" s="227" t="s">
        <v>260</v>
      </c>
      <c r="D170" s="227" t="s">
        <v>176</v>
      </c>
      <c r="E170" s="228" t="s">
        <v>225</v>
      </c>
      <c r="F170" s="229" t="s">
        <v>226</v>
      </c>
      <c r="G170" s="230" t="s">
        <v>221</v>
      </c>
      <c r="H170" s="231">
        <v>0.16500000000000001</v>
      </c>
      <c r="I170" s="232"/>
      <c r="J170" s="233">
        <f>ROUND(I170*H170,2)</f>
        <v>0</v>
      </c>
      <c r="K170" s="234"/>
      <c r="L170" s="44"/>
      <c r="M170" s="235" t="s">
        <v>1</v>
      </c>
      <c r="N170" s="236" t="s">
        <v>41</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180</v>
      </c>
      <c r="AT170" s="239" t="s">
        <v>176</v>
      </c>
      <c r="AU170" s="239" t="s">
        <v>86</v>
      </c>
      <c r="AY170" s="17" t="s">
        <v>173</v>
      </c>
      <c r="BE170" s="240">
        <f>IF(N170="základní",J170,0)</f>
        <v>0</v>
      </c>
      <c r="BF170" s="240">
        <f>IF(N170="snížená",J170,0)</f>
        <v>0</v>
      </c>
      <c r="BG170" s="240">
        <f>IF(N170="zákl. přenesená",J170,0)</f>
        <v>0</v>
      </c>
      <c r="BH170" s="240">
        <f>IF(N170="sníž. přenesená",J170,0)</f>
        <v>0</v>
      </c>
      <c r="BI170" s="240">
        <f>IF(N170="nulová",J170,0)</f>
        <v>0</v>
      </c>
      <c r="BJ170" s="17" t="s">
        <v>84</v>
      </c>
      <c r="BK170" s="240">
        <f>ROUND(I170*H170,2)</f>
        <v>0</v>
      </c>
      <c r="BL170" s="17" t="s">
        <v>180</v>
      </c>
      <c r="BM170" s="239" t="s">
        <v>555</v>
      </c>
    </row>
    <row r="171" s="13" customFormat="1">
      <c r="A171" s="13"/>
      <c r="B171" s="241"/>
      <c r="C171" s="242"/>
      <c r="D171" s="243" t="s">
        <v>182</v>
      </c>
      <c r="E171" s="244" t="s">
        <v>1</v>
      </c>
      <c r="F171" s="245" t="s">
        <v>554</v>
      </c>
      <c r="G171" s="242"/>
      <c r="H171" s="246">
        <v>0.16500000000000001</v>
      </c>
      <c r="I171" s="247"/>
      <c r="J171" s="242"/>
      <c r="K171" s="242"/>
      <c r="L171" s="248"/>
      <c r="M171" s="249"/>
      <c r="N171" s="250"/>
      <c r="O171" s="250"/>
      <c r="P171" s="250"/>
      <c r="Q171" s="250"/>
      <c r="R171" s="250"/>
      <c r="S171" s="250"/>
      <c r="T171" s="251"/>
      <c r="U171" s="13"/>
      <c r="V171" s="13"/>
      <c r="W171" s="13"/>
      <c r="X171" s="13"/>
      <c r="Y171" s="13"/>
      <c r="Z171" s="13"/>
      <c r="AA171" s="13"/>
      <c r="AB171" s="13"/>
      <c r="AC171" s="13"/>
      <c r="AD171" s="13"/>
      <c r="AE171" s="13"/>
      <c r="AT171" s="252" t="s">
        <v>182</v>
      </c>
      <c r="AU171" s="252" t="s">
        <v>86</v>
      </c>
      <c r="AV171" s="13" t="s">
        <v>86</v>
      </c>
      <c r="AW171" s="13" t="s">
        <v>31</v>
      </c>
      <c r="AX171" s="13" t="s">
        <v>76</v>
      </c>
      <c r="AY171" s="252" t="s">
        <v>173</v>
      </c>
    </row>
    <row r="172" s="14" customFormat="1">
      <c r="A172" s="14"/>
      <c r="B172" s="253"/>
      <c r="C172" s="254"/>
      <c r="D172" s="243" t="s">
        <v>182</v>
      </c>
      <c r="E172" s="255" t="s">
        <v>1</v>
      </c>
      <c r="F172" s="256" t="s">
        <v>184</v>
      </c>
      <c r="G172" s="254"/>
      <c r="H172" s="257">
        <v>0.16500000000000001</v>
      </c>
      <c r="I172" s="258"/>
      <c r="J172" s="254"/>
      <c r="K172" s="254"/>
      <c r="L172" s="259"/>
      <c r="M172" s="260"/>
      <c r="N172" s="261"/>
      <c r="O172" s="261"/>
      <c r="P172" s="261"/>
      <c r="Q172" s="261"/>
      <c r="R172" s="261"/>
      <c r="S172" s="261"/>
      <c r="T172" s="262"/>
      <c r="U172" s="14"/>
      <c r="V172" s="14"/>
      <c r="W172" s="14"/>
      <c r="X172" s="14"/>
      <c r="Y172" s="14"/>
      <c r="Z172" s="14"/>
      <c r="AA172" s="14"/>
      <c r="AB172" s="14"/>
      <c r="AC172" s="14"/>
      <c r="AD172" s="14"/>
      <c r="AE172" s="14"/>
      <c r="AT172" s="263" t="s">
        <v>182</v>
      </c>
      <c r="AU172" s="263" t="s">
        <v>86</v>
      </c>
      <c r="AV172" s="14" t="s">
        <v>180</v>
      </c>
      <c r="AW172" s="14" t="s">
        <v>31</v>
      </c>
      <c r="AX172" s="14" t="s">
        <v>84</v>
      </c>
      <c r="AY172" s="263" t="s">
        <v>173</v>
      </c>
    </row>
    <row r="173" s="2" customFormat="1" ht="114.9" customHeight="1">
      <c r="A173" s="38"/>
      <c r="B173" s="39"/>
      <c r="C173" s="227" t="s">
        <v>264</v>
      </c>
      <c r="D173" s="227" t="s">
        <v>176</v>
      </c>
      <c r="E173" s="228" t="s">
        <v>229</v>
      </c>
      <c r="F173" s="229" t="s">
        <v>230</v>
      </c>
      <c r="G173" s="230" t="s">
        <v>231</v>
      </c>
      <c r="H173" s="231">
        <v>330</v>
      </c>
      <c r="I173" s="232"/>
      <c r="J173" s="233">
        <f>ROUND(I173*H173,2)</f>
        <v>0</v>
      </c>
      <c r="K173" s="234"/>
      <c r="L173" s="44"/>
      <c r="M173" s="235" t="s">
        <v>1</v>
      </c>
      <c r="N173" s="236" t="s">
        <v>41</v>
      </c>
      <c r="O173" s="91"/>
      <c r="P173" s="237">
        <f>O173*H173</f>
        <v>0</v>
      </c>
      <c r="Q173" s="237">
        <v>0</v>
      </c>
      <c r="R173" s="237">
        <f>Q173*H173</f>
        <v>0</v>
      </c>
      <c r="S173" s="237">
        <v>0</v>
      </c>
      <c r="T173" s="238">
        <f>S173*H173</f>
        <v>0</v>
      </c>
      <c r="U173" s="38"/>
      <c r="V173" s="38"/>
      <c r="W173" s="38"/>
      <c r="X173" s="38"/>
      <c r="Y173" s="38"/>
      <c r="Z173" s="38"/>
      <c r="AA173" s="38"/>
      <c r="AB173" s="38"/>
      <c r="AC173" s="38"/>
      <c r="AD173" s="38"/>
      <c r="AE173" s="38"/>
      <c r="AR173" s="239" t="s">
        <v>180</v>
      </c>
      <c r="AT173" s="239" t="s">
        <v>176</v>
      </c>
      <c r="AU173" s="239" t="s">
        <v>86</v>
      </c>
      <c r="AY173" s="17" t="s">
        <v>173</v>
      </c>
      <c r="BE173" s="240">
        <f>IF(N173="základní",J173,0)</f>
        <v>0</v>
      </c>
      <c r="BF173" s="240">
        <f>IF(N173="snížená",J173,0)</f>
        <v>0</v>
      </c>
      <c r="BG173" s="240">
        <f>IF(N173="zákl. přenesená",J173,0)</f>
        <v>0</v>
      </c>
      <c r="BH173" s="240">
        <f>IF(N173="sníž. přenesená",J173,0)</f>
        <v>0</v>
      </c>
      <c r="BI173" s="240">
        <f>IF(N173="nulová",J173,0)</f>
        <v>0</v>
      </c>
      <c r="BJ173" s="17" t="s">
        <v>84</v>
      </c>
      <c r="BK173" s="240">
        <f>ROUND(I173*H173,2)</f>
        <v>0</v>
      </c>
      <c r="BL173" s="17" t="s">
        <v>180</v>
      </c>
      <c r="BM173" s="239" t="s">
        <v>556</v>
      </c>
    </row>
    <row r="174" s="13" customFormat="1">
      <c r="A174" s="13"/>
      <c r="B174" s="241"/>
      <c r="C174" s="242"/>
      <c r="D174" s="243" t="s">
        <v>182</v>
      </c>
      <c r="E174" s="244" t="s">
        <v>1</v>
      </c>
      <c r="F174" s="245" t="s">
        <v>523</v>
      </c>
      <c r="G174" s="242"/>
      <c r="H174" s="246">
        <v>330</v>
      </c>
      <c r="I174" s="247"/>
      <c r="J174" s="242"/>
      <c r="K174" s="242"/>
      <c r="L174" s="248"/>
      <c r="M174" s="249"/>
      <c r="N174" s="250"/>
      <c r="O174" s="250"/>
      <c r="P174" s="250"/>
      <c r="Q174" s="250"/>
      <c r="R174" s="250"/>
      <c r="S174" s="250"/>
      <c r="T174" s="251"/>
      <c r="U174" s="13"/>
      <c r="V174" s="13"/>
      <c r="W174" s="13"/>
      <c r="X174" s="13"/>
      <c r="Y174" s="13"/>
      <c r="Z174" s="13"/>
      <c r="AA174" s="13"/>
      <c r="AB174" s="13"/>
      <c r="AC174" s="13"/>
      <c r="AD174" s="13"/>
      <c r="AE174" s="13"/>
      <c r="AT174" s="252" t="s">
        <v>182</v>
      </c>
      <c r="AU174" s="252" t="s">
        <v>86</v>
      </c>
      <c r="AV174" s="13" t="s">
        <v>86</v>
      </c>
      <c r="AW174" s="13" t="s">
        <v>31</v>
      </c>
      <c r="AX174" s="13" t="s">
        <v>76</v>
      </c>
      <c r="AY174" s="252" t="s">
        <v>173</v>
      </c>
    </row>
    <row r="175" s="14" customFormat="1">
      <c r="A175" s="14"/>
      <c r="B175" s="253"/>
      <c r="C175" s="254"/>
      <c r="D175" s="243" t="s">
        <v>182</v>
      </c>
      <c r="E175" s="255" t="s">
        <v>1</v>
      </c>
      <c r="F175" s="256" t="s">
        <v>184</v>
      </c>
      <c r="G175" s="254"/>
      <c r="H175" s="257">
        <v>330</v>
      </c>
      <c r="I175" s="258"/>
      <c r="J175" s="254"/>
      <c r="K175" s="254"/>
      <c r="L175" s="259"/>
      <c r="M175" s="260"/>
      <c r="N175" s="261"/>
      <c r="O175" s="261"/>
      <c r="P175" s="261"/>
      <c r="Q175" s="261"/>
      <c r="R175" s="261"/>
      <c r="S175" s="261"/>
      <c r="T175" s="262"/>
      <c r="U175" s="14"/>
      <c r="V175" s="14"/>
      <c r="W175" s="14"/>
      <c r="X175" s="14"/>
      <c r="Y175" s="14"/>
      <c r="Z175" s="14"/>
      <c r="AA175" s="14"/>
      <c r="AB175" s="14"/>
      <c r="AC175" s="14"/>
      <c r="AD175" s="14"/>
      <c r="AE175" s="14"/>
      <c r="AT175" s="263" t="s">
        <v>182</v>
      </c>
      <c r="AU175" s="263" t="s">
        <v>86</v>
      </c>
      <c r="AV175" s="14" t="s">
        <v>180</v>
      </c>
      <c r="AW175" s="14" t="s">
        <v>31</v>
      </c>
      <c r="AX175" s="14" t="s">
        <v>84</v>
      </c>
      <c r="AY175" s="263" t="s">
        <v>173</v>
      </c>
    </row>
    <row r="176" s="2" customFormat="1" ht="90" customHeight="1">
      <c r="A176" s="38"/>
      <c r="B176" s="39"/>
      <c r="C176" s="227" t="s">
        <v>8</v>
      </c>
      <c r="D176" s="227" t="s">
        <v>176</v>
      </c>
      <c r="E176" s="228" t="s">
        <v>236</v>
      </c>
      <c r="F176" s="229" t="s">
        <v>237</v>
      </c>
      <c r="G176" s="230" t="s">
        <v>231</v>
      </c>
      <c r="H176" s="231">
        <v>1100</v>
      </c>
      <c r="I176" s="232"/>
      <c r="J176" s="233">
        <f>ROUND(I176*H176,2)</f>
        <v>0</v>
      </c>
      <c r="K176" s="234"/>
      <c r="L176" s="44"/>
      <c r="M176" s="235" t="s">
        <v>1</v>
      </c>
      <c r="N176" s="236" t="s">
        <v>41</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180</v>
      </c>
      <c r="AT176" s="239" t="s">
        <v>176</v>
      </c>
      <c r="AU176" s="239" t="s">
        <v>86</v>
      </c>
      <c r="AY176" s="17" t="s">
        <v>173</v>
      </c>
      <c r="BE176" s="240">
        <f>IF(N176="základní",J176,0)</f>
        <v>0</v>
      </c>
      <c r="BF176" s="240">
        <f>IF(N176="snížená",J176,0)</f>
        <v>0</v>
      </c>
      <c r="BG176" s="240">
        <f>IF(N176="zákl. přenesená",J176,0)</f>
        <v>0</v>
      </c>
      <c r="BH176" s="240">
        <f>IF(N176="sníž. přenesená",J176,0)</f>
        <v>0</v>
      </c>
      <c r="BI176" s="240">
        <f>IF(N176="nulová",J176,0)</f>
        <v>0</v>
      </c>
      <c r="BJ176" s="17" t="s">
        <v>84</v>
      </c>
      <c r="BK176" s="240">
        <f>ROUND(I176*H176,2)</f>
        <v>0</v>
      </c>
      <c r="BL176" s="17" t="s">
        <v>180</v>
      </c>
      <c r="BM176" s="239" t="s">
        <v>557</v>
      </c>
    </row>
    <row r="177" s="13" customFormat="1">
      <c r="A177" s="13"/>
      <c r="B177" s="241"/>
      <c r="C177" s="242"/>
      <c r="D177" s="243" t="s">
        <v>182</v>
      </c>
      <c r="E177" s="244" t="s">
        <v>1</v>
      </c>
      <c r="F177" s="245" t="s">
        <v>558</v>
      </c>
      <c r="G177" s="242"/>
      <c r="H177" s="246">
        <v>600</v>
      </c>
      <c r="I177" s="247"/>
      <c r="J177" s="242"/>
      <c r="K177" s="242"/>
      <c r="L177" s="248"/>
      <c r="M177" s="249"/>
      <c r="N177" s="250"/>
      <c r="O177" s="250"/>
      <c r="P177" s="250"/>
      <c r="Q177" s="250"/>
      <c r="R177" s="250"/>
      <c r="S177" s="250"/>
      <c r="T177" s="251"/>
      <c r="U177" s="13"/>
      <c r="V177" s="13"/>
      <c r="W177" s="13"/>
      <c r="X177" s="13"/>
      <c r="Y177" s="13"/>
      <c r="Z177" s="13"/>
      <c r="AA177" s="13"/>
      <c r="AB177" s="13"/>
      <c r="AC177" s="13"/>
      <c r="AD177" s="13"/>
      <c r="AE177" s="13"/>
      <c r="AT177" s="252" t="s">
        <v>182</v>
      </c>
      <c r="AU177" s="252" t="s">
        <v>86</v>
      </c>
      <c r="AV177" s="13" t="s">
        <v>86</v>
      </c>
      <c r="AW177" s="13" t="s">
        <v>31</v>
      </c>
      <c r="AX177" s="13" t="s">
        <v>76</v>
      </c>
      <c r="AY177" s="252" t="s">
        <v>173</v>
      </c>
    </row>
    <row r="178" s="13" customFormat="1">
      <c r="A178" s="13"/>
      <c r="B178" s="241"/>
      <c r="C178" s="242"/>
      <c r="D178" s="243" t="s">
        <v>182</v>
      </c>
      <c r="E178" s="244" t="s">
        <v>1</v>
      </c>
      <c r="F178" s="245" t="s">
        <v>559</v>
      </c>
      <c r="G178" s="242"/>
      <c r="H178" s="246">
        <v>500</v>
      </c>
      <c r="I178" s="247"/>
      <c r="J178" s="242"/>
      <c r="K178" s="242"/>
      <c r="L178" s="248"/>
      <c r="M178" s="249"/>
      <c r="N178" s="250"/>
      <c r="O178" s="250"/>
      <c r="P178" s="250"/>
      <c r="Q178" s="250"/>
      <c r="R178" s="250"/>
      <c r="S178" s="250"/>
      <c r="T178" s="251"/>
      <c r="U178" s="13"/>
      <c r="V178" s="13"/>
      <c r="W178" s="13"/>
      <c r="X178" s="13"/>
      <c r="Y178" s="13"/>
      <c r="Z178" s="13"/>
      <c r="AA178" s="13"/>
      <c r="AB178" s="13"/>
      <c r="AC178" s="13"/>
      <c r="AD178" s="13"/>
      <c r="AE178" s="13"/>
      <c r="AT178" s="252" t="s">
        <v>182</v>
      </c>
      <c r="AU178" s="252" t="s">
        <v>86</v>
      </c>
      <c r="AV178" s="13" t="s">
        <v>86</v>
      </c>
      <c r="AW178" s="13" t="s">
        <v>31</v>
      </c>
      <c r="AX178" s="13" t="s">
        <v>76</v>
      </c>
      <c r="AY178" s="252" t="s">
        <v>173</v>
      </c>
    </row>
    <row r="179" s="14" customFormat="1">
      <c r="A179" s="14"/>
      <c r="B179" s="253"/>
      <c r="C179" s="254"/>
      <c r="D179" s="243" t="s">
        <v>182</v>
      </c>
      <c r="E179" s="255" t="s">
        <v>1</v>
      </c>
      <c r="F179" s="256" t="s">
        <v>184</v>
      </c>
      <c r="G179" s="254"/>
      <c r="H179" s="257">
        <v>1100</v>
      </c>
      <c r="I179" s="258"/>
      <c r="J179" s="254"/>
      <c r="K179" s="254"/>
      <c r="L179" s="259"/>
      <c r="M179" s="260"/>
      <c r="N179" s="261"/>
      <c r="O179" s="261"/>
      <c r="P179" s="261"/>
      <c r="Q179" s="261"/>
      <c r="R179" s="261"/>
      <c r="S179" s="261"/>
      <c r="T179" s="262"/>
      <c r="U179" s="14"/>
      <c r="V179" s="14"/>
      <c r="W179" s="14"/>
      <c r="X179" s="14"/>
      <c r="Y179" s="14"/>
      <c r="Z179" s="14"/>
      <c r="AA179" s="14"/>
      <c r="AB179" s="14"/>
      <c r="AC179" s="14"/>
      <c r="AD179" s="14"/>
      <c r="AE179" s="14"/>
      <c r="AT179" s="263" t="s">
        <v>182</v>
      </c>
      <c r="AU179" s="263" t="s">
        <v>86</v>
      </c>
      <c r="AV179" s="14" t="s">
        <v>180</v>
      </c>
      <c r="AW179" s="14" t="s">
        <v>31</v>
      </c>
      <c r="AX179" s="14" t="s">
        <v>84</v>
      </c>
      <c r="AY179" s="263" t="s">
        <v>173</v>
      </c>
    </row>
    <row r="180" s="2" customFormat="1" ht="49.05" customHeight="1">
      <c r="A180" s="38"/>
      <c r="B180" s="39"/>
      <c r="C180" s="227" t="s">
        <v>274</v>
      </c>
      <c r="D180" s="227" t="s">
        <v>176</v>
      </c>
      <c r="E180" s="228" t="s">
        <v>242</v>
      </c>
      <c r="F180" s="229" t="s">
        <v>560</v>
      </c>
      <c r="G180" s="230" t="s">
        <v>209</v>
      </c>
      <c r="H180" s="231">
        <v>110</v>
      </c>
      <c r="I180" s="232"/>
      <c r="J180" s="233">
        <f>ROUND(I180*H180,2)</f>
        <v>0</v>
      </c>
      <c r="K180" s="234"/>
      <c r="L180" s="44"/>
      <c r="M180" s="235" t="s">
        <v>1</v>
      </c>
      <c r="N180" s="236" t="s">
        <v>41</v>
      </c>
      <c r="O180" s="91"/>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180</v>
      </c>
      <c r="AT180" s="239" t="s">
        <v>176</v>
      </c>
      <c r="AU180" s="239" t="s">
        <v>86</v>
      </c>
      <c r="AY180" s="17" t="s">
        <v>173</v>
      </c>
      <c r="BE180" s="240">
        <f>IF(N180="základní",J180,0)</f>
        <v>0</v>
      </c>
      <c r="BF180" s="240">
        <f>IF(N180="snížená",J180,0)</f>
        <v>0</v>
      </c>
      <c r="BG180" s="240">
        <f>IF(N180="zákl. přenesená",J180,0)</f>
        <v>0</v>
      </c>
      <c r="BH180" s="240">
        <f>IF(N180="sníž. přenesená",J180,0)</f>
        <v>0</v>
      </c>
      <c r="BI180" s="240">
        <f>IF(N180="nulová",J180,0)</f>
        <v>0</v>
      </c>
      <c r="BJ180" s="17" t="s">
        <v>84</v>
      </c>
      <c r="BK180" s="240">
        <f>ROUND(I180*H180,2)</f>
        <v>0</v>
      </c>
      <c r="BL180" s="17" t="s">
        <v>180</v>
      </c>
      <c r="BM180" s="239" t="s">
        <v>561</v>
      </c>
    </row>
    <row r="181" s="13" customFormat="1">
      <c r="A181" s="13"/>
      <c r="B181" s="241"/>
      <c r="C181" s="242"/>
      <c r="D181" s="243" t="s">
        <v>182</v>
      </c>
      <c r="E181" s="244" t="s">
        <v>1</v>
      </c>
      <c r="F181" s="245" t="s">
        <v>562</v>
      </c>
      <c r="G181" s="242"/>
      <c r="H181" s="246">
        <v>110</v>
      </c>
      <c r="I181" s="247"/>
      <c r="J181" s="242"/>
      <c r="K181" s="242"/>
      <c r="L181" s="248"/>
      <c r="M181" s="249"/>
      <c r="N181" s="250"/>
      <c r="O181" s="250"/>
      <c r="P181" s="250"/>
      <c r="Q181" s="250"/>
      <c r="R181" s="250"/>
      <c r="S181" s="250"/>
      <c r="T181" s="251"/>
      <c r="U181" s="13"/>
      <c r="V181" s="13"/>
      <c r="W181" s="13"/>
      <c r="X181" s="13"/>
      <c r="Y181" s="13"/>
      <c r="Z181" s="13"/>
      <c r="AA181" s="13"/>
      <c r="AB181" s="13"/>
      <c r="AC181" s="13"/>
      <c r="AD181" s="13"/>
      <c r="AE181" s="13"/>
      <c r="AT181" s="252" t="s">
        <v>182</v>
      </c>
      <c r="AU181" s="252" t="s">
        <v>86</v>
      </c>
      <c r="AV181" s="13" t="s">
        <v>86</v>
      </c>
      <c r="AW181" s="13" t="s">
        <v>31</v>
      </c>
      <c r="AX181" s="13" t="s">
        <v>76</v>
      </c>
      <c r="AY181" s="252" t="s">
        <v>173</v>
      </c>
    </row>
    <row r="182" s="14" customFormat="1">
      <c r="A182" s="14"/>
      <c r="B182" s="253"/>
      <c r="C182" s="254"/>
      <c r="D182" s="243" t="s">
        <v>182</v>
      </c>
      <c r="E182" s="255" t="s">
        <v>1</v>
      </c>
      <c r="F182" s="256" t="s">
        <v>184</v>
      </c>
      <c r="G182" s="254"/>
      <c r="H182" s="257">
        <v>110</v>
      </c>
      <c r="I182" s="258"/>
      <c r="J182" s="254"/>
      <c r="K182" s="254"/>
      <c r="L182" s="259"/>
      <c r="M182" s="260"/>
      <c r="N182" s="261"/>
      <c r="O182" s="261"/>
      <c r="P182" s="261"/>
      <c r="Q182" s="261"/>
      <c r="R182" s="261"/>
      <c r="S182" s="261"/>
      <c r="T182" s="262"/>
      <c r="U182" s="14"/>
      <c r="V182" s="14"/>
      <c r="W182" s="14"/>
      <c r="X182" s="14"/>
      <c r="Y182" s="14"/>
      <c r="Z182" s="14"/>
      <c r="AA182" s="14"/>
      <c r="AB182" s="14"/>
      <c r="AC182" s="14"/>
      <c r="AD182" s="14"/>
      <c r="AE182" s="14"/>
      <c r="AT182" s="263" t="s">
        <v>182</v>
      </c>
      <c r="AU182" s="263" t="s">
        <v>86</v>
      </c>
      <c r="AV182" s="14" t="s">
        <v>180</v>
      </c>
      <c r="AW182" s="14" t="s">
        <v>31</v>
      </c>
      <c r="AX182" s="14" t="s">
        <v>84</v>
      </c>
      <c r="AY182" s="263" t="s">
        <v>173</v>
      </c>
    </row>
    <row r="183" s="2" customFormat="1" ht="128.55" customHeight="1">
      <c r="A183" s="38"/>
      <c r="B183" s="39"/>
      <c r="C183" s="227" t="s">
        <v>279</v>
      </c>
      <c r="D183" s="227" t="s">
        <v>176</v>
      </c>
      <c r="E183" s="228" t="s">
        <v>563</v>
      </c>
      <c r="F183" s="229" t="s">
        <v>564</v>
      </c>
      <c r="G183" s="230" t="s">
        <v>221</v>
      </c>
      <c r="H183" s="231">
        <v>0.82999999999999996</v>
      </c>
      <c r="I183" s="232"/>
      <c r="J183" s="233">
        <f>ROUND(I183*H183,2)</f>
        <v>0</v>
      </c>
      <c r="K183" s="234"/>
      <c r="L183" s="44"/>
      <c r="M183" s="235" t="s">
        <v>1</v>
      </c>
      <c r="N183" s="236" t="s">
        <v>41</v>
      </c>
      <c r="O183" s="91"/>
      <c r="P183" s="237">
        <f>O183*H183</f>
        <v>0</v>
      </c>
      <c r="Q183" s="237">
        <v>0</v>
      </c>
      <c r="R183" s="237">
        <f>Q183*H183</f>
        <v>0</v>
      </c>
      <c r="S183" s="237">
        <v>0</v>
      </c>
      <c r="T183" s="238">
        <f>S183*H183</f>
        <v>0</v>
      </c>
      <c r="U183" s="38"/>
      <c r="V183" s="38"/>
      <c r="W183" s="38"/>
      <c r="X183" s="38"/>
      <c r="Y183" s="38"/>
      <c r="Z183" s="38"/>
      <c r="AA183" s="38"/>
      <c r="AB183" s="38"/>
      <c r="AC183" s="38"/>
      <c r="AD183" s="38"/>
      <c r="AE183" s="38"/>
      <c r="AR183" s="239" t="s">
        <v>180</v>
      </c>
      <c r="AT183" s="239" t="s">
        <v>176</v>
      </c>
      <c r="AU183" s="239" t="s">
        <v>86</v>
      </c>
      <c r="AY183" s="17" t="s">
        <v>173</v>
      </c>
      <c r="BE183" s="240">
        <f>IF(N183="základní",J183,0)</f>
        <v>0</v>
      </c>
      <c r="BF183" s="240">
        <f>IF(N183="snížená",J183,0)</f>
        <v>0</v>
      </c>
      <c r="BG183" s="240">
        <f>IF(N183="zákl. přenesená",J183,0)</f>
        <v>0</v>
      </c>
      <c r="BH183" s="240">
        <f>IF(N183="sníž. přenesená",J183,0)</f>
        <v>0</v>
      </c>
      <c r="BI183" s="240">
        <f>IF(N183="nulová",J183,0)</f>
        <v>0</v>
      </c>
      <c r="BJ183" s="17" t="s">
        <v>84</v>
      </c>
      <c r="BK183" s="240">
        <f>ROUND(I183*H183,2)</f>
        <v>0</v>
      </c>
      <c r="BL183" s="17" t="s">
        <v>180</v>
      </c>
      <c r="BM183" s="239" t="s">
        <v>565</v>
      </c>
    </row>
    <row r="184" s="13" customFormat="1">
      <c r="A184" s="13"/>
      <c r="B184" s="241"/>
      <c r="C184" s="242"/>
      <c r="D184" s="243" t="s">
        <v>182</v>
      </c>
      <c r="E184" s="244" t="s">
        <v>1</v>
      </c>
      <c r="F184" s="245" t="s">
        <v>566</v>
      </c>
      <c r="G184" s="242"/>
      <c r="H184" s="246">
        <v>0.82999999999999996</v>
      </c>
      <c r="I184" s="247"/>
      <c r="J184" s="242"/>
      <c r="K184" s="242"/>
      <c r="L184" s="248"/>
      <c r="M184" s="249"/>
      <c r="N184" s="250"/>
      <c r="O184" s="250"/>
      <c r="P184" s="250"/>
      <c r="Q184" s="250"/>
      <c r="R184" s="250"/>
      <c r="S184" s="250"/>
      <c r="T184" s="251"/>
      <c r="U184" s="13"/>
      <c r="V184" s="13"/>
      <c r="W184" s="13"/>
      <c r="X184" s="13"/>
      <c r="Y184" s="13"/>
      <c r="Z184" s="13"/>
      <c r="AA184" s="13"/>
      <c r="AB184" s="13"/>
      <c r="AC184" s="13"/>
      <c r="AD184" s="13"/>
      <c r="AE184" s="13"/>
      <c r="AT184" s="252" t="s">
        <v>182</v>
      </c>
      <c r="AU184" s="252" t="s">
        <v>86</v>
      </c>
      <c r="AV184" s="13" t="s">
        <v>86</v>
      </c>
      <c r="AW184" s="13" t="s">
        <v>31</v>
      </c>
      <c r="AX184" s="13" t="s">
        <v>76</v>
      </c>
      <c r="AY184" s="252" t="s">
        <v>173</v>
      </c>
    </row>
    <row r="185" s="14" customFormat="1">
      <c r="A185" s="14"/>
      <c r="B185" s="253"/>
      <c r="C185" s="254"/>
      <c r="D185" s="243" t="s">
        <v>182</v>
      </c>
      <c r="E185" s="255" t="s">
        <v>1</v>
      </c>
      <c r="F185" s="256" t="s">
        <v>184</v>
      </c>
      <c r="G185" s="254"/>
      <c r="H185" s="257">
        <v>0.82999999999999996</v>
      </c>
      <c r="I185" s="258"/>
      <c r="J185" s="254"/>
      <c r="K185" s="254"/>
      <c r="L185" s="259"/>
      <c r="M185" s="260"/>
      <c r="N185" s="261"/>
      <c r="O185" s="261"/>
      <c r="P185" s="261"/>
      <c r="Q185" s="261"/>
      <c r="R185" s="261"/>
      <c r="S185" s="261"/>
      <c r="T185" s="262"/>
      <c r="U185" s="14"/>
      <c r="V185" s="14"/>
      <c r="W185" s="14"/>
      <c r="X185" s="14"/>
      <c r="Y185" s="14"/>
      <c r="Z185" s="14"/>
      <c r="AA185" s="14"/>
      <c r="AB185" s="14"/>
      <c r="AC185" s="14"/>
      <c r="AD185" s="14"/>
      <c r="AE185" s="14"/>
      <c r="AT185" s="263" t="s">
        <v>182</v>
      </c>
      <c r="AU185" s="263" t="s">
        <v>86</v>
      </c>
      <c r="AV185" s="14" t="s">
        <v>180</v>
      </c>
      <c r="AW185" s="14" t="s">
        <v>31</v>
      </c>
      <c r="AX185" s="14" t="s">
        <v>84</v>
      </c>
      <c r="AY185" s="263" t="s">
        <v>173</v>
      </c>
    </row>
    <row r="186" s="2" customFormat="1" ht="128.55" customHeight="1">
      <c r="A186" s="38"/>
      <c r="B186" s="39"/>
      <c r="C186" s="227" t="s">
        <v>284</v>
      </c>
      <c r="D186" s="227" t="s">
        <v>176</v>
      </c>
      <c r="E186" s="228" t="s">
        <v>247</v>
      </c>
      <c r="F186" s="229" t="s">
        <v>248</v>
      </c>
      <c r="G186" s="230" t="s">
        <v>221</v>
      </c>
      <c r="H186" s="231">
        <v>0.495</v>
      </c>
      <c r="I186" s="232"/>
      <c r="J186" s="233">
        <f>ROUND(I186*H186,2)</f>
        <v>0</v>
      </c>
      <c r="K186" s="234"/>
      <c r="L186" s="44"/>
      <c r="M186" s="235" t="s">
        <v>1</v>
      </c>
      <c r="N186" s="236" t="s">
        <v>41</v>
      </c>
      <c r="O186" s="91"/>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180</v>
      </c>
      <c r="AT186" s="239" t="s">
        <v>176</v>
      </c>
      <c r="AU186" s="239" t="s">
        <v>86</v>
      </c>
      <c r="AY186" s="17" t="s">
        <v>173</v>
      </c>
      <c r="BE186" s="240">
        <f>IF(N186="základní",J186,0)</f>
        <v>0</v>
      </c>
      <c r="BF186" s="240">
        <f>IF(N186="snížená",J186,0)</f>
        <v>0</v>
      </c>
      <c r="BG186" s="240">
        <f>IF(N186="zákl. přenesená",J186,0)</f>
        <v>0</v>
      </c>
      <c r="BH186" s="240">
        <f>IF(N186="sníž. přenesená",J186,0)</f>
        <v>0</v>
      </c>
      <c r="BI186" s="240">
        <f>IF(N186="nulová",J186,0)</f>
        <v>0</v>
      </c>
      <c r="BJ186" s="17" t="s">
        <v>84</v>
      </c>
      <c r="BK186" s="240">
        <f>ROUND(I186*H186,2)</f>
        <v>0</v>
      </c>
      <c r="BL186" s="17" t="s">
        <v>180</v>
      </c>
      <c r="BM186" s="239" t="s">
        <v>567</v>
      </c>
    </row>
    <row r="187" s="2" customFormat="1">
      <c r="A187" s="38"/>
      <c r="B187" s="39"/>
      <c r="C187" s="40"/>
      <c r="D187" s="243" t="s">
        <v>250</v>
      </c>
      <c r="E187" s="40"/>
      <c r="F187" s="285" t="s">
        <v>251</v>
      </c>
      <c r="G187" s="40"/>
      <c r="H187" s="40"/>
      <c r="I187" s="286"/>
      <c r="J187" s="40"/>
      <c r="K187" s="40"/>
      <c r="L187" s="44"/>
      <c r="M187" s="287"/>
      <c r="N187" s="288"/>
      <c r="O187" s="91"/>
      <c r="P187" s="91"/>
      <c r="Q187" s="91"/>
      <c r="R187" s="91"/>
      <c r="S187" s="91"/>
      <c r="T187" s="92"/>
      <c r="U187" s="38"/>
      <c r="V187" s="38"/>
      <c r="W187" s="38"/>
      <c r="X187" s="38"/>
      <c r="Y187" s="38"/>
      <c r="Z187" s="38"/>
      <c r="AA187" s="38"/>
      <c r="AB187" s="38"/>
      <c r="AC187" s="38"/>
      <c r="AD187" s="38"/>
      <c r="AE187" s="38"/>
      <c r="AT187" s="17" t="s">
        <v>250</v>
      </c>
      <c r="AU187" s="17" t="s">
        <v>86</v>
      </c>
    </row>
    <row r="188" s="13" customFormat="1">
      <c r="A188" s="13"/>
      <c r="B188" s="241"/>
      <c r="C188" s="242"/>
      <c r="D188" s="243" t="s">
        <v>182</v>
      </c>
      <c r="E188" s="244" t="s">
        <v>1</v>
      </c>
      <c r="F188" s="245" t="s">
        <v>568</v>
      </c>
      <c r="G188" s="242"/>
      <c r="H188" s="246">
        <v>0.495</v>
      </c>
      <c r="I188" s="247"/>
      <c r="J188" s="242"/>
      <c r="K188" s="242"/>
      <c r="L188" s="248"/>
      <c r="M188" s="249"/>
      <c r="N188" s="250"/>
      <c r="O188" s="250"/>
      <c r="P188" s="250"/>
      <c r="Q188" s="250"/>
      <c r="R188" s="250"/>
      <c r="S188" s="250"/>
      <c r="T188" s="251"/>
      <c r="U188" s="13"/>
      <c r="V188" s="13"/>
      <c r="W188" s="13"/>
      <c r="X188" s="13"/>
      <c r="Y188" s="13"/>
      <c r="Z188" s="13"/>
      <c r="AA188" s="13"/>
      <c r="AB188" s="13"/>
      <c r="AC188" s="13"/>
      <c r="AD188" s="13"/>
      <c r="AE188" s="13"/>
      <c r="AT188" s="252" t="s">
        <v>182</v>
      </c>
      <c r="AU188" s="252" t="s">
        <v>86</v>
      </c>
      <c r="AV188" s="13" t="s">
        <v>86</v>
      </c>
      <c r="AW188" s="13" t="s">
        <v>31</v>
      </c>
      <c r="AX188" s="13" t="s">
        <v>76</v>
      </c>
      <c r="AY188" s="252" t="s">
        <v>173</v>
      </c>
    </row>
    <row r="189" s="14" customFormat="1">
      <c r="A189" s="14"/>
      <c r="B189" s="253"/>
      <c r="C189" s="254"/>
      <c r="D189" s="243" t="s">
        <v>182</v>
      </c>
      <c r="E189" s="255" t="s">
        <v>1</v>
      </c>
      <c r="F189" s="256" t="s">
        <v>184</v>
      </c>
      <c r="G189" s="254"/>
      <c r="H189" s="257">
        <v>0.495</v>
      </c>
      <c r="I189" s="258"/>
      <c r="J189" s="254"/>
      <c r="K189" s="254"/>
      <c r="L189" s="259"/>
      <c r="M189" s="260"/>
      <c r="N189" s="261"/>
      <c r="O189" s="261"/>
      <c r="P189" s="261"/>
      <c r="Q189" s="261"/>
      <c r="R189" s="261"/>
      <c r="S189" s="261"/>
      <c r="T189" s="262"/>
      <c r="U189" s="14"/>
      <c r="V189" s="14"/>
      <c r="W189" s="14"/>
      <c r="X189" s="14"/>
      <c r="Y189" s="14"/>
      <c r="Z189" s="14"/>
      <c r="AA189" s="14"/>
      <c r="AB189" s="14"/>
      <c r="AC189" s="14"/>
      <c r="AD189" s="14"/>
      <c r="AE189" s="14"/>
      <c r="AT189" s="263" t="s">
        <v>182</v>
      </c>
      <c r="AU189" s="263" t="s">
        <v>86</v>
      </c>
      <c r="AV189" s="14" t="s">
        <v>180</v>
      </c>
      <c r="AW189" s="14" t="s">
        <v>31</v>
      </c>
      <c r="AX189" s="14" t="s">
        <v>84</v>
      </c>
      <c r="AY189" s="263" t="s">
        <v>173</v>
      </c>
    </row>
    <row r="190" s="2" customFormat="1" ht="114.9" customHeight="1">
      <c r="A190" s="38"/>
      <c r="B190" s="39"/>
      <c r="C190" s="227" t="s">
        <v>289</v>
      </c>
      <c r="D190" s="227" t="s">
        <v>176</v>
      </c>
      <c r="E190" s="228" t="s">
        <v>254</v>
      </c>
      <c r="F190" s="229" t="s">
        <v>255</v>
      </c>
      <c r="G190" s="230" t="s">
        <v>256</v>
      </c>
      <c r="H190" s="231">
        <v>59</v>
      </c>
      <c r="I190" s="232"/>
      <c r="J190" s="233">
        <f>ROUND(I190*H190,2)</f>
        <v>0</v>
      </c>
      <c r="K190" s="234"/>
      <c r="L190" s="44"/>
      <c r="M190" s="235" t="s">
        <v>1</v>
      </c>
      <c r="N190" s="236" t="s">
        <v>41</v>
      </c>
      <c r="O190" s="91"/>
      <c r="P190" s="237">
        <f>O190*H190</f>
        <v>0</v>
      </c>
      <c r="Q190" s="237">
        <v>0</v>
      </c>
      <c r="R190" s="237">
        <f>Q190*H190</f>
        <v>0</v>
      </c>
      <c r="S190" s="237">
        <v>0</v>
      </c>
      <c r="T190" s="238">
        <f>S190*H190</f>
        <v>0</v>
      </c>
      <c r="U190" s="38"/>
      <c r="V190" s="38"/>
      <c r="W190" s="38"/>
      <c r="X190" s="38"/>
      <c r="Y190" s="38"/>
      <c r="Z190" s="38"/>
      <c r="AA190" s="38"/>
      <c r="AB190" s="38"/>
      <c r="AC190" s="38"/>
      <c r="AD190" s="38"/>
      <c r="AE190" s="38"/>
      <c r="AR190" s="239" t="s">
        <v>180</v>
      </c>
      <c r="AT190" s="239" t="s">
        <v>176</v>
      </c>
      <c r="AU190" s="239" t="s">
        <v>86</v>
      </c>
      <c r="AY190" s="17" t="s">
        <v>173</v>
      </c>
      <c r="BE190" s="240">
        <f>IF(N190="základní",J190,0)</f>
        <v>0</v>
      </c>
      <c r="BF190" s="240">
        <f>IF(N190="snížená",J190,0)</f>
        <v>0</v>
      </c>
      <c r="BG190" s="240">
        <f>IF(N190="zákl. přenesená",J190,0)</f>
        <v>0</v>
      </c>
      <c r="BH190" s="240">
        <f>IF(N190="sníž. přenesená",J190,0)</f>
        <v>0</v>
      </c>
      <c r="BI190" s="240">
        <f>IF(N190="nulová",J190,0)</f>
        <v>0</v>
      </c>
      <c r="BJ190" s="17" t="s">
        <v>84</v>
      </c>
      <c r="BK190" s="240">
        <f>ROUND(I190*H190,2)</f>
        <v>0</v>
      </c>
      <c r="BL190" s="17" t="s">
        <v>180</v>
      </c>
      <c r="BM190" s="239" t="s">
        <v>569</v>
      </c>
    </row>
    <row r="191" s="13" customFormat="1">
      <c r="A191" s="13"/>
      <c r="B191" s="241"/>
      <c r="C191" s="242"/>
      <c r="D191" s="243" t="s">
        <v>182</v>
      </c>
      <c r="E191" s="244" t="s">
        <v>1</v>
      </c>
      <c r="F191" s="245" t="s">
        <v>206</v>
      </c>
      <c r="G191" s="242"/>
      <c r="H191" s="246">
        <v>6</v>
      </c>
      <c r="I191" s="247"/>
      <c r="J191" s="242"/>
      <c r="K191" s="242"/>
      <c r="L191" s="248"/>
      <c r="M191" s="249"/>
      <c r="N191" s="250"/>
      <c r="O191" s="250"/>
      <c r="P191" s="250"/>
      <c r="Q191" s="250"/>
      <c r="R191" s="250"/>
      <c r="S191" s="250"/>
      <c r="T191" s="251"/>
      <c r="U191" s="13"/>
      <c r="V191" s="13"/>
      <c r="W191" s="13"/>
      <c r="X191" s="13"/>
      <c r="Y191" s="13"/>
      <c r="Z191" s="13"/>
      <c r="AA191" s="13"/>
      <c r="AB191" s="13"/>
      <c r="AC191" s="13"/>
      <c r="AD191" s="13"/>
      <c r="AE191" s="13"/>
      <c r="AT191" s="252" t="s">
        <v>182</v>
      </c>
      <c r="AU191" s="252" t="s">
        <v>86</v>
      </c>
      <c r="AV191" s="13" t="s">
        <v>86</v>
      </c>
      <c r="AW191" s="13" t="s">
        <v>31</v>
      </c>
      <c r="AX191" s="13" t="s">
        <v>76</v>
      </c>
      <c r="AY191" s="252" t="s">
        <v>173</v>
      </c>
    </row>
    <row r="192" s="13" customFormat="1">
      <c r="A192" s="13"/>
      <c r="B192" s="241"/>
      <c r="C192" s="242"/>
      <c r="D192" s="243" t="s">
        <v>182</v>
      </c>
      <c r="E192" s="244" t="s">
        <v>1</v>
      </c>
      <c r="F192" s="245" t="s">
        <v>570</v>
      </c>
      <c r="G192" s="242"/>
      <c r="H192" s="246">
        <v>30</v>
      </c>
      <c r="I192" s="247"/>
      <c r="J192" s="242"/>
      <c r="K192" s="242"/>
      <c r="L192" s="248"/>
      <c r="M192" s="249"/>
      <c r="N192" s="250"/>
      <c r="O192" s="250"/>
      <c r="P192" s="250"/>
      <c r="Q192" s="250"/>
      <c r="R192" s="250"/>
      <c r="S192" s="250"/>
      <c r="T192" s="251"/>
      <c r="U192" s="13"/>
      <c r="V192" s="13"/>
      <c r="W192" s="13"/>
      <c r="X192" s="13"/>
      <c r="Y192" s="13"/>
      <c r="Z192" s="13"/>
      <c r="AA192" s="13"/>
      <c r="AB192" s="13"/>
      <c r="AC192" s="13"/>
      <c r="AD192" s="13"/>
      <c r="AE192" s="13"/>
      <c r="AT192" s="252" t="s">
        <v>182</v>
      </c>
      <c r="AU192" s="252" t="s">
        <v>86</v>
      </c>
      <c r="AV192" s="13" t="s">
        <v>86</v>
      </c>
      <c r="AW192" s="13" t="s">
        <v>31</v>
      </c>
      <c r="AX192" s="13" t="s">
        <v>76</v>
      </c>
      <c r="AY192" s="252" t="s">
        <v>173</v>
      </c>
    </row>
    <row r="193" s="13" customFormat="1">
      <c r="A193" s="13"/>
      <c r="B193" s="241"/>
      <c r="C193" s="242"/>
      <c r="D193" s="243" t="s">
        <v>182</v>
      </c>
      <c r="E193" s="244" t="s">
        <v>1</v>
      </c>
      <c r="F193" s="245" t="s">
        <v>571</v>
      </c>
      <c r="G193" s="242"/>
      <c r="H193" s="246">
        <v>23</v>
      </c>
      <c r="I193" s="247"/>
      <c r="J193" s="242"/>
      <c r="K193" s="242"/>
      <c r="L193" s="248"/>
      <c r="M193" s="249"/>
      <c r="N193" s="250"/>
      <c r="O193" s="250"/>
      <c r="P193" s="250"/>
      <c r="Q193" s="250"/>
      <c r="R193" s="250"/>
      <c r="S193" s="250"/>
      <c r="T193" s="251"/>
      <c r="U193" s="13"/>
      <c r="V193" s="13"/>
      <c r="W193" s="13"/>
      <c r="X193" s="13"/>
      <c r="Y193" s="13"/>
      <c r="Z193" s="13"/>
      <c r="AA193" s="13"/>
      <c r="AB193" s="13"/>
      <c r="AC193" s="13"/>
      <c r="AD193" s="13"/>
      <c r="AE193" s="13"/>
      <c r="AT193" s="252" t="s">
        <v>182</v>
      </c>
      <c r="AU193" s="252" t="s">
        <v>86</v>
      </c>
      <c r="AV193" s="13" t="s">
        <v>86</v>
      </c>
      <c r="AW193" s="13" t="s">
        <v>31</v>
      </c>
      <c r="AX193" s="13" t="s">
        <v>76</v>
      </c>
      <c r="AY193" s="252" t="s">
        <v>173</v>
      </c>
    </row>
    <row r="194" s="14" customFormat="1">
      <c r="A194" s="14"/>
      <c r="B194" s="253"/>
      <c r="C194" s="254"/>
      <c r="D194" s="243" t="s">
        <v>182</v>
      </c>
      <c r="E194" s="255" t="s">
        <v>1</v>
      </c>
      <c r="F194" s="256" t="s">
        <v>184</v>
      </c>
      <c r="G194" s="254"/>
      <c r="H194" s="257">
        <v>59</v>
      </c>
      <c r="I194" s="258"/>
      <c r="J194" s="254"/>
      <c r="K194" s="254"/>
      <c r="L194" s="259"/>
      <c r="M194" s="260"/>
      <c r="N194" s="261"/>
      <c r="O194" s="261"/>
      <c r="P194" s="261"/>
      <c r="Q194" s="261"/>
      <c r="R194" s="261"/>
      <c r="S194" s="261"/>
      <c r="T194" s="262"/>
      <c r="U194" s="14"/>
      <c r="V194" s="14"/>
      <c r="W194" s="14"/>
      <c r="X194" s="14"/>
      <c r="Y194" s="14"/>
      <c r="Z194" s="14"/>
      <c r="AA194" s="14"/>
      <c r="AB194" s="14"/>
      <c r="AC194" s="14"/>
      <c r="AD194" s="14"/>
      <c r="AE194" s="14"/>
      <c r="AT194" s="263" t="s">
        <v>182</v>
      </c>
      <c r="AU194" s="263" t="s">
        <v>86</v>
      </c>
      <c r="AV194" s="14" t="s">
        <v>180</v>
      </c>
      <c r="AW194" s="14" t="s">
        <v>31</v>
      </c>
      <c r="AX194" s="14" t="s">
        <v>84</v>
      </c>
      <c r="AY194" s="263" t="s">
        <v>173</v>
      </c>
    </row>
    <row r="195" s="2" customFormat="1" ht="90" customHeight="1">
      <c r="A195" s="38"/>
      <c r="B195" s="39"/>
      <c r="C195" s="227" t="s">
        <v>294</v>
      </c>
      <c r="D195" s="227" t="s">
        <v>176</v>
      </c>
      <c r="E195" s="228" t="s">
        <v>261</v>
      </c>
      <c r="F195" s="229" t="s">
        <v>262</v>
      </c>
      <c r="G195" s="230" t="s">
        <v>256</v>
      </c>
      <c r="H195" s="231">
        <v>8</v>
      </c>
      <c r="I195" s="232"/>
      <c r="J195" s="233">
        <f>ROUND(I195*H195,2)</f>
        <v>0</v>
      </c>
      <c r="K195" s="234"/>
      <c r="L195" s="44"/>
      <c r="M195" s="235" t="s">
        <v>1</v>
      </c>
      <c r="N195" s="236" t="s">
        <v>41</v>
      </c>
      <c r="O195" s="91"/>
      <c r="P195" s="237">
        <f>O195*H195</f>
        <v>0</v>
      </c>
      <c r="Q195" s="237">
        <v>0</v>
      </c>
      <c r="R195" s="237">
        <f>Q195*H195</f>
        <v>0</v>
      </c>
      <c r="S195" s="237">
        <v>0</v>
      </c>
      <c r="T195" s="238">
        <f>S195*H195</f>
        <v>0</v>
      </c>
      <c r="U195" s="38"/>
      <c r="V195" s="38"/>
      <c r="W195" s="38"/>
      <c r="X195" s="38"/>
      <c r="Y195" s="38"/>
      <c r="Z195" s="38"/>
      <c r="AA195" s="38"/>
      <c r="AB195" s="38"/>
      <c r="AC195" s="38"/>
      <c r="AD195" s="38"/>
      <c r="AE195" s="38"/>
      <c r="AR195" s="239" t="s">
        <v>180</v>
      </c>
      <c r="AT195" s="239" t="s">
        <v>176</v>
      </c>
      <c r="AU195" s="239" t="s">
        <v>86</v>
      </c>
      <c r="AY195" s="17" t="s">
        <v>173</v>
      </c>
      <c r="BE195" s="240">
        <f>IF(N195="základní",J195,0)</f>
        <v>0</v>
      </c>
      <c r="BF195" s="240">
        <f>IF(N195="snížená",J195,0)</f>
        <v>0</v>
      </c>
      <c r="BG195" s="240">
        <f>IF(N195="zákl. přenesená",J195,0)</f>
        <v>0</v>
      </c>
      <c r="BH195" s="240">
        <f>IF(N195="sníž. přenesená",J195,0)</f>
        <v>0</v>
      </c>
      <c r="BI195" s="240">
        <f>IF(N195="nulová",J195,0)</f>
        <v>0</v>
      </c>
      <c r="BJ195" s="17" t="s">
        <v>84</v>
      </c>
      <c r="BK195" s="240">
        <f>ROUND(I195*H195,2)</f>
        <v>0</v>
      </c>
      <c r="BL195" s="17" t="s">
        <v>180</v>
      </c>
      <c r="BM195" s="239" t="s">
        <v>572</v>
      </c>
    </row>
    <row r="196" s="13" customFormat="1">
      <c r="A196" s="13"/>
      <c r="B196" s="241"/>
      <c r="C196" s="242"/>
      <c r="D196" s="243" t="s">
        <v>182</v>
      </c>
      <c r="E196" s="244" t="s">
        <v>1</v>
      </c>
      <c r="F196" s="245" t="s">
        <v>203</v>
      </c>
      <c r="G196" s="242"/>
      <c r="H196" s="246">
        <v>8</v>
      </c>
      <c r="I196" s="247"/>
      <c r="J196" s="242"/>
      <c r="K196" s="242"/>
      <c r="L196" s="248"/>
      <c r="M196" s="249"/>
      <c r="N196" s="250"/>
      <c r="O196" s="250"/>
      <c r="P196" s="250"/>
      <c r="Q196" s="250"/>
      <c r="R196" s="250"/>
      <c r="S196" s="250"/>
      <c r="T196" s="251"/>
      <c r="U196" s="13"/>
      <c r="V196" s="13"/>
      <c r="W196" s="13"/>
      <c r="X196" s="13"/>
      <c r="Y196" s="13"/>
      <c r="Z196" s="13"/>
      <c r="AA196" s="13"/>
      <c r="AB196" s="13"/>
      <c r="AC196" s="13"/>
      <c r="AD196" s="13"/>
      <c r="AE196" s="13"/>
      <c r="AT196" s="252" t="s">
        <v>182</v>
      </c>
      <c r="AU196" s="252" t="s">
        <v>86</v>
      </c>
      <c r="AV196" s="13" t="s">
        <v>86</v>
      </c>
      <c r="AW196" s="13" t="s">
        <v>31</v>
      </c>
      <c r="AX196" s="13" t="s">
        <v>76</v>
      </c>
      <c r="AY196" s="252" t="s">
        <v>173</v>
      </c>
    </row>
    <row r="197" s="14" customFormat="1">
      <c r="A197" s="14"/>
      <c r="B197" s="253"/>
      <c r="C197" s="254"/>
      <c r="D197" s="243" t="s">
        <v>182</v>
      </c>
      <c r="E197" s="255" t="s">
        <v>1</v>
      </c>
      <c r="F197" s="256" t="s">
        <v>184</v>
      </c>
      <c r="G197" s="254"/>
      <c r="H197" s="257">
        <v>8</v>
      </c>
      <c r="I197" s="258"/>
      <c r="J197" s="254"/>
      <c r="K197" s="254"/>
      <c r="L197" s="259"/>
      <c r="M197" s="260"/>
      <c r="N197" s="261"/>
      <c r="O197" s="261"/>
      <c r="P197" s="261"/>
      <c r="Q197" s="261"/>
      <c r="R197" s="261"/>
      <c r="S197" s="261"/>
      <c r="T197" s="262"/>
      <c r="U197" s="14"/>
      <c r="V197" s="14"/>
      <c r="W197" s="14"/>
      <c r="X197" s="14"/>
      <c r="Y197" s="14"/>
      <c r="Z197" s="14"/>
      <c r="AA197" s="14"/>
      <c r="AB197" s="14"/>
      <c r="AC197" s="14"/>
      <c r="AD197" s="14"/>
      <c r="AE197" s="14"/>
      <c r="AT197" s="263" t="s">
        <v>182</v>
      </c>
      <c r="AU197" s="263" t="s">
        <v>86</v>
      </c>
      <c r="AV197" s="14" t="s">
        <v>180</v>
      </c>
      <c r="AW197" s="14" t="s">
        <v>31</v>
      </c>
      <c r="AX197" s="14" t="s">
        <v>84</v>
      </c>
      <c r="AY197" s="263" t="s">
        <v>173</v>
      </c>
    </row>
    <row r="198" s="2" customFormat="1" ht="101.25" customHeight="1">
      <c r="A198" s="38"/>
      <c r="B198" s="39"/>
      <c r="C198" s="227" t="s">
        <v>7</v>
      </c>
      <c r="D198" s="227" t="s">
        <v>176</v>
      </c>
      <c r="E198" s="228" t="s">
        <v>265</v>
      </c>
      <c r="F198" s="229" t="s">
        <v>266</v>
      </c>
      <c r="G198" s="230" t="s">
        <v>231</v>
      </c>
      <c r="H198" s="231">
        <v>1690</v>
      </c>
      <c r="I198" s="232"/>
      <c r="J198" s="233">
        <f>ROUND(I198*H198,2)</f>
        <v>0</v>
      </c>
      <c r="K198" s="234"/>
      <c r="L198" s="44"/>
      <c r="M198" s="235" t="s">
        <v>1</v>
      </c>
      <c r="N198" s="236" t="s">
        <v>41</v>
      </c>
      <c r="O198" s="91"/>
      <c r="P198" s="237">
        <f>O198*H198</f>
        <v>0</v>
      </c>
      <c r="Q198" s="237">
        <v>0</v>
      </c>
      <c r="R198" s="237">
        <f>Q198*H198</f>
        <v>0</v>
      </c>
      <c r="S198" s="237">
        <v>0</v>
      </c>
      <c r="T198" s="238">
        <f>S198*H198</f>
        <v>0</v>
      </c>
      <c r="U198" s="38"/>
      <c r="V198" s="38"/>
      <c r="W198" s="38"/>
      <c r="X198" s="38"/>
      <c r="Y198" s="38"/>
      <c r="Z198" s="38"/>
      <c r="AA198" s="38"/>
      <c r="AB198" s="38"/>
      <c r="AC198" s="38"/>
      <c r="AD198" s="38"/>
      <c r="AE198" s="38"/>
      <c r="AR198" s="239" t="s">
        <v>180</v>
      </c>
      <c r="AT198" s="239" t="s">
        <v>176</v>
      </c>
      <c r="AU198" s="239" t="s">
        <v>86</v>
      </c>
      <c r="AY198" s="17" t="s">
        <v>173</v>
      </c>
      <c r="BE198" s="240">
        <f>IF(N198="základní",J198,0)</f>
        <v>0</v>
      </c>
      <c r="BF198" s="240">
        <f>IF(N198="snížená",J198,0)</f>
        <v>0</v>
      </c>
      <c r="BG198" s="240">
        <f>IF(N198="zákl. přenesená",J198,0)</f>
        <v>0</v>
      </c>
      <c r="BH198" s="240">
        <f>IF(N198="sníž. přenesená",J198,0)</f>
        <v>0</v>
      </c>
      <c r="BI198" s="240">
        <f>IF(N198="nulová",J198,0)</f>
        <v>0</v>
      </c>
      <c r="BJ198" s="17" t="s">
        <v>84</v>
      </c>
      <c r="BK198" s="240">
        <f>ROUND(I198*H198,2)</f>
        <v>0</v>
      </c>
      <c r="BL198" s="17" t="s">
        <v>180</v>
      </c>
      <c r="BM198" s="239" t="s">
        <v>573</v>
      </c>
    </row>
    <row r="199" s="2" customFormat="1">
      <c r="A199" s="38"/>
      <c r="B199" s="39"/>
      <c r="C199" s="40"/>
      <c r="D199" s="243" t="s">
        <v>250</v>
      </c>
      <c r="E199" s="40"/>
      <c r="F199" s="285" t="s">
        <v>268</v>
      </c>
      <c r="G199" s="40"/>
      <c r="H199" s="40"/>
      <c r="I199" s="286"/>
      <c r="J199" s="40"/>
      <c r="K199" s="40"/>
      <c r="L199" s="44"/>
      <c r="M199" s="287"/>
      <c r="N199" s="288"/>
      <c r="O199" s="91"/>
      <c r="P199" s="91"/>
      <c r="Q199" s="91"/>
      <c r="R199" s="91"/>
      <c r="S199" s="91"/>
      <c r="T199" s="92"/>
      <c r="U199" s="38"/>
      <c r="V199" s="38"/>
      <c r="W199" s="38"/>
      <c r="X199" s="38"/>
      <c r="Y199" s="38"/>
      <c r="Z199" s="38"/>
      <c r="AA199" s="38"/>
      <c r="AB199" s="38"/>
      <c r="AC199" s="38"/>
      <c r="AD199" s="38"/>
      <c r="AE199" s="38"/>
      <c r="AT199" s="17" t="s">
        <v>250</v>
      </c>
      <c r="AU199" s="17" t="s">
        <v>86</v>
      </c>
    </row>
    <row r="200" s="13" customFormat="1">
      <c r="A200" s="13"/>
      <c r="B200" s="241"/>
      <c r="C200" s="242"/>
      <c r="D200" s="243" t="s">
        <v>182</v>
      </c>
      <c r="E200" s="244" t="s">
        <v>1</v>
      </c>
      <c r="F200" s="245" t="s">
        <v>574</v>
      </c>
      <c r="G200" s="242"/>
      <c r="H200" s="246">
        <v>430</v>
      </c>
      <c r="I200" s="247"/>
      <c r="J200" s="242"/>
      <c r="K200" s="242"/>
      <c r="L200" s="248"/>
      <c r="M200" s="249"/>
      <c r="N200" s="250"/>
      <c r="O200" s="250"/>
      <c r="P200" s="250"/>
      <c r="Q200" s="250"/>
      <c r="R200" s="250"/>
      <c r="S200" s="250"/>
      <c r="T200" s="251"/>
      <c r="U200" s="13"/>
      <c r="V200" s="13"/>
      <c r="W200" s="13"/>
      <c r="X200" s="13"/>
      <c r="Y200" s="13"/>
      <c r="Z200" s="13"/>
      <c r="AA200" s="13"/>
      <c r="AB200" s="13"/>
      <c r="AC200" s="13"/>
      <c r="AD200" s="13"/>
      <c r="AE200" s="13"/>
      <c r="AT200" s="252" t="s">
        <v>182</v>
      </c>
      <c r="AU200" s="252" t="s">
        <v>86</v>
      </c>
      <c r="AV200" s="13" t="s">
        <v>86</v>
      </c>
      <c r="AW200" s="13" t="s">
        <v>31</v>
      </c>
      <c r="AX200" s="13" t="s">
        <v>76</v>
      </c>
      <c r="AY200" s="252" t="s">
        <v>173</v>
      </c>
    </row>
    <row r="201" s="13" customFormat="1">
      <c r="A201" s="13"/>
      <c r="B201" s="241"/>
      <c r="C201" s="242"/>
      <c r="D201" s="243" t="s">
        <v>182</v>
      </c>
      <c r="E201" s="244" t="s">
        <v>1</v>
      </c>
      <c r="F201" s="245" t="s">
        <v>575</v>
      </c>
      <c r="G201" s="242"/>
      <c r="H201" s="246">
        <v>700</v>
      </c>
      <c r="I201" s="247"/>
      <c r="J201" s="242"/>
      <c r="K201" s="242"/>
      <c r="L201" s="248"/>
      <c r="M201" s="249"/>
      <c r="N201" s="250"/>
      <c r="O201" s="250"/>
      <c r="P201" s="250"/>
      <c r="Q201" s="250"/>
      <c r="R201" s="250"/>
      <c r="S201" s="250"/>
      <c r="T201" s="251"/>
      <c r="U201" s="13"/>
      <c r="V201" s="13"/>
      <c r="W201" s="13"/>
      <c r="X201" s="13"/>
      <c r="Y201" s="13"/>
      <c r="Z201" s="13"/>
      <c r="AA201" s="13"/>
      <c r="AB201" s="13"/>
      <c r="AC201" s="13"/>
      <c r="AD201" s="13"/>
      <c r="AE201" s="13"/>
      <c r="AT201" s="252" t="s">
        <v>182</v>
      </c>
      <c r="AU201" s="252" t="s">
        <v>86</v>
      </c>
      <c r="AV201" s="13" t="s">
        <v>86</v>
      </c>
      <c r="AW201" s="13" t="s">
        <v>31</v>
      </c>
      <c r="AX201" s="13" t="s">
        <v>76</v>
      </c>
      <c r="AY201" s="252" t="s">
        <v>173</v>
      </c>
    </row>
    <row r="202" s="13" customFormat="1">
      <c r="A202" s="13"/>
      <c r="B202" s="241"/>
      <c r="C202" s="242"/>
      <c r="D202" s="243" t="s">
        <v>182</v>
      </c>
      <c r="E202" s="244" t="s">
        <v>1</v>
      </c>
      <c r="F202" s="245" t="s">
        <v>576</v>
      </c>
      <c r="G202" s="242"/>
      <c r="H202" s="246">
        <v>560</v>
      </c>
      <c r="I202" s="247"/>
      <c r="J202" s="242"/>
      <c r="K202" s="242"/>
      <c r="L202" s="248"/>
      <c r="M202" s="249"/>
      <c r="N202" s="250"/>
      <c r="O202" s="250"/>
      <c r="P202" s="250"/>
      <c r="Q202" s="250"/>
      <c r="R202" s="250"/>
      <c r="S202" s="250"/>
      <c r="T202" s="251"/>
      <c r="U202" s="13"/>
      <c r="V202" s="13"/>
      <c r="W202" s="13"/>
      <c r="X202" s="13"/>
      <c r="Y202" s="13"/>
      <c r="Z202" s="13"/>
      <c r="AA202" s="13"/>
      <c r="AB202" s="13"/>
      <c r="AC202" s="13"/>
      <c r="AD202" s="13"/>
      <c r="AE202" s="13"/>
      <c r="AT202" s="252" t="s">
        <v>182</v>
      </c>
      <c r="AU202" s="252" t="s">
        <v>86</v>
      </c>
      <c r="AV202" s="13" t="s">
        <v>86</v>
      </c>
      <c r="AW202" s="13" t="s">
        <v>31</v>
      </c>
      <c r="AX202" s="13" t="s">
        <v>76</v>
      </c>
      <c r="AY202" s="252" t="s">
        <v>173</v>
      </c>
    </row>
    <row r="203" s="14" customFormat="1">
      <c r="A203" s="14"/>
      <c r="B203" s="253"/>
      <c r="C203" s="254"/>
      <c r="D203" s="243" t="s">
        <v>182</v>
      </c>
      <c r="E203" s="255" t="s">
        <v>1</v>
      </c>
      <c r="F203" s="256" t="s">
        <v>184</v>
      </c>
      <c r="G203" s="254"/>
      <c r="H203" s="257">
        <v>1690</v>
      </c>
      <c r="I203" s="258"/>
      <c r="J203" s="254"/>
      <c r="K203" s="254"/>
      <c r="L203" s="259"/>
      <c r="M203" s="260"/>
      <c r="N203" s="261"/>
      <c r="O203" s="261"/>
      <c r="P203" s="261"/>
      <c r="Q203" s="261"/>
      <c r="R203" s="261"/>
      <c r="S203" s="261"/>
      <c r="T203" s="262"/>
      <c r="U203" s="14"/>
      <c r="V203" s="14"/>
      <c r="W203" s="14"/>
      <c r="X203" s="14"/>
      <c r="Y203" s="14"/>
      <c r="Z203" s="14"/>
      <c r="AA203" s="14"/>
      <c r="AB203" s="14"/>
      <c r="AC203" s="14"/>
      <c r="AD203" s="14"/>
      <c r="AE203" s="14"/>
      <c r="AT203" s="263" t="s">
        <v>182</v>
      </c>
      <c r="AU203" s="263" t="s">
        <v>86</v>
      </c>
      <c r="AV203" s="14" t="s">
        <v>180</v>
      </c>
      <c r="AW203" s="14" t="s">
        <v>31</v>
      </c>
      <c r="AX203" s="14" t="s">
        <v>84</v>
      </c>
      <c r="AY203" s="263" t="s">
        <v>173</v>
      </c>
    </row>
    <row r="204" s="2" customFormat="1" ht="62.7" customHeight="1">
      <c r="A204" s="38"/>
      <c r="B204" s="39"/>
      <c r="C204" s="227" t="s">
        <v>303</v>
      </c>
      <c r="D204" s="227" t="s">
        <v>176</v>
      </c>
      <c r="E204" s="228" t="s">
        <v>270</v>
      </c>
      <c r="F204" s="229" t="s">
        <v>271</v>
      </c>
      <c r="G204" s="230" t="s">
        <v>209</v>
      </c>
      <c r="H204" s="231">
        <v>76</v>
      </c>
      <c r="I204" s="232"/>
      <c r="J204" s="233">
        <f>ROUND(I204*H204,2)</f>
        <v>0</v>
      </c>
      <c r="K204" s="234"/>
      <c r="L204" s="44"/>
      <c r="M204" s="235" t="s">
        <v>1</v>
      </c>
      <c r="N204" s="236" t="s">
        <v>41</v>
      </c>
      <c r="O204" s="91"/>
      <c r="P204" s="237">
        <f>O204*H204</f>
        <v>0</v>
      </c>
      <c r="Q204" s="237">
        <v>0</v>
      </c>
      <c r="R204" s="237">
        <f>Q204*H204</f>
        <v>0</v>
      </c>
      <c r="S204" s="237">
        <v>0</v>
      </c>
      <c r="T204" s="238">
        <f>S204*H204</f>
        <v>0</v>
      </c>
      <c r="U204" s="38"/>
      <c r="V204" s="38"/>
      <c r="W204" s="38"/>
      <c r="X204" s="38"/>
      <c r="Y204" s="38"/>
      <c r="Z204" s="38"/>
      <c r="AA204" s="38"/>
      <c r="AB204" s="38"/>
      <c r="AC204" s="38"/>
      <c r="AD204" s="38"/>
      <c r="AE204" s="38"/>
      <c r="AR204" s="239" t="s">
        <v>180</v>
      </c>
      <c r="AT204" s="239" t="s">
        <v>176</v>
      </c>
      <c r="AU204" s="239" t="s">
        <v>86</v>
      </c>
      <c r="AY204" s="17" t="s">
        <v>173</v>
      </c>
      <c r="BE204" s="240">
        <f>IF(N204="základní",J204,0)</f>
        <v>0</v>
      </c>
      <c r="BF204" s="240">
        <f>IF(N204="snížená",J204,0)</f>
        <v>0</v>
      </c>
      <c r="BG204" s="240">
        <f>IF(N204="zákl. přenesená",J204,0)</f>
        <v>0</v>
      </c>
      <c r="BH204" s="240">
        <f>IF(N204="sníž. přenesená",J204,0)</f>
        <v>0</v>
      </c>
      <c r="BI204" s="240">
        <f>IF(N204="nulová",J204,0)</f>
        <v>0</v>
      </c>
      <c r="BJ204" s="17" t="s">
        <v>84</v>
      </c>
      <c r="BK204" s="240">
        <f>ROUND(I204*H204,2)</f>
        <v>0</v>
      </c>
      <c r="BL204" s="17" t="s">
        <v>180</v>
      </c>
      <c r="BM204" s="239" t="s">
        <v>577</v>
      </c>
    </row>
    <row r="205" s="13" customFormat="1">
      <c r="A205" s="13"/>
      <c r="B205" s="241"/>
      <c r="C205" s="242"/>
      <c r="D205" s="243" t="s">
        <v>182</v>
      </c>
      <c r="E205" s="244" t="s">
        <v>1</v>
      </c>
      <c r="F205" s="245" t="s">
        <v>578</v>
      </c>
      <c r="G205" s="242"/>
      <c r="H205" s="246">
        <v>76</v>
      </c>
      <c r="I205" s="247"/>
      <c r="J205" s="242"/>
      <c r="K205" s="242"/>
      <c r="L205" s="248"/>
      <c r="M205" s="249"/>
      <c r="N205" s="250"/>
      <c r="O205" s="250"/>
      <c r="P205" s="250"/>
      <c r="Q205" s="250"/>
      <c r="R205" s="250"/>
      <c r="S205" s="250"/>
      <c r="T205" s="251"/>
      <c r="U205" s="13"/>
      <c r="V205" s="13"/>
      <c r="W205" s="13"/>
      <c r="X205" s="13"/>
      <c r="Y205" s="13"/>
      <c r="Z205" s="13"/>
      <c r="AA205" s="13"/>
      <c r="AB205" s="13"/>
      <c r="AC205" s="13"/>
      <c r="AD205" s="13"/>
      <c r="AE205" s="13"/>
      <c r="AT205" s="252" t="s">
        <v>182</v>
      </c>
      <c r="AU205" s="252" t="s">
        <v>86</v>
      </c>
      <c r="AV205" s="13" t="s">
        <v>86</v>
      </c>
      <c r="AW205" s="13" t="s">
        <v>31</v>
      </c>
      <c r="AX205" s="13" t="s">
        <v>76</v>
      </c>
      <c r="AY205" s="252" t="s">
        <v>173</v>
      </c>
    </row>
    <row r="206" s="14" customFormat="1">
      <c r="A206" s="14"/>
      <c r="B206" s="253"/>
      <c r="C206" s="254"/>
      <c r="D206" s="243" t="s">
        <v>182</v>
      </c>
      <c r="E206" s="255" t="s">
        <v>1</v>
      </c>
      <c r="F206" s="256" t="s">
        <v>184</v>
      </c>
      <c r="G206" s="254"/>
      <c r="H206" s="257">
        <v>76</v>
      </c>
      <c r="I206" s="258"/>
      <c r="J206" s="254"/>
      <c r="K206" s="254"/>
      <c r="L206" s="259"/>
      <c r="M206" s="260"/>
      <c r="N206" s="261"/>
      <c r="O206" s="261"/>
      <c r="P206" s="261"/>
      <c r="Q206" s="261"/>
      <c r="R206" s="261"/>
      <c r="S206" s="261"/>
      <c r="T206" s="262"/>
      <c r="U206" s="14"/>
      <c r="V206" s="14"/>
      <c r="W206" s="14"/>
      <c r="X206" s="14"/>
      <c r="Y206" s="14"/>
      <c r="Z206" s="14"/>
      <c r="AA206" s="14"/>
      <c r="AB206" s="14"/>
      <c r="AC206" s="14"/>
      <c r="AD206" s="14"/>
      <c r="AE206" s="14"/>
      <c r="AT206" s="263" t="s">
        <v>182</v>
      </c>
      <c r="AU206" s="263" t="s">
        <v>86</v>
      </c>
      <c r="AV206" s="14" t="s">
        <v>180</v>
      </c>
      <c r="AW206" s="14" t="s">
        <v>31</v>
      </c>
      <c r="AX206" s="14" t="s">
        <v>84</v>
      </c>
      <c r="AY206" s="263" t="s">
        <v>173</v>
      </c>
    </row>
    <row r="207" s="2" customFormat="1" ht="14.4" customHeight="1">
      <c r="A207" s="38"/>
      <c r="B207" s="39"/>
      <c r="C207" s="264" t="s">
        <v>308</v>
      </c>
      <c r="D207" s="264" t="s">
        <v>199</v>
      </c>
      <c r="E207" s="265" t="s">
        <v>275</v>
      </c>
      <c r="F207" s="266" t="s">
        <v>276</v>
      </c>
      <c r="G207" s="267" t="s">
        <v>209</v>
      </c>
      <c r="H207" s="268">
        <v>76</v>
      </c>
      <c r="I207" s="269"/>
      <c r="J207" s="270">
        <f>ROUND(I207*H207,2)</f>
        <v>0</v>
      </c>
      <c r="K207" s="271"/>
      <c r="L207" s="272"/>
      <c r="M207" s="273" t="s">
        <v>1</v>
      </c>
      <c r="N207" s="274" t="s">
        <v>41</v>
      </c>
      <c r="O207" s="91"/>
      <c r="P207" s="237">
        <f>O207*H207</f>
        <v>0</v>
      </c>
      <c r="Q207" s="237">
        <v>0.01004</v>
      </c>
      <c r="R207" s="237">
        <f>Q207*H207</f>
        <v>0.76304000000000005</v>
      </c>
      <c r="S207" s="237">
        <v>0</v>
      </c>
      <c r="T207" s="238">
        <f>S207*H207</f>
        <v>0</v>
      </c>
      <c r="U207" s="38"/>
      <c r="V207" s="38"/>
      <c r="W207" s="38"/>
      <c r="X207" s="38"/>
      <c r="Y207" s="38"/>
      <c r="Z207" s="38"/>
      <c r="AA207" s="38"/>
      <c r="AB207" s="38"/>
      <c r="AC207" s="38"/>
      <c r="AD207" s="38"/>
      <c r="AE207" s="38"/>
      <c r="AR207" s="239" t="s">
        <v>203</v>
      </c>
      <c r="AT207" s="239" t="s">
        <v>199</v>
      </c>
      <c r="AU207" s="239" t="s">
        <v>86</v>
      </c>
      <c r="AY207" s="17" t="s">
        <v>173</v>
      </c>
      <c r="BE207" s="240">
        <f>IF(N207="základní",J207,0)</f>
        <v>0</v>
      </c>
      <c r="BF207" s="240">
        <f>IF(N207="snížená",J207,0)</f>
        <v>0</v>
      </c>
      <c r="BG207" s="240">
        <f>IF(N207="zákl. přenesená",J207,0)</f>
        <v>0</v>
      </c>
      <c r="BH207" s="240">
        <f>IF(N207="sníž. přenesená",J207,0)</f>
        <v>0</v>
      </c>
      <c r="BI207" s="240">
        <f>IF(N207="nulová",J207,0)</f>
        <v>0</v>
      </c>
      <c r="BJ207" s="17" t="s">
        <v>84</v>
      </c>
      <c r="BK207" s="240">
        <f>ROUND(I207*H207,2)</f>
        <v>0</v>
      </c>
      <c r="BL207" s="17" t="s">
        <v>180</v>
      </c>
      <c r="BM207" s="239" t="s">
        <v>579</v>
      </c>
    </row>
    <row r="208" s="13" customFormat="1">
      <c r="A208" s="13"/>
      <c r="B208" s="241"/>
      <c r="C208" s="242"/>
      <c r="D208" s="243" t="s">
        <v>182</v>
      </c>
      <c r="E208" s="244" t="s">
        <v>1</v>
      </c>
      <c r="F208" s="245" t="s">
        <v>580</v>
      </c>
      <c r="G208" s="242"/>
      <c r="H208" s="246">
        <v>76</v>
      </c>
      <c r="I208" s="247"/>
      <c r="J208" s="242"/>
      <c r="K208" s="242"/>
      <c r="L208" s="248"/>
      <c r="M208" s="249"/>
      <c r="N208" s="250"/>
      <c r="O208" s="250"/>
      <c r="P208" s="250"/>
      <c r="Q208" s="250"/>
      <c r="R208" s="250"/>
      <c r="S208" s="250"/>
      <c r="T208" s="251"/>
      <c r="U208" s="13"/>
      <c r="V208" s="13"/>
      <c r="W208" s="13"/>
      <c r="X208" s="13"/>
      <c r="Y208" s="13"/>
      <c r="Z208" s="13"/>
      <c r="AA208" s="13"/>
      <c r="AB208" s="13"/>
      <c r="AC208" s="13"/>
      <c r="AD208" s="13"/>
      <c r="AE208" s="13"/>
      <c r="AT208" s="252" t="s">
        <v>182</v>
      </c>
      <c r="AU208" s="252" t="s">
        <v>86</v>
      </c>
      <c r="AV208" s="13" t="s">
        <v>86</v>
      </c>
      <c r="AW208" s="13" t="s">
        <v>31</v>
      </c>
      <c r="AX208" s="13" t="s">
        <v>76</v>
      </c>
      <c r="AY208" s="252" t="s">
        <v>173</v>
      </c>
    </row>
    <row r="209" s="14" customFormat="1">
      <c r="A209" s="14"/>
      <c r="B209" s="253"/>
      <c r="C209" s="254"/>
      <c r="D209" s="243" t="s">
        <v>182</v>
      </c>
      <c r="E209" s="255" t="s">
        <v>1</v>
      </c>
      <c r="F209" s="256" t="s">
        <v>184</v>
      </c>
      <c r="G209" s="254"/>
      <c r="H209" s="257">
        <v>76</v>
      </c>
      <c r="I209" s="258"/>
      <c r="J209" s="254"/>
      <c r="K209" s="254"/>
      <c r="L209" s="259"/>
      <c r="M209" s="260"/>
      <c r="N209" s="261"/>
      <c r="O209" s="261"/>
      <c r="P209" s="261"/>
      <c r="Q209" s="261"/>
      <c r="R209" s="261"/>
      <c r="S209" s="261"/>
      <c r="T209" s="262"/>
      <c r="U209" s="14"/>
      <c r="V209" s="14"/>
      <c r="W209" s="14"/>
      <c r="X209" s="14"/>
      <c r="Y209" s="14"/>
      <c r="Z209" s="14"/>
      <c r="AA209" s="14"/>
      <c r="AB209" s="14"/>
      <c r="AC209" s="14"/>
      <c r="AD209" s="14"/>
      <c r="AE209" s="14"/>
      <c r="AT209" s="263" t="s">
        <v>182</v>
      </c>
      <c r="AU209" s="263" t="s">
        <v>86</v>
      </c>
      <c r="AV209" s="14" t="s">
        <v>180</v>
      </c>
      <c r="AW209" s="14" t="s">
        <v>31</v>
      </c>
      <c r="AX209" s="14" t="s">
        <v>84</v>
      </c>
      <c r="AY209" s="263" t="s">
        <v>173</v>
      </c>
    </row>
    <row r="210" s="2" customFormat="1" ht="76.35" customHeight="1">
      <c r="A210" s="38"/>
      <c r="B210" s="39"/>
      <c r="C210" s="227" t="s">
        <v>315</v>
      </c>
      <c r="D210" s="227" t="s">
        <v>176</v>
      </c>
      <c r="E210" s="228" t="s">
        <v>280</v>
      </c>
      <c r="F210" s="229" t="s">
        <v>281</v>
      </c>
      <c r="G210" s="230" t="s">
        <v>187</v>
      </c>
      <c r="H210" s="231">
        <v>772</v>
      </c>
      <c r="I210" s="232"/>
      <c r="J210" s="233">
        <f>ROUND(I210*H210,2)</f>
        <v>0</v>
      </c>
      <c r="K210" s="234"/>
      <c r="L210" s="44"/>
      <c r="M210" s="235" t="s">
        <v>1</v>
      </c>
      <c r="N210" s="236" t="s">
        <v>41</v>
      </c>
      <c r="O210" s="91"/>
      <c r="P210" s="237">
        <f>O210*H210</f>
        <v>0</v>
      </c>
      <c r="Q210" s="237">
        <v>0</v>
      </c>
      <c r="R210" s="237">
        <f>Q210*H210</f>
        <v>0</v>
      </c>
      <c r="S210" s="237">
        <v>0</v>
      </c>
      <c r="T210" s="238">
        <f>S210*H210</f>
        <v>0</v>
      </c>
      <c r="U210" s="38"/>
      <c r="V210" s="38"/>
      <c r="W210" s="38"/>
      <c r="X210" s="38"/>
      <c r="Y210" s="38"/>
      <c r="Z210" s="38"/>
      <c r="AA210" s="38"/>
      <c r="AB210" s="38"/>
      <c r="AC210" s="38"/>
      <c r="AD210" s="38"/>
      <c r="AE210" s="38"/>
      <c r="AR210" s="239" t="s">
        <v>180</v>
      </c>
      <c r="AT210" s="239" t="s">
        <v>176</v>
      </c>
      <c r="AU210" s="239" t="s">
        <v>86</v>
      </c>
      <c r="AY210" s="17" t="s">
        <v>173</v>
      </c>
      <c r="BE210" s="240">
        <f>IF(N210="základní",J210,0)</f>
        <v>0</v>
      </c>
      <c r="BF210" s="240">
        <f>IF(N210="snížená",J210,0)</f>
        <v>0</v>
      </c>
      <c r="BG210" s="240">
        <f>IF(N210="zákl. přenesená",J210,0)</f>
        <v>0</v>
      </c>
      <c r="BH210" s="240">
        <f>IF(N210="sníž. přenesená",J210,0)</f>
        <v>0</v>
      </c>
      <c r="BI210" s="240">
        <f>IF(N210="nulová",J210,0)</f>
        <v>0</v>
      </c>
      <c r="BJ210" s="17" t="s">
        <v>84</v>
      </c>
      <c r="BK210" s="240">
        <f>ROUND(I210*H210,2)</f>
        <v>0</v>
      </c>
      <c r="BL210" s="17" t="s">
        <v>180</v>
      </c>
      <c r="BM210" s="239" t="s">
        <v>581</v>
      </c>
    </row>
    <row r="211" s="13" customFormat="1">
      <c r="A211" s="13"/>
      <c r="B211" s="241"/>
      <c r="C211" s="242"/>
      <c r="D211" s="243" t="s">
        <v>182</v>
      </c>
      <c r="E211" s="244" t="s">
        <v>1</v>
      </c>
      <c r="F211" s="245" t="s">
        <v>582</v>
      </c>
      <c r="G211" s="242"/>
      <c r="H211" s="246">
        <v>640</v>
      </c>
      <c r="I211" s="247"/>
      <c r="J211" s="242"/>
      <c r="K211" s="242"/>
      <c r="L211" s="248"/>
      <c r="M211" s="249"/>
      <c r="N211" s="250"/>
      <c r="O211" s="250"/>
      <c r="P211" s="250"/>
      <c r="Q211" s="250"/>
      <c r="R211" s="250"/>
      <c r="S211" s="250"/>
      <c r="T211" s="251"/>
      <c r="U211" s="13"/>
      <c r="V211" s="13"/>
      <c r="W211" s="13"/>
      <c r="X211" s="13"/>
      <c r="Y211" s="13"/>
      <c r="Z211" s="13"/>
      <c r="AA211" s="13"/>
      <c r="AB211" s="13"/>
      <c r="AC211" s="13"/>
      <c r="AD211" s="13"/>
      <c r="AE211" s="13"/>
      <c r="AT211" s="252" t="s">
        <v>182</v>
      </c>
      <c r="AU211" s="252" t="s">
        <v>86</v>
      </c>
      <c r="AV211" s="13" t="s">
        <v>86</v>
      </c>
      <c r="AW211" s="13" t="s">
        <v>31</v>
      </c>
      <c r="AX211" s="13" t="s">
        <v>76</v>
      </c>
      <c r="AY211" s="252" t="s">
        <v>173</v>
      </c>
    </row>
    <row r="212" s="13" customFormat="1">
      <c r="A212" s="13"/>
      <c r="B212" s="241"/>
      <c r="C212" s="242"/>
      <c r="D212" s="243" t="s">
        <v>182</v>
      </c>
      <c r="E212" s="244" t="s">
        <v>1</v>
      </c>
      <c r="F212" s="245" t="s">
        <v>583</v>
      </c>
      <c r="G212" s="242"/>
      <c r="H212" s="246">
        <v>132</v>
      </c>
      <c r="I212" s="247"/>
      <c r="J212" s="242"/>
      <c r="K212" s="242"/>
      <c r="L212" s="248"/>
      <c r="M212" s="249"/>
      <c r="N212" s="250"/>
      <c r="O212" s="250"/>
      <c r="P212" s="250"/>
      <c r="Q212" s="250"/>
      <c r="R212" s="250"/>
      <c r="S212" s="250"/>
      <c r="T212" s="251"/>
      <c r="U212" s="13"/>
      <c r="V212" s="13"/>
      <c r="W212" s="13"/>
      <c r="X212" s="13"/>
      <c r="Y212" s="13"/>
      <c r="Z212" s="13"/>
      <c r="AA212" s="13"/>
      <c r="AB212" s="13"/>
      <c r="AC212" s="13"/>
      <c r="AD212" s="13"/>
      <c r="AE212" s="13"/>
      <c r="AT212" s="252" t="s">
        <v>182</v>
      </c>
      <c r="AU212" s="252" t="s">
        <v>86</v>
      </c>
      <c r="AV212" s="13" t="s">
        <v>86</v>
      </c>
      <c r="AW212" s="13" t="s">
        <v>31</v>
      </c>
      <c r="AX212" s="13" t="s">
        <v>76</v>
      </c>
      <c r="AY212" s="252" t="s">
        <v>173</v>
      </c>
    </row>
    <row r="213" s="14" customFormat="1">
      <c r="A213" s="14"/>
      <c r="B213" s="253"/>
      <c r="C213" s="254"/>
      <c r="D213" s="243" t="s">
        <v>182</v>
      </c>
      <c r="E213" s="255" t="s">
        <v>1</v>
      </c>
      <c r="F213" s="256" t="s">
        <v>184</v>
      </c>
      <c r="G213" s="254"/>
      <c r="H213" s="257">
        <v>772</v>
      </c>
      <c r="I213" s="258"/>
      <c r="J213" s="254"/>
      <c r="K213" s="254"/>
      <c r="L213" s="259"/>
      <c r="M213" s="260"/>
      <c r="N213" s="261"/>
      <c r="O213" s="261"/>
      <c r="P213" s="261"/>
      <c r="Q213" s="261"/>
      <c r="R213" s="261"/>
      <c r="S213" s="261"/>
      <c r="T213" s="262"/>
      <c r="U213" s="14"/>
      <c r="V213" s="14"/>
      <c r="W213" s="14"/>
      <c r="X213" s="14"/>
      <c r="Y213" s="14"/>
      <c r="Z213" s="14"/>
      <c r="AA213" s="14"/>
      <c r="AB213" s="14"/>
      <c r="AC213" s="14"/>
      <c r="AD213" s="14"/>
      <c r="AE213" s="14"/>
      <c r="AT213" s="263" t="s">
        <v>182</v>
      </c>
      <c r="AU213" s="263" t="s">
        <v>86</v>
      </c>
      <c r="AV213" s="14" t="s">
        <v>180</v>
      </c>
      <c r="AW213" s="14" t="s">
        <v>31</v>
      </c>
      <c r="AX213" s="14" t="s">
        <v>84</v>
      </c>
      <c r="AY213" s="263" t="s">
        <v>173</v>
      </c>
    </row>
    <row r="214" s="2" customFormat="1" ht="49.05" customHeight="1">
      <c r="A214" s="38"/>
      <c r="B214" s="39"/>
      <c r="C214" s="227" t="s">
        <v>322</v>
      </c>
      <c r="D214" s="227" t="s">
        <v>176</v>
      </c>
      <c r="E214" s="228" t="s">
        <v>299</v>
      </c>
      <c r="F214" s="229" t="s">
        <v>300</v>
      </c>
      <c r="G214" s="230" t="s">
        <v>179</v>
      </c>
      <c r="H214" s="231">
        <v>300</v>
      </c>
      <c r="I214" s="232"/>
      <c r="J214" s="233">
        <f>ROUND(I214*H214,2)</f>
        <v>0</v>
      </c>
      <c r="K214" s="234"/>
      <c r="L214" s="44"/>
      <c r="M214" s="235" t="s">
        <v>1</v>
      </c>
      <c r="N214" s="236" t="s">
        <v>41</v>
      </c>
      <c r="O214" s="91"/>
      <c r="P214" s="237">
        <f>O214*H214</f>
        <v>0</v>
      </c>
      <c r="Q214" s="237">
        <v>0</v>
      </c>
      <c r="R214" s="237">
        <f>Q214*H214</f>
        <v>0</v>
      </c>
      <c r="S214" s="237">
        <v>0</v>
      </c>
      <c r="T214" s="238">
        <f>S214*H214</f>
        <v>0</v>
      </c>
      <c r="U214" s="38"/>
      <c r="V214" s="38"/>
      <c r="W214" s="38"/>
      <c r="X214" s="38"/>
      <c r="Y214" s="38"/>
      <c r="Z214" s="38"/>
      <c r="AA214" s="38"/>
      <c r="AB214" s="38"/>
      <c r="AC214" s="38"/>
      <c r="AD214" s="38"/>
      <c r="AE214" s="38"/>
      <c r="AR214" s="239" t="s">
        <v>180</v>
      </c>
      <c r="AT214" s="239" t="s">
        <v>176</v>
      </c>
      <c r="AU214" s="239" t="s">
        <v>86</v>
      </c>
      <c r="AY214" s="17" t="s">
        <v>173</v>
      </c>
      <c r="BE214" s="240">
        <f>IF(N214="základní",J214,0)</f>
        <v>0</v>
      </c>
      <c r="BF214" s="240">
        <f>IF(N214="snížená",J214,0)</f>
        <v>0</v>
      </c>
      <c r="BG214" s="240">
        <f>IF(N214="zákl. přenesená",J214,0)</f>
        <v>0</v>
      </c>
      <c r="BH214" s="240">
        <f>IF(N214="sníž. přenesená",J214,0)</f>
        <v>0</v>
      </c>
      <c r="BI214" s="240">
        <f>IF(N214="nulová",J214,0)</f>
        <v>0</v>
      </c>
      <c r="BJ214" s="17" t="s">
        <v>84</v>
      </c>
      <c r="BK214" s="240">
        <f>ROUND(I214*H214,2)</f>
        <v>0</v>
      </c>
      <c r="BL214" s="17" t="s">
        <v>180</v>
      </c>
      <c r="BM214" s="239" t="s">
        <v>584</v>
      </c>
    </row>
    <row r="215" s="13" customFormat="1">
      <c r="A215" s="13"/>
      <c r="B215" s="241"/>
      <c r="C215" s="242"/>
      <c r="D215" s="243" t="s">
        <v>182</v>
      </c>
      <c r="E215" s="244" t="s">
        <v>1</v>
      </c>
      <c r="F215" s="245" t="s">
        <v>585</v>
      </c>
      <c r="G215" s="242"/>
      <c r="H215" s="246">
        <v>300</v>
      </c>
      <c r="I215" s="247"/>
      <c r="J215" s="242"/>
      <c r="K215" s="242"/>
      <c r="L215" s="248"/>
      <c r="M215" s="249"/>
      <c r="N215" s="250"/>
      <c r="O215" s="250"/>
      <c r="P215" s="250"/>
      <c r="Q215" s="250"/>
      <c r="R215" s="250"/>
      <c r="S215" s="250"/>
      <c r="T215" s="251"/>
      <c r="U215" s="13"/>
      <c r="V215" s="13"/>
      <c r="W215" s="13"/>
      <c r="X215" s="13"/>
      <c r="Y215" s="13"/>
      <c r="Z215" s="13"/>
      <c r="AA215" s="13"/>
      <c r="AB215" s="13"/>
      <c r="AC215" s="13"/>
      <c r="AD215" s="13"/>
      <c r="AE215" s="13"/>
      <c r="AT215" s="252" t="s">
        <v>182</v>
      </c>
      <c r="AU215" s="252" t="s">
        <v>86</v>
      </c>
      <c r="AV215" s="13" t="s">
        <v>86</v>
      </c>
      <c r="AW215" s="13" t="s">
        <v>31</v>
      </c>
      <c r="AX215" s="13" t="s">
        <v>76</v>
      </c>
      <c r="AY215" s="252" t="s">
        <v>173</v>
      </c>
    </row>
    <row r="216" s="14" customFormat="1">
      <c r="A216" s="14"/>
      <c r="B216" s="253"/>
      <c r="C216" s="254"/>
      <c r="D216" s="243" t="s">
        <v>182</v>
      </c>
      <c r="E216" s="255" t="s">
        <v>1</v>
      </c>
      <c r="F216" s="256" t="s">
        <v>184</v>
      </c>
      <c r="G216" s="254"/>
      <c r="H216" s="257">
        <v>300</v>
      </c>
      <c r="I216" s="258"/>
      <c r="J216" s="254"/>
      <c r="K216" s="254"/>
      <c r="L216" s="259"/>
      <c r="M216" s="260"/>
      <c r="N216" s="261"/>
      <c r="O216" s="261"/>
      <c r="P216" s="261"/>
      <c r="Q216" s="261"/>
      <c r="R216" s="261"/>
      <c r="S216" s="261"/>
      <c r="T216" s="262"/>
      <c r="U216" s="14"/>
      <c r="V216" s="14"/>
      <c r="W216" s="14"/>
      <c r="X216" s="14"/>
      <c r="Y216" s="14"/>
      <c r="Z216" s="14"/>
      <c r="AA216" s="14"/>
      <c r="AB216" s="14"/>
      <c r="AC216" s="14"/>
      <c r="AD216" s="14"/>
      <c r="AE216" s="14"/>
      <c r="AT216" s="263" t="s">
        <v>182</v>
      </c>
      <c r="AU216" s="263" t="s">
        <v>86</v>
      </c>
      <c r="AV216" s="14" t="s">
        <v>180</v>
      </c>
      <c r="AW216" s="14" t="s">
        <v>31</v>
      </c>
      <c r="AX216" s="14" t="s">
        <v>84</v>
      </c>
      <c r="AY216" s="263" t="s">
        <v>173</v>
      </c>
    </row>
    <row r="217" s="2" customFormat="1" ht="76.35" customHeight="1">
      <c r="A217" s="38"/>
      <c r="B217" s="39"/>
      <c r="C217" s="227" t="s">
        <v>327</v>
      </c>
      <c r="D217" s="227" t="s">
        <v>176</v>
      </c>
      <c r="E217" s="228" t="s">
        <v>309</v>
      </c>
      <c r="F217" s="229" t="s">
        <v>310</v>
      </c>
      <c r="G217" s="230" t="s">
        <v>202</v>
      </c>
      <c r="H217" s="231">
        <v>44.384999999999998</v>
      </c>
      <c r="I217" s="232"/>
      <c r="J217" s="233">
        <f>ROUND(I217*H217,2)</f>
        <v>0</v>
      </c>
      <c r="K217" s="234"/>
      <c r="L217" s="44"/>
      <c r="M217" s="235" t="s">
        <v>1</v>
      </c>
      <c r="N217" s="236" t="s">
        <v>41</v>
      </c>
      <c r="O217" s="91"/>
      <c r="P217" s="237">
        <f>O217*H217</f>
        <v>0</v>
      </c>
      <c r="Q217" s="237">
        <v>0</v>
      </c>
      <c r="R217" s="237">
        <f>Q217*H217</f>
        <v>0</v>
      </c>
      <c r="S217" s="237">
        <v>0</v>
      </c>
      <c r="T217" s="238">
        <f>S217*H217</f>
        <v>0</v>
      </c>
      <c r="U217" s="38"/>
      <c r="V217" s="38"/>
      <c r="W217" s="38"/>
      <c r="X217" s="38"/>
      <c r="Y217" s="38"/>
      <c r="Z217" s="38"/>
      <c r="AA217" s="38"/>
      <c r="AB217" s="38"/>
      <c r="AC217" s="38"/>
      <c r="AD217" s="38"/>
      <c r="AE217" s="38"/>
      <c r="AR217" s="239" t="s">
        <v>180</v>
      </c>
      <c r="AT217" s="239" t="s">
        <v>176</v>
      </c>
      <c r="AU217" s="239" t="s">
        <v>86</v>
      </c>
      <c r="AY217" s="17" t="s">
        <v>173</v>
      </c>
      <c r="BE217" s="240">
        <f>IF(N217="základní",J217,0)</f>
        <v>0</v>
      </c>
      <c r="BF217" s="240">
        <f>IF(N217="snížená",J217,0)</f>
        <v>0</v>
      </c>
      <c r="BG217" s="240">
        <f>IF(N217="zákl. přenesená",J217,0)</f>
        <v>0</v>
      </c>
      <c r="BH217" s="240">
        <f>IF(N217="sníž. přenesená",J217,0)</f>
        <v>0</v>
      </c>
      <c r="BI217" s="240">
        <f>IF(N217="nulová",J217,0)</f>
        <v>0</v>
      </c>
      <c r="BJ217" s="17" t="s">
        <v>84</v>
      </c>
      <c r="BK217" s="240">
        <f>ROUND(I217*H217,2)</f>
        <v>0</v>
      </c>
      <c r="BL217" s="17" t="s">
        <v>180</v>
      </c>
      <c r="BM217" s="239" t="s">
        <v>586</v>
      </c>
    </row>
    <row r="218" s="13" customFormat="1">
      <c r="A218" s="13"/>
      <c r="B218" s="241"/>
      <c r="C218" s="242"/>
      <c r="D218" s="243" t="s">
        <v>182</v>
      </c>
      <c r="E218" s="244" t="s">
        <v>1</v>
      </c>
      <c r="F218" s="245" t="s">
        <v>587</v>
      </c>
      <c r="G218" s="242"/>
      <c r="H218" s="246">
        <v>44.384999999999998</v>
      </c>
      <c r="I218" s="247"/>
      <c r="J218" s="242"/>
      <c r="K218" s="242"/>
      <c r="L218" s="248"/>
      <c r="M218" s="249"/>
      <c r="N218" s="250"/>
      <c r="O218" s="250"/>
      <c r="P218" s="250"/>
      <c r="Q218" s="250"/>
      <c r="R218" s="250"/>
      <c r="S218" s="250"/>
      <c r="T218" s="251"/>
      <c r="U218" s="13"/>
      <c r="V218" s="13"/>
      <c r="W218" s="13"/>
      <c r="X218" s="13"/>
      <c r="Y218" s="13"/>
      <c r="Z218" s="13"/>
      <c r="AA218" s="13"/>
      <c r="AB218" s="13"/>
      <c r="AC218" s="13"/>
      <c r="AD218" s="13"/>
      <c r="AE218" s="13"/>
      <c r="AT218" s="252" t="s">
        <v>182</v>
      </c>
      <c r="AU218" s="252" t="s">
        <v>86</v>
      </c>
      <c r="AV218" s="13" t="s">
        <v>86</v>
      </c>
      <c r="AW218" s="13" t="s">
        <v>31</v>
      </c>
      <c r="AX218" s="13" t="s">
        <v>76</v>
      </c>
      <c r="AY218" s="252" t="s">
        <v>173</v>
      </c>
    </row>
    <row r="219" s="14" customFormat="1">
      <c r="A219" s="14"/>
      <c r="B219" s="253"/>
      <c r="C219" s="254"/>
      <c r="D219" s="243" t="s">
        <v>182</v>
      </c>
      <c r="E219" s="255" t="s">
        <v>1</v>
      </c>
      <c r="F219" s="256" t="s">
        <v>184</v>
      </c>
      <c r="G219" s="254"/>
      <c r="H219" s="257">
        <v>44.384999999999998</v>
      </c>
      <c r="I219" s="258"/>
      <c r="J219" s="254"/>
      <c r="K219" s="254"/>
      <c r="L219" s="259"/>
      <c r="M219" s="260"/>
      <c r="N219" s="261"/>
      <c r="O219" s="261"/>
      <c r="P219" s="261"/>
      <c r="Q219" s="261"/>
      <c r="R219" s="261"/>
      <c r="S219" s="261"/>
      <c r="T219" s="262"/>
      <c r="U219" s="14"/>
      <c r="V219" s="14"/>
      <c r="W219" s="14"/>
      <c r="X219" s="14"/>
      <c r="Y219" s="14"/>
      <c r="Z219" s="14"/>
      <c r="AA219" s="14"/>
      <c r="AB219" s="14"/>
      <c r="AC219" s="14"/>
      <c r="AD219" s="14"/>
      <c r="AE219" s="14"/>
      <c r="AT219" s="263" t="s">
        <v>182</v>
      </c>
      <c r="AU219" s="263" t="s">
        <v>86</v>
      </c>
      <c r="AV219" s="14" t="s">
        <v>180</v>
      </c>
      <c r="AW219" s="14" t="s">
        <v>31</v>
      </c>
      <c r="AX219" s="14" t="s">
        <v>84</v>
      </c>
      <c r="AY219" s="263" t="s">
        <v>173</v>
      </c>
    </row>
    <row r="220" s="12" customFormat="1" ht="25.92" customHeight="1">
      <c r="A220" s="12"/>
      <c r="B220" s="211"/>
      <c r="C220" s="212"/>
      <c r="D220" s="213" t="s">
        <v>75</v>
      </c>
      <c r="E220" s="214" t="s">
        <v>313</v>
      </c>
      <c r="F220" s="214" t="s">
        <v>314</v>
      </c>
      <c r="G220" s="212"/>
      <c r="H220" s="212"/>
      <c r="I220" s="215"/>
      <c r="J220" s="216">
        <f>BK220</f>
        <v>0</v>
      </c>
      <c r="K220" s="212"/>
      <c r="L220" s="217"/>
      <c r="M220" s="218"/>
      <c r="N220" s="219"/>
      <c r="O220" s="219"/>
      <c r="P220" s="220">
        <f>SUM(P221:P229)</f>
        <v>0</v>
      </c>
      <c r="Q220" s="219"/>
      <c r="R220" s="220">
        <f>SUM(R221:R229)</f>
        <v>0</v>
      </c>
      <c r="S220" s="219"/>
      <c r="T220" s="221">
        <f>SUM(T221:T229)</f>
        <v>0</v>
      </c>
      <c r="U220" s="12"/>
      <c r="V220" s="12"/>
      <c r="W220" s="12"/>
      <c r="X220" s="12"/>
      <c r="Y220" s="12"/>
      <c r="Z220" s="12"/>
      <c r="AA220" s="12"/>
      <c r="AB220" s="12"/>
      <c r="AC220" s="12"/>
      <c r="AD220" s="12"/>
      <c r="AE220" s="12"/>
      <c r="AR220" s="222" t="s">
        <v>180</v>
      </c>
      <c r="AT220" s="223" t="s">
        <v>75</v>
      </c>
      <c r="AU220" s="223" t="s">
        <v>76</v>
      </c>
      <c r="AY220" s="222" t="s">
        <v>173</v>
      </c>
      <c r="BK220" s="224">
        <f>SUM(BK221:BK229)</f>
        <v>0</v>
      </c>
    </row>
    <row r="221" s="2" customFormat="1" ht="218.55" customHeight="1">
      <c r="A221" s="38"/>
      <c r="B221" s="39"/>
      <c r="C221" s="227" t="s">
        <v>332</v>
      </c>
      <c r="D221" s="227" t="s">
        <v>176</v>
      </c>
      <c r="E221" s="228" t="s">
        <v>316</v>
      </c>
      <c r="F221" s="229" t="s">
        <v>317</v>
      </c>
      <c r="G221" s="230" t="s">
        <v>202</v>
      </c>
      <c r="H221" s="231">
        <v>35</v>
      </c>
      <c r="I221" s="232"/>
      <c r="J221" s="233">
        <f>ROUND(I221*H221,2)</f>
        <v>0</v>
      </c>
      <c r="K221" s="234"/>
      <c r="L221" s="44"/>
      <c r="M221" s="235" t="s">
        <v>1</v>
      </c>
      <c r="N221" s="236" t="s">
        <v>41</v>
      </c>
      <c r="O221" s="91"/>
      <c r="P221" s="237">
        <f>O221*H221</f>
        <v>0</v>
      </c>
      <c r="Q221" s="237">
        <v>0</v>
      </c>
      <c r="R221" s="237">
        <f>Q221*H221</f>
        <v>0</v>
      </c>
      <c r="S221" s="237">
        <v>0</v>
      </c>
      <c r="T221" s="238">
        <f>S221*H221</f>
        <v>0</v>
      </c>
      <c r="U221" s="38"/>
      <c r="V221" s="38"/>
      <c r="W221" s="38"/>
      <c r="X221" s="38"/>
      <c r="Y221" s="38"/>
      <c r="Z221" s="38"/>
      <c r="AA221" s="38"/>
      <c r="AB221" s="38"/>
      <c r="AC221" s="38"/>
      <c r="AD221" s="38"/>
      <c r="AE221" s="38"/>
      <c r="AR221" s="239" t="s">
        <v>318</v>
      </c>
      <c r="AT221" s="239" t="s">
        <v>176</v>
      </c>
      <c r="AU221" s="239" t="s">
        <v>84</v>
      </c>
      <c r="AY221" s="17" t="s">
        <v>173</v>
      </c>
      <c r="BE221" s="240">
        <f>IF(N221="základní",J221,0)</f>
        <v>0</v>
      </c>
      <c r="BF221" s="240">
        <f>IF(N221="snížená",J221,0)</f>
        <v>0</v>
      </c>
      <c r="BG221" s="240">
        <f>IF(N221="zákl. přenesená",J221,0)</f>
        <v>0</v>
      </c>
      <c r="BH221" s="240">
        <f>IF(N221="sníž. přenesená",J221,0)</f>
        <v>0</v>
      </c>
      <c r="BI221" s="240">
        <f>IF(N221="nulová",J221,0)</f>
        <v>0</v>
      </c>
      <c r="BJ221" s="17" t="s">
        <v>84</v>
      </c>
      <c r="BK221" s="240">
        <f>ROUND(I221*H221,2)</f>
        <v>0</v>
      </c>
      <c r="BL221" s="17" t="s">
        <v>318</v>
      </c>
      <c r="BM221" s="239" t="s">
        <v>588</v>
      </c>
    </row>
    <row r="222" s="13" customFormat="1">
      <c r="A222" s="13"/>
      <c r="B222" s="241"/>
      <c r="C222" s="242"/>
      <c r="D222" s="243" t="s">
        <v>182</v>
      </c>
      <c r="E222" s="244" t="s">
        <v>1</v>
      </c>
      <c r="F222" s="245" t="s">
        <v>589</v>
      </c>
      <c r="G222" s="242"/>
      <c r="H222" s="246">
        <v>35</v>
      </c>
      <c r="I222" s="247"/>
      <c r="J222" s="242"/>
      <c r="K222" s="242"/>
      <c r="L222" s="248"/>
      <c r="M222" s="249"/>
      <c r="N222" s="250"/>
      <c r="O222" s="250"/>
      <c r="P222" s="250"/>
      <c r="Q222" s="250"/>
      <c r="R222" s="250"/>
      <c r="S222" s="250"/>
      <c r="T222" s="251"/>
      <c r="U222" s="13"/>
      <c r="V222" s="13"/>
      <c r="W222" s="13"/>
      <c r="X222" s="13"/>
      <c r="Y222" s="13"/>
      <c r="Z222" s="13"/>
      <c r="AA222" s="13"/>
      <c r="AB222" s="13"/>
      <c r="AC222" s="13"/>
      <c r="AD222" s="13"/>
      <c r="AE222" s="13"/>
      <c r="AT222" s="252" t="s">
        <v>182</v>
      </c>
      <c r="AU222" s="252" t="s">
        <v>84</v>
      </c>
      <c r="AV222" s="13" t="s">
        <v>86</v>
      </c>
      <c r="AW222" s="13" t="s">
        <v>31</v>
      </c>
      <c r="AX222" s="13" t="s">
        <v>76</v>
      </c>
      <c r="AY222" s="252" t="s">
        <v>173</v>
      </c>
    </row>
    <row r="223" s="14" customFormat="1">
      <c r="A223" s="14"/>
      <c r="B223" s="253"/>
      <c r="C223" s="254"/>
      <c r="D223" s="243" t="s">
        <v>182</v>
      </c>
      <c r="E223" s="255" t="s">
        <v>1</v>
      </c>
      <c r="F223" s="256" t="s">
        <v>184</v>
      </c>
      <c r="G223" s="254"/>
      <c r="H223" s="257">
        <v>35</v>
      </c>
      <c r="I223" s="258"/>
      <c r="J223" s="254"/>
      <c r="K223" s="254"/>
      <c r="L223" s="259"/>
      <c r="M223" s="260"/>
      <c r="N223" s="261"/>
      <c r="O223" s="261"/>
      <c r="P223" s="261"/>
      <c r="Q223" s="261"/>
      <c r="R223" s="261"/>
      <c r="S223" s="261"/>
      <c r="T223" s="262"/>
      <c r="U223" s="14"/>
      <c r="V223" s="14"/>
      <c r="W223" s="14"/>
      <c r="X223" s="14"/>
      <c r="Y223" s="14"/>
      <c r="Z223" s="14"/>
      <c r="AA223" s="14"/>
      <c r="AB223" s="14"/>
      <c r="AC223" s="14"/>
      <c r="AD223" s="14"/>
      <c r="AE223" s="14"/>
      <c r="AT223" s="263" t="s">
        <v>182</v>
      </c>
      <c r="AU223" s="263" t="s">
        <v>84</v>
      </c>
      <c r="AV223" s="14" t="s">
        <v>180</v>
      </c>
      <c r="AW223" s="14" t="s">
        <v>31</v>
      </c>
      <c r="AX223" s="14" t="s">
        <v>84</v>
      </c>
      <c r="AY223" s="263" t="s">
        <v>173</v>
      </c>
    </row>
    <row r="224" s="2" customFormat="1" ht="204.9" customHeight="1">
      <c r="A224" s="38"/>
      <c r="B224" s="39"/>
      <c r="C224" s="227" t="s">
        <v>235</v>
      </c>
      <c r="D224" s="227" t="s">
        <v>176</v>
      </c>
      <c r="E224" s="228" t="s">
        <v>323</v>
      </c>
      <c r="F224" s="229" t="s">
        <v>324</v>
      </c>
      <c r="G224" s="230" t="s">
        <v>202</v>
      </c>
      <c r="H224" s="231">
        <v>684.89999999999998</v>
      </c>
      <c r="I224" s="232"/>
      <c r="J224" s="233">
        <f>ROUND(I224*H224,2)</f>
        <v>0</v>
      </c>
      <c r="K224" s="234"/>
      <c r="L224" s="44"/>
      <c r="M224" s="235" t="s">
        <v>1</v>
      </c>
      <c r="N224" s="236" t="s">
        <v>41</v>
      </c>
      <c r="O224" s="91"/>
      <c r="P224" s="237">
        <f>O224*H224</f>
        <v>0</v>
      </c>
      <c r="Q224" s="237">
        <v>0</v>
      </c>
      <c r="R224" s="237">
        <f>Q224*H224</f>
        <v>0</v>
      </c>
      <c r="S224" s="237">
        <v>0</v>
      </c>
      <c r="T224" s="238">
        <f>S224*H224</f>
        <v>0</v>
      </c>
      <c r="U224" s="38"/>
      <c r="V224" s="38"/>
      <c r="W224" s="38"/>
      <c r="X224" s="38"/>
      <c r="Y224" s="38"/>
      <c r="Z224" s="38"/>
      <c r="AA224" s="38"/>
      <c r="AB224" s="38"/>
      <c r="AC224" s="38"/>
      <c r="AD224" s="38"/>
      <c r="AE224" s="38"/>
      <c r="AR224" s="239" t="s">
        <v>318</v>
      </c>
      <c r="AT224" s="239" t="s">
        <v>176</v>
      </c>
      <c r="AU224" s="239" t="s">
        <v>84</v>
      </c>
      <c r="AY224" s="17" t="s">
        <v>173</v>
      </c>
      <c r="BE224" s="240">
        <f>IF(N224="základní",J224,0)</f>
        <v>0</v>
      </c>
      <c r="BF224" s="240">
        <f>IF(N224="snížená",J224,0)</f>
        <v>0</v>
      </c>
      <c r="BG224" s="240">
        <f>IF(N224="zákl. přenesená",J224,0)</f>
        <v>0</v>
      </c>
      <c r="BH224" s="240">
        <f>IF(N224="sníž. přenesená",J224,0)</f>
        <v>0</v>
      </c>
      <c r="BI224" s="240">
        <f>IF(N224="nulová",J224,0)</f>
        <v>0</v>
      </c>
      <c r="BJ224" s="17" t="s">
        <v>84</v>
      </c>
      <c r="BK224" s="240">
        <f>ROUND(I224*H224,2)</f>
        <v>0</v>
      </c>
      <c r="BL224" s="17" t="s">
        <v>318</v>
      </c>
      <c r="BM224" s="239" t="s">
        <v>590</v>
      </c>
    </row>
    <row r="225" s="13" customFormat="1">
      <c r="A225" s="13"/>
      <c r="B225" s="241"/>
      <c r="C225" s="242"/>
      <c r="D225" s="243" t="s">
        <v>182</v>
      </c>
      <c r="E225" s="244" t="s">
        <v>1</v>
      </c>
      <c r="F225" s="245" t="s">
        <v>591</v>
      </c>
      <c r="G225" s="242"/>
      <c r="H225" s="246">
        <v>684.89999999999998</v>
      </c>
      <c r="I225" s="247"/>
      <c r="J225" s="242"/>
      <c r="K225" s="242"/>
      <c r="L225" s="248"/>
      <c r="M225" s="249"/>
      <c r="N225" s="250"/>
      <c r="O225" s="250"/>
      <c r="P225" s="250"/>
      <c r="Q225" s="250"/>
      <c r="R225" s="250"/>
      <c r="S225" s="250"/>
      <c r="T225" s="251"/>
      <c r="U225" s="13"/>
      <c r="V225" s="13"/>
      <c r="W225" s="13"/>
      <c r="X225" s="13"/>
      <c r="Y225" s="13"/>
      <c r="Z225" s="13"/>
      <c r="AA225" s="13"/>
      <c r="AB225" s="13"/>
      <c r="AC225" s="13"/>
      <c r="AD225" s="13"/>
      <c r="AE225" s="13"/>
      <c r="AT225" s="252" t="s">
        <v>182</v>
      </c>
      <c r="AU225" s="252" t="s">
        <v>84</v>
      </c>
      <c r="AV225" s="13" t="s">
        <v>86</v>
      </c>
      <c r="AW225" s="13" t="s">
        <v>31</v>
      </c>
      <c r="AX225" s="13" t="s">
        <v>76</v>
      </c>
      <c r="AY225" s="252" t="s">
        <v>173</v>
      </c>
    </row>
    <row r="226" s="14" customFormat="1">
      <c r="A226" s="14"/>
      <c r="B226" s="253"/>
      <c r="C226" s="254"/>
      <c r="D226" s="243" t="s">
        <v>182</v>
      </c>
      <c r="E226" s="255" t="s">
        <v>1</v>
      </c>
      <c r="F226" s="256" t="s">
        <v>184</v>
      </c>
      <c r="G226" s="254"/>
      <c r="H226" s="257">
        <v>684.89999999999998</v>
      </c>
      <c r="I226" s="258"/>
      <c r="J226" s="254"/>
      <c r="K226" s="254"/>
      <c r="L226" s="259"/>
      <c r="M226" s="260"/>
      <c r="N226" s="261"/>
      <c r="O226" s="261"/>
      <c r="P226" s="261"/>
      <c r="Q226" s="261"/>
      <c r="R226" s="261"/>
      <c r="S226" s="261"/>
      <c r="T226" s="262"/>
      <c r="U226" s="14"/>
      <c r="V226" s="14"/>
      <c r="W226" s="14"/>
      <c r="X226" s="14"/>
      <c r="Y226" s="14"/>
      <c r="Z226" s="14"/>
      <c r="AA226" s="14"/>
      <c r="AB226" s="14"/>
      <c r="AC226" s="14"/>
      <c r="AD226" s="14"/>
      <c r="AE226" s="14"/>
      <c r="AT226" s="263" t="s">
        <v>182</v>
      </c>
      <c r="AU226" s="263" t="s">
        <v>84</v>
      </c>
      <c r="AV226" s="14" t="s">
        <v>180</v>
      </c>
      <c r="AW226" s="14" t="s">
        <v>31</v>
      </c>
      <c r="AX226" s="14" t="s">
        <v>84</v>
      </c>
      <c r="AY226" s="263" t="s">
        <v>173</v>
      </c>
    </row>
    <row r="227" s="2" customFormat="1" ht="90" customHeight="1">
      <c r="A227" s="38"/>
      <c r="B227" s="39"/>
      <c r="C227" s="227" t="s">
        <v>241</v>
      </c>
      <c r="D227" s="227" t="s">
        <v>176</v>
      </c>
      <c r="E227" s="228" t="s">
        <v>328</v>
      </c>
      <c r="F227" s="229" t="s">
        <v>329</v>
      </c>
      <c r="G227" s="230" t="s">
        <v>209</v>
      </c>
      <c r="H227" s="231">
        <v>3</v>
      </c>
      <c r="I227" s="232"/>
      <c r="J227" s="233">
        <f>ROUND(I227*H227,2)</f>
        <v>0</v>
      </c>
      <c r="K227" s="234"/>
      <c r="L227" s="44"/>
      <c r="M227" s="235" t="s">
        <v>1</v>
      </c>
      <c r="N227" s="236" t="s">
        <v>41</v>
      </c>
      <c r="O227" s="91"/>
      <c r="P227" s="237">
        <f>O227*H227</f>
        <v>0</v>
      </c>
      <c r="Q227" s="237">
        <v>0</v>
      </c>
      <c r="R227" s="237">
        <f>Q227*H227</f>
        <v>0</v>
      </c>
      <c r="S227" s="237">
        <v>0</v>
      </c>
      <c r="T227" s="238">
        <f>S227*H227</f>
        <v>0</v>
      </c>
      <c r="U227" s="38"/>
      <c r="V227" s="38"/>
      <c r="W227" s="38"/>
      <c r="X227" s="38"/>
      <c r="Y227" s="38"/>
      <c r="Z227" s="38"/>
      <c r="AA227" s="38"/>
      <c r="AB227" s="38"/>
      <c r="AC227" s="38"/>
      <c r="AD227" s="38"/>
      <c r="AE227" s="38"/>
      <c r="AR227" s="239" t="s">
        <v>318</v>
      </c>
      <c r="AT227" s="239" t="s">
        <v>176</v>
      </c>
      <c r="AU227" s="239" t="s">
        <v>84</v>
      </c>
      <c r="AY227" s="17" t="s">
        <v>173</v>
      </c>
      <c r="BE227" s="240">
        <f>IF(N227="základní",J227,0)</f>
        <v>0</v>
      </c>
      <c r="BF227" s="240">
        <f>IF(N227="snížená",J227,0)</f>
        <v>0</v>
      </c>
      <c r="BG227" s="240">
        <f>IF(N227="zákl. přenesená",J227,0)</f>
        <v>0</v>
      </c>
      <c r="BH227" s="240">
        <f>IF(N227="sníž. přenesená",J227,0)</f>
        <v>0</v>
      </c>
      <c r="BI227" s="240">
        <f>IF(N227="nulová",J227,0)</f>
        <v>0</v>
      </c>
      <c r="BJ227" s="17" t="s">
        <v>84</v>
      </c>
      <c r="BK227" s="240">
        <f>ROUND(I227*H227,2)</f>
        <v>0</v>
      </c>
      <c r="BL227" s="17" t="s">
        <v>318</v>
      </c>
      <c r="BM227" s="239" t="s">
        <v>592</v>
      </c>
    </row>
    <row r="228" s="13" customFormat="1">
      <c r="A228" s="13"/>
      <c r="B228" s="241"/>
      <c r="C228" s="242"/>
      <c r="D228" s="243" t="s">
        <v>182</v>
      </c>
      <c r="E228" s="244" t="s">
        <v>1</v>
      </c>
      <c r="F228" s="245" t="s">
        <v>190</v>
      </c>
      <c r="G228" s="242"/>
      <c r="H228" s="246">
        <v>3</v>
      </c>
      <c r="I228" s="247"/>
      <c r="J228" s="242"/>
      <c r="K228" s="242"/>
      <c r="L228" s="248"/>
      <c r="M228" s="249"/>
      <c r="N228" s="250"/>
      <c r="O228" s="250"/>
      <c r="P228" s="250"/>
      <c r="Q228" s="250"/>
      <c r="R228" s="250"/>
      <c r="S228" s="250"/>
      <c r="T228" s="251"/>
      <c r="U228" s="13"/>
      <c r="V228" s="13"/>
      <c r="W228" s="13"/>
      <c r="X228" s="13"/>
      <c r="Y228" s="13"/>
      <c r="Z228" s="13"/>
      <c r="AA228" s="13"/>
      <c r="AB228" s="13"/>
      <c r="AC228" s="13"/>
      <c r="AD228" s="13"/>
      <c r="AE228" s="13"/>
      <c r="AT228" s="252" t="s">
        <v>182</v>
      </c>
      <c r="AU228" s="252" t="s">
        <v>84</v>
      </c>
      <c r="AV228" s="13" t="s">
        <v>86</v>
      </c>
      <c r="AW228" s="13" t="s">
        <v>31</v>
      </c>
      <c r="AX228" s="13" t="s">
        <v>76</v>
      </c>
      <c r="AY228" s="252" t="s">
        <v>173</v>
      </c>
    </row>
    <row r="229" s="14" customFormat="1">
      <c r="A229" s="14"/>
      <c r="B229" s="253"/>
      <c r="C229" s="254"/>
      <c r="D229" s="243" t="s">
        <v>182</v>
      </c>
      <c r="E229" s="255" t="s">
        <v>1</v>
      </c>
      <c r="F229" s="256" t="s">
        <v>184</v>
      </c>
      <c r="G229" s="254"/>
      <c r="H229" s="257">
        <v>3</v>
      </c>
      <c r="I229" s="258"/>
      <c r="J229" s="254"/>
      <c r="K229" s="254"/>
      <c r="L229" s="259"/>
      <c r="M229" s="260"/>
      <c r="N229" s="261"/>
      <c r="O229" s="261"/>
      <c r="P229" s="261"/>
      <c r="Q229" s="261"/>
      <c r="R229" s="261"/>
      <c r="S229" s="261"/>
      <c r="T229" s="262"/>
      <c r="U229" s="14"/>
      <c r="V229" s="14"/>
      <c r="W229" s="14"/>
      <c r="X229" s="14"/>
      <c r="Y229" s="14"/>
      <c r="Z229" s="14"/>
      <c r="AA229" s="14"/>
      <c r="AB229" s="14"/>
      <c r="AC229" s="14"/>
      <c r="AD229" s="14"/>
      <c r="AE229" s="14"/>
      <c r="AT229" s="263" t="s">
        <v>182</v>
      </c>
      <c r="AU229" s="263" t="s">
        <v>84</v>
      </c>
      <c r="AV229" s="14" t="s">
        <v>180</v>
      </c>
      <c r="AW229" s="14" t="s">
        <v>31</v>
      </c>
      <c r="AX229" s="14" t="s">
        <v>84</v>
      </c>
      <c r="AY229" s="263" t="s">
        <v>173</v>
      </c>
    </row>
    <row r="230" s="12" customFormat="1" ht="25.92" customHeight="1">
      <c r="A230" s="12"/>
      <c r="B230" s="211"/>
      <c r="C230" s="212"/>
      <c r="D230" s="213" t="s">
        <v>75</v>
      </c>
      <c r="E230" s="214" t="s">
        <v>144</v>
      </c>
      <c r="F230" s="214" t="s">
        <v>331</v>
      </c>
      <c r="G230" s="212"/>
      <c r="H230" s="212"/>
      <c r="I230" s="215"/>
      <c r="J230" s="216">
        <f>BK230</f>
        <v>0</v>
      </c>
      <c r="K230" s="212"/>
      <c r="L230" s="217"/>
      <c r="M230" s="218"/>
      <c r="N230" s="219"/>
      <c r="O230" s="219"/>
      <c r="P230" s="220">
        <f>SUM(P231:P233)</f>
        <v>0</v>
      </c>
      <c r="Q230" s="219"/>
      <c r="R230" s="220">
        <f>SUM(R231:R233)</f>
        <v>0</v>
      </c>
      <c r="S230" s="219"/>
      <c r="T230" s="221">
        <f>SUM(T231:T233)</f>
        <v>0</v>
      </c>
      <c r="U230" s="12"/>
      <c r="V230" s="12"/>
      <c r="W230" s="12"/>
      <c r="X230" s="12"/>
      <c r="Y230" s="12"/>
      <c r="Z230" s="12"/>
      <c r="AA230" s="12"/>
      <c r="AB230" s="12"/>
      <c r="AC230" s="12"/>
      <c r="AD230" s="12"/>
      <c r="AE230" s="12"/>
      <c r="AR230" s="222" t="s">
        <v>174</v>
      </c>
      <c r="AT230" s="223" t="s">
        <v>75</v>
      </c>
      <c r="AU230" s="223" t="s">
        <v>76</v>
      </c>
      <c r="AY230" s="222" t="s">
        <v>173</v>
      </c>
      <c r="BK230" s="224">
        <f>SUM(BK231:BK233)</f>
        <v>0</v>
      </c>
    </row>
    <row r="231" s="2" customFormat="1" ht="76.35" customHeight="1">
      <c r="A231" s="38"/>
      <c r="B231" s="39"/>
      <c r="C231" s="227" t="s">
        <v>593</v>
      </c>
      <c r="D231" s="227" t="s">
        <v>176</v>
      </c>
      <c r="E231" s="228" t="s">
        <v>333</v>
      </c>
      <c r="F231" s="229" t="s">
        <v>334</v>
      </c>
      <c r="G231" s="230" t="s">
        <v>209</v>
      </c>
      <c r="H231" s="231">
        <v>1</v>
      </c>
      <c r="I231" s="232"/>
      <c r="J231" s="233">
        <f>ROUND(I231*H231,2)</f>
        <v>0</v>
      </c>
      <c r="K231" s="234"/>
      <c r="L231" s="44"/>
      <c r="M231" s="235" t="s">
        <v>1</v>
      </c>
      <c r="N231" s="236" t="s">
        <v>41</v>
      </c>
      <c r="O231" s="91"/>
      <c r="P231" s="237">
        <f>O231*H231</f>
        <v>0</v>
      </c>
      <c r="Q231" s="237">
        <v>0</v>
      </c>
      <c r="R231" s="237">
        <f>Q231*H231</f>
        <v>0</v>
      </c>
      <c r="S231" s="237">
        <v>0</v>
      </c>
      <c r="T231" s="238">
        <f>S231*H231</f>
        <v>0</v>
      </c>
      <c r="U231" s="38"/>
      <c r="V231" s="38"/>
      <c r="W231" s="38"/>
      <c r="X231" s="38"/>
      <c r="Y231" s="38"/>
      <c r="Z231" s="38"/>
      <c r="AA231" s="38"/>
      <c r="AB231" s="38"/>
      <c r="AC231" s="38"/>
      <c r="AD231" s="38"/>
      <c r="AE231" s="38"/>
      <c r="AR231" s="239" t="s">
        <v>180</v>
      </c>
      <c r="AT231" s="239" t="s">
        <v>176</v>
      </c>
      <c r="AU231" s="239" t="s">
        <v>84</v>
      </c>
      <c r="AY231" s="17" t="s">
        <v>173</v>
      </c>
      <c r="BE231" s="240">
        <f>IF(N231="základní",J231,0)</f>
        <v>0</v>
      </c>
      <c r="BF231" s="240">
        <f>IF(N231="snížená",J231,0)</f>
        <v>0</v>
      </c>
      <c r="BG231" s="240">
        <f>IF(N231="zákl. přenesená",J231,0)</f>
        <v>0</v>
      </c>
      <c r="BH231" s="240">
        <f>IF(N231="sníž. přenesená",J231,0)</f>
        <v>0</v>
      </c>
      <c r="BI231" s="240">
        <f>IF(N231="nulová",J231,0)</f>
        <v>0</v>
      </c>
      <c r="BJ231" s="17" t="s">
        <v>84</v>
      </c>
      <c r="BK231" s="240">
        <f>ROUND(I231*H231,2)</f>
        <v>0</v>
      </c>
      <c r="BL231" s="17" t="s">
        <v>180</v>
      </c>
      <c r="BM231" s="239" t="s">
        <v>594</v>
      </c>
    </row>
    <row r="232" s="13" customFormat="1">
      <c r="A232" s="13"/>
      <c r="B232" s="241"/>
      <c r="C232" s="242"/>
      <c r="D232" s="243" t="s">
        <v>182</v>
      </c>
      <c r="E232" s="244" t="s">
        <v>1</v>
      </c>
      <c r="F232" s="245" t="s">
        <v>84</v>
      </c>
      <c r="G232" s="242"/>
      <c r="H232" s="246">
        <v>1</v>
      </c>
      <c r="I232" s="247"/>
      <c r="J232" s="242"/>
      <c r="K232" s="242"/>
      <c r="L232" s="248"/>
      <c r="M232" s="249"/>
      <c r="N232" s="250"/>
      <c r="O232" s="250"/>
      <c r="P232" s="250"/>
      <c r="Q232" s="250"/>
      <c r="R232" s="250"/>
      <c r="S232" s="250"/>
      <c r="T232" s="251"/>
      <c r="U232" s="13"/>
      <c r="V232" s="13"/>
      <c r="W232" s="13"/>
      <c r="X232" s="13"/>
      <c r="Y232" s="13"/>
      <c r="Z232" s="13"/>
      <c r="AA232" s="13"/>
      <c r="AB232" s="13"/>
      <c r="AC232" s="13"/>
      <c r="AD232" s="13"/>
      <c r="AE232" s="13"/>
      <c r="AT232" s="252" t="s">
        <v>182</v>
      </c>
      <c r="AU232" s="252" t="s">
        <v>84</v>
      </c>
      <c r="AV232" s="13" t="s">
        <v>86</v>
      </c>
      <c r="AW232" s="13" t="s">
        <v>31</v>
      </c>
      <c r="AX232" s="13" t="s">
        <v>76</v>
      </c>
      <c r="AY232" s="252" t="s">
        <v>173</v>
      </c>
    </row>
    <row r="233" s="14" customFormat="1">
      <c r="A233" s="14"/>
      <c r="B233" s="253"/>
      <c r="C233" s="254"/>
      <c r="D233" s="243" t="s">
        <v>182</v>
      </c>
      <c r="E233" s="255" t="s">
        <v>1</v>
      </c>
      <c r="F233" s="256" t="s">
        <v>184</v>
      </c>
      <c r="G233" s="254"/>
      <c r="H233" s="257">
        <v>1</v>
      </c>
      <c r="I233" s="258"/>
      <c r="J233" s="254"/>
      <c r="K233" s="254"/>
      <c r="L233" s="259"/>
      <c r="M233" s="289"/>
      <c r="N233" s="290"/>
      <c r="O233" s="290"/>
      <c r="P233" s="290"/>
      <c r="Q233" s="290"/>
      <c r="R233" s="290"/>
      <c r="S233" s="290"/>
      <c r="T233" s="291"/>
      <c r="U233" s="14"/>
      <c r="V233" s="14"/>
      <c r="W233" s="14"/>
      <c r="X233" s="14"/>
      <c r="Y233" s="14"/>
      <c r="Z233" s="14"/>
      <c r="AA233" s="14"/>
      <c r="AB233" s="14"/>
      <c r="AC233" s="14"/>
      <c r="AD233" s="14"/>
      <c r="AE233" s="14"/>
      <c r="AT233" s="263" t="s">
        <v>182</v>
      </c>
      <c r="AU233" s="263" t="s">
        <v>84</v>
      </c>
      <c r="AV233" s="14" t="s">
        <v>180</v>
      </c>
      <c r="AW233" s="14" t="s">
        <v>31</v>
      </c>
      <c r="AX233" s="14" t="s">
        <v>84</v>
      </c>
      <c r="AY233" s="263" t="s">
        <v>173</v>
      </c>
    </row>
    <row r="234" s="2" customFormat="1" ht="6.96" customHeight="1">
      <c r="A234" s="38"/>
      <c r="B234" s="66"/>
      <c r="C234" s="67"/>
      <c r="D234" s="67"/>
      <c r="E234" s="67"/>
      <c r="F234" s="67"/>
      <c r="G234" s="67"/>
      <c r="H234" s="67"/>
      <c r="I234" s="67"/>
      <c r="J234" s="67"/>
      <c r="K234" s="67"/>
      <c r="L234" s="44"/>
      <c r="M234" s="38"/>
      <c r="O234" s="38"/>
      <c r="P234" s="38"/>
      <c r="Q234" s="38"/>
      <c r="R234" s="38"/>
      <c r="S234" s="38"/>
      <c r="T234" s="38"/>
      <c r="U234" s="38"/>
      <c r="V234" s="38"/>
      <c r="W234" s="38"/>
      <c r="X234" s="38"/>
      <c r="Y234" s="38"/>
      <c r="Z234" s="38"/>
      <c r="AA234" s="38"/>
      <c r="AB234" s="38"/>
      <c r="AC234" s="38"/>
      <c r="AD234" s="38"/>
      <c r="AE234" s="38"/>
    </row>
  </sheetData>
  <sheetProtection sheet="1" autoFilter="0" formatColumns="0" formatRows="0" objects="1" scenarios="1" spinCount="100000" saltValue="WLaL6JYZ/yXnKTJiWw1JXCIC6DkiB2jl7e8CzpIQUnbisydosIqymASAZTxfHb2DViFyraU9cEYEq9i/mXRmMg==" hashValue="H2BcaLu00azWSUup2JN8KPhcDeVQN2y+RJkAu0NLGfUItPb4ru3V2bUaSHDreOk+fXmpIyLfS9EVt5QlS81waw==" algorithmName="SHA-512" password="CC35"/>
  <autoFilter ref="C123:K233"/>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105</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519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595</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ROUND((SUM(BE124:BE240)),  2)</f>
        <v>0</v>
      </c>
      <c r="G35" s="38"/>
      <c r="H35" s="38"/>
      <c r="I35" s="164">
        <v>0.20999999999999999</v>
      </c>
      <c r="J35" s="163">
        <f>ROUND(((SUM(BE124:BE240))*I35),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ROUND((SUM(BF124:BF240)),  2)</f>
        <v>0</v>
      </c>
      <c r="G36" s="38"/>
      <c r="H36" s="38"/>
      <c r="I36" s="164">
        <v>0.14999999999999999</v>
      </c>
      <c r="J36" s="163">
        <f>ROUND(((SUM(BF124:BF240))*I36),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ROUND((SUM(BG124:BG240)),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ROUND((SUM(BH124:BH240)),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ROUND((SUM(BI124:BI240)),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519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02 - Výměna výhybky č.3 Neumětely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J223</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157</v>
      </c>
      <c r="E102" s="191"/>
      <c r="F102" s="191"/>
      <c r="G102" s="191"/>
      <c r="H102" s="191"/>
      <c r="I102" s="191"/>
      <c r="J102" s="192">
        <f>J237</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158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88 - Oprava trati v úseku Zadní Třebaň - Liteň - Lochovice</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147</v>
      </c>
      <c r="D113" s="22"/>
      <c r="E113" s="22"/>
      <c r="F113" s="22"/>
      <c r="G113" s="22"/>
      <c r="H113" s="22"/>
      <c r="I113" s="22"/>
      <c r="J113" s="22"/>
      <c r="K113" s="22"/>
      <c r="L113" s="20"/>
    </row>
    <row r="114" s="2" customFormat="1" ht="16.5" customHeight="1">
      <c r="A114" s="38"/>
      <c r="B114" s="39"/>
      <c r="C114" s="40"/>
      <c r="D114" s="40"/>
      <c r="E114" s="183" t="s">
        <v>519</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520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02 - Výměna výhybky č.3 Neumětely</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32" t="s">
        <v>22</v>
      </c>
      <c r="J118" s="79" t="str">
        <f>IF(J14="","",J14)</f>
        <v>25. 6. 2020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Ing. Aleš Bednář</v>
      </c>
      <c r="G120" s="40"/>
      <c r="H120" s="40"/>
      <c r="I120" s="32" t="s">
        <v>30</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IF(E20="","",E20)</f>
        <v>Vyplň údaj</v>
      </c>
      <c r="G121" s="40"/>
      <c r="H121" s="40"/>
      <c r="I121" s="32" t="s">
        <v>32</v>
      </c>
      <c r="J121" s="36" t="str">
        <f>E26</f>
        <v>Jan Marušák</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159</v>
      </c>
      <c r="D123" s="202" t="s">
        <v>61</v>
      </c>
      <c r="E123" s="202" t="s">
        <v>57</v>
      </c>
      <c r="F123" s="202" t="s">
        <v>58</v>
      </c>
      <c r="G123" s="202" t="s">
        <v>160</v>
      </c>
      <c r="H123" s="202" t="s">
        <v>161</v>
      </c>
      <c r="I123" s="202" t="s">
        <v>162</v>
      </c>
      <c r="J123" s="203" t="s">
        <v>151</v>
      </c>
      <c r="K123" s="204" t="s">
        <v>163</v>
      </c>
      <c r="L123" s="205"/>
      <c r="M123" s="100" t="s">
        <v>1</v>
      </c>
      <c r="N123" s="101" t="s">
        <v>40</v>
      </c>
      <c r="O123" s="101" t="s">
        <v>164</v>
      </c>
      <c r="P123" s="101" t="s">
        <v>165</v>
      </c>
      <c r="Q123" s="101" t="s">
        <v>166</v>
      </c>
      <c r="R123" s="101" t="s">
        <v>167</v>
      </c>
      <c r="S123" s="101" t="s">
        <v>168</v>
      </c>
      <c r="T123" s="102" t="s">
        <v>169</v>
      </c>
      <c r="U123" s="199"/>
      <c r="V123" s="199"/>
      <c r="W123" s="199"/>
      <c r="X123" s="199"/>
      <c r="Y123" s="199"/>
      <c r="Z123" s="199"/>
      <c r="AA123" s="199"/>
      <c r="AB123" s="199"/>
      <c r="AC123" s="199"/>
      <c r="AD123" s="199"/>
      <c r="AE123" s="199"/>
    </row>
    <row r="124" s="2" customFormat="1" ht="22.8" customHeight="1">
      <c r="A124" s="38"/>
      <c r="B124" s="39"/>
      <c r="C124" s="107" t="s">
        <v>170</v>
      </c>
      <c r="D124" s="40"/>
      <c r="E124" s="40"/>
      <c r="F124" s="40"/>
      <c r="G124" s="40"/>
      <c r="H124" s="40"/>
      <c r="I124" s="40"/>
      <c r="J124" s="206">
        <f>BK124</f>
        <v>0</v>
      </c>
      <c r="K124" s="40"/>
      <c r="L124" s="44"/>
      <c r="M124" s="103"/>
      <c r="N124" s="207"/>
      <c r="O124" s="104"/>
      <c r="P124" s="208">
        <f>P125+P223+P237</f>
        <v>0</v>
      </c>
      <c r="Q124" s="104"/>
      <c r="R124" s="208">
        <f>R125+R223+R237</f>
        <v>102.43842000000001</v>
      </c>
      <c r="S124" s="104"/>
      <c r="T124" s="209">
        <f>T125+T223+T237</f>
        <v>0</v>
      </c>
      <c r="U124" s="38"/>
      <c r="V124" s="38"/>
      <c r="W124" s="38"/>
      <c r="X124" s="38"/>
      <c r="Y124" s="38"/>
      <c r="Z124" s="38"/>
      <c r="AA124" s="38"/>
      <c r="AB124" s="38"/>
      <c r="AC124" s="38"/>
      <c r="AD124" s="38"/>
      <c r="AE124" s="38"/>
      <c r="AT124" s="17" t="s">
        <v>75</v>
      </c>
      <c r="AU124" s="17" t="s">
        <v>153</v>
      </c>
      <c r="BK124" s="210">
        <f>BK125+BK223+BK237</f>
        <v>0</v>
      </c>
    </row>
    <row r="125" s="12" customFormat="1" ht="25.92" customHeight="1">
      <c r="A125" s="12"/>
      <c r="B125" s="211"/>
      <c r="C125" s="212"/>
      <c r="D125" s="213" t="s">
        <v>75</v>
      </c>
      <c r="E125" s="214" t="s">
        <v>171</v>
      </c>
      <c r="F125" s="214" t="s">
        <v>172</v>
      </c>
      <c r="G125" s="212"/>
      <c r="H125" s="212"/>
      <c r="I125" s="215"/>
      <c r="J125" s="216">
        <f>BK125</f>
        <v>0</v>
      </c>
      <c r="K125" s="212"/>
      <c r="L125" s="217"/>
      <c r="M125" s="218"/>
      <c r="N125" s="219"/>
      <c r="O125" s="219"/>
      <c r="P125" s="220">
        <f>P126</f>
        <v>0</v>
      </c>
      <c r="Q125" s="219"/>
      <c r="R125" s="220">
        <f>R126</f>
        <v>102.43842000000001</v>
      </c>
      <c r="S125" s="219"/>
      <c r="T125" s="221">
        <f>T126</f>
        <v>0</v>
      </c>
      <c r="U125" s="12"/>
      <c r="V125" s="12"/>
      <c r="W125" s="12"/>
      <c r="X125" s="12"/>
      <c r="Y125" s="12"/>
      <c r="Z125" s="12"/>
      <c r="AA125" s="12"/>
      <c r="AB125" s="12"/>
      <c r="AC125" s="12"/>
      <c r="AD125" s="12"/>
      <c r="AE125" s="12"/>
      <c r="AR125" s="222" t="s">
        <v>84</v>
      </c>
      <c r="AT125" s="223" t="s">
        <v>75</v>
      </c>
      <c r="AU125" s="223" t="s">
        <v>76</v>
      </c>
      <c r="AY125" s="222" t="s">
        <v>173</v>
      </c>
      <c r="BK125" s="224">
        <f>BK126</f>
        <v>0</v>
      </c>
    </row>
    <row r="126" s="12" customFormat="1" ht="22.8" customHeight="1">
      <c r="A126" s="12"/>
      <c r="B126" s="211"/>
      <c r="C126" s="212"/>
      <c r="D126" s="213" t="s">
        <v>75</v>
      </c>
      <c r="E126" s="225" t="s">
        <v>174</v>
      </c>
      <c r="F126" s="225" t="s">
        <v>175</v>
      </c>
      <c r="G126" s="212"/>
      <c r="H126" s="212"/>
      <c r="I126" s="215"/>
      <c r="J126" s="226">
        <f>BK126</f>
        <v>0</v>
      </c>
      <c r="K126" s="212"/>
      <c r="L126" s="217"/>
      <c r="M126" s="218"/>
      <c r="N126" s="219"/>
      <c r="O126" s="219"/>
      <c r="P126" s="220">
        <f>SUM(P127:P222)</f>
        <v>0</v>
      </c>
      <c r="Q126" s="219"/>
      <c r="R126" s="220">
        <f>SUM(R127:R222)</f>
        <v>102.43842000000001</v>
      </c>
      <c r="S126" s="219"/>
      <c r="T126" s="221">
        <f>SUM(T127:T222)</f>
        <v>0</v>
      </c>
      <c r="U126" s="12"/>
      <c r="V126" s="12"/>
      <c r="W126" s="12"/>
      <c r="X126" s="12"/>
      <c r="Y126" s="12"/>
      <c r="Z126" s="12"/>
      <c r="AA126" s="12"/>
      <c r="AB126" s="12"/>
      <c r="AC126" s="12"/>
      <c r="AD126" s="12"/>
      <c r="AE126" s="12"/>
      <c r="AR126" s="222" t="s">
        <v>84</v>
      </c>
      <c r="AT126" s="223" t="s">
        <v>75</v>
      </c>
      <c r="AU126" s="223" t="s">
        <v>84</v>
      </c>
      <c r="AY126" s="222" t="s">
        <v>173</v>
      </c>
      <c r="BK126" s="224">
        <f>SUM(BK127:BK222)</f>
        <v>0</v>
      </c>
    </row>
    <row r="127" s="2" customFormat="1" ht="76.35" customHeight="1">
      <c r="A127" s="38"/>
      <c r="B127" s="39"/>
      <c r="C127" s="227" t="s">
        <v>84</v>
      </c>
      <c r="D127" s="227" t="s">
        <v>176</v>
      </c>
      <c r="E127" s="228" t="s">
        <v>596</v>
      </c>
      <c r="F127" s="229" t="s">
        <v>597</v>
      </c>
      <c r="G127" s="230" t="s">
        <v>187</v>
      </c>
      <c r="H127" s="231">
        <v>48</v>
      </c>
      <c r="I127" s="232"/>
      <c r="J127" s="233">
        <f>ROUND(I127*H127,2)</f>
        <v>0</v>
      </c>
      <c r="K127" s="234"/>
      <c r="L127" s="44"/>
      <c r="M127" s="235" t="s">
        <v>1</v>
      </c>
      <c r="N127" s="236" t="s">
        <v>41</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180</v>
      </c>
      <c r="AT127" s="239" t="s">
        <v>176</v>
      </c>
      <c r="AU127" s="239" t="s">
        <v>86</v>
      </c>
      <c r="AY127" s="17" t="s">
        <v>173</v>
      </c>
      <c r="BE127" s="240">
        <f>IF(N127="základní",J127,0)</f>
        <v>0</v>
      </c>
      <c r="BF127" s="240">
        <f>IF(N127="snížená",J127,0)</f>
        <v>0</v>
      </c>
      <c r="BG127" s="240">
        <f>IF(N127="zákl. přenesená",J127,0)</f>
        <v>0</v>
      </c>
      <c r="BH127" s="240">
        <f>IF(N127="sníž. přenesená",J127,0)</f>
        <v>0</v>
      </c>
      <c r="BI127" s="240">
        <f>IF(N127="nulová",J127,0)</f>
        <v>0</v>
      </c>
      <c r="BJ127" s="17" t="s">
        <v>84</v>
      </c>
      <c r="BK127" s="240">
        <f>ROUND(I127*H127,2)</f>
        <v>0</v>
      </c>
      <c r="BL127" s="17" t="s">
        <v>180</v>
      </c>
      <c r="BM127" s="239" t="s">
        <v>598</v>
      </c>
    </row>
    <row r="128" s="13" customFormat="1">
      <c r="A128" s="13"/>
      <c r="B128" s="241"/>
      <c r="C128" s="242"/>
      <c r="D128" s="243" t="s">
        <v>182</v>
      </c>
      <c r="E128" s="244" t="s">
        <v>1</v>
      </c>
      <c r="F128" s="245" t="s">
        <v>599</v>
      </c>
      <c r="G128" s="242"/>
      <c r="H128" s="246">
        <v>48</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48</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114.9" customHeight="1">
      <c r="A130" s="38"/>
      <c r="B130" s="39"/>
      <c r="C130" s="227" t="s">
        <v>86</v>
      </c>
      <c r="D130" s="227" t="s">
        <v>176</v>
      </c>
      <c r="E130" s="228" t="s">
        <v>600</v>
      </c>
      <c r="F130" s="229" t="s">
        <v>601</v>
      </c>
      <c r="G130" s="230" t="s">
        <v>187</v>
      </c>
      <c r="H130" s="231">
        <v>48</v>
      </c>
      <c r="I130" s="232"/>
      <c r="J130" s="233">
        <f>ROUND(I130*H130,2)</f>
        <v>0</v>
      </c>
      <c r="K130" s="234"/>
      <c r="L130" s="44"/>
      <c r="M130" s="235" t="s">
        <v>1</v>
      </c>
      <c r="N130" s="236" t="s">
        <v>41</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180</v>
      </c>
      <c r="AT130" s="239" t="s">
        <v>176</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602</v>
      </c>
    </row>
    <row r="131" s="13" customFormat="1">
      <c r="A131" s="13"/>
      <c r="B131" s="241"/>
      <c r="C131" s="242"/>
      <c r="D131" s="243" t="s">
        <v>182</v>
      </c>
      <c r="E131" s="244" t="s">
        <v>1</v>
      </c>
      <c r="F131" s="245" t="s">
        <v>599</v>
      </c>
      <c r="G131" s="242"/>
      <c r="H131" s="246">
        <v>48</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48</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62.7" customHeight="1">
      <c r="A133" s="38"/>
      <c r="B133" s="39"/>
      <c r="C133" s="227" t="s">
        <v>190</v>
      </c>
      <c r="D133" s="227" t="s">
        <v>176</v>
      </c>
      <c r="E133" s="228" t="s">
        <v>603</v>
      </c>
      <c r="F133" s="229" t="s">
        <v>604</v>
      </c>
      <c r="G133" s="230" t="s">
        <v>179</v>
      </c>
      <c r="H133" s="231">
        <v>120</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605</v>
      </c>
    </row>
    <row r="134" s="13" customFormat="1">
      <c r="A134" s="13"/>
      <c r="B134" s="241"/>
      <c r="C134" s="242"/>
      <c r="D134" s="243" t="s">
        <v>182</v>
      </c>
      <c r="E134" s="244" t="s">
        <v>1</v>
      </c>
      <c r="F134" s="245" t="s">
        <v>606</v>
      </c>
      <c r="G134" s="242"/>
      <c r="H134" s="246">
        <v>120</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120</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76.35" customHeight="1">
      <c r="A136" s="38"/>
      <c r="B136" s="39"/>
      <c r="C136" s="227" t="s">
        <v>180</v>
      </c>
      <c r="D136" s="227" t="s">
        <v>176</v>
      </c>
      <c r="E136" s="228" t="s">
        <v>607</v>
      </c>
      <c r="F136" s="229" t="s">
        <v>608</v>
      </c>
      <c r="G136" s="230" t="s">
        <v>187</v>
      </c>
      <c r="H136" s="231">
        <v>48</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609</v>
      </c>
    </row>
    <row r="137" s="13" customFormat="1">
      <c r="A137" s="13"/>
      <c r="B137" s="241"/>
      <c r="C137" s="242"/>
      <c r="D137" s="243" t="s">
        <v>182</v>
      </c>
      <c r="E137" s="244" t="s">
        <v>1</v>
      </c>
      <c r="F137" s="245" t="s">
        <v>610</v>
      </c>
      <c r="G137" s="242"/>
      <c r="H137" s="246">
        <v>48</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48</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174</v>
      </c>
      <c r="D139" s="264" t="s">
        <v>199</v>
      </c>
      <c r="E139" s="265" t="s">
        <v>611</v>
      </c>
      <c r="F139" s="266" t="s">
        <v>612</v>
      </c>
      <c r="G139" s="267" t="s">
        <v>187</v>
      </c>
      <c r="H139" s="268">
        <v>5.7999999999999998</v>
      </c>
      <c r="I139" s="269"/>
      <c r="J139" s="270">
        <f>ROUND(I139*H139,2)</f>
        <v>0</v>
      </c>
      <c r="K139" s="271"/>
      <c r="L139" s="272"/>
      <c r="M139" s="273" t="s">
        <v>1</v>
      </c>
      <c r="N139" s="274" t="s">
        <v>41</v>
      </c>
      <c r="O139" s="91"/>
      <c r="P139" s="237">
        <f>O139*H139</f>
        <v>0</v>
      </c>
      <c r="Q139" s="237">
        <v>0.95499999999999996</v>
      </c>
      <c r="R139" s="237">
        <f>Q139*H139</f>
        <v>5.5389999999999997</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613</v>
      </c>
    </row>
    <row r="140" s="15" customFormat="1">
      <c r="A140" s="15"/>
      <c r="B140" s="275"/>
      <c r="C140" s="276"/>
      <c r="D140" s="243" t="s">
        <v>182</v>
      </c>
      <c r="E140" s="277" t="s">
        <v>1</v>
      </c>
      <c r="F140" s="278" t="s">
        <v>211</v>
      </c>
      <c r="G140" s="276"/>
      <c r="H140" s="277" t="s">
        <v>1</v>
      </c>
      <c r="I140" s="279"/>
      <c r="J140" s="276"/>
      <c r="K140" s="276"/>
      <c r="L140" s="280"/>
      <c r="M140" s="281"/>
      <c r="N140" s="282"/>
      <c r="O140" s="282"/>
      <c r="P140" s="282"/>
      <c r="Q140" s="282"/>
      <c r="R140" s="282"/>
      <c r="S140" s="282"/>
      <c r="T140" s="283"/>
      <c r="U140" s="15"/>
      <c r="V140" s="15"/>
      <c r="W140" s="15"/>
      <c r="X140" s="15"/>
      <c r="Y140" s="15"/>
      <c r="Z140" s="15"/>
      <c r="AA140" s="15"/>
      <c r="AB140" s="15"/>
      <c r="AC140" s="15"/>
      <c r="AD140" s="15"/>
      <c r="AE140" s="15"/>
      <c r="AT140" s="284" t="s">
        <v>182</v>
      </c>
      <c r="AU140" s="284" t="s">
        <v>86</v>
      </c>
      <c r="AV140" s="15" t="s">
        <v>84</v>
      </c>
      <c r="AW140" s="15" t="s">
        <v>31</v>
      </c>
      <c r="AX140" s="15" t="s">
        <v>76</v>
      </c>
      <c r="AY140" s="284" t="s">
        <v>173</v>
      </c>
    </row>
    <row r="141" s="13" customFormat="1">
      <c r="A141" s="13"/>
      <c r="B141" s="241"/>
      <c r="C141" s="242"/>
      <c r="D141" s="243" t="s">
        <v>182</v>
      </c>
      <c r="E141" s="244" t="s">
        <v>1</v>
      </c>
      <c r="F141" s="245" t="s">
        <v>614</v>
      </c>
      <c r="G141" s="242"/>
      <c r="H141" s="246">
        <v>5.7999999999999998</v>
      </c>
      <c r="I141" s="247"/>
      <c r="J141" s="242"/>
      <c r="K141" s="242"/>
      <c r="L141" s="248"/>
      <c r="M141" s="249"/>
      <c r="N141" s="250"/>
      <c r="O141" s="250"/>
      <c r="P141" s="250"/>
      <c r="Q141" s="250"/>
      <c r="R141" s="250"/>
      <c r="S141" s="250"/>
      <c r="T141" s="251"/>
      <c r="U141" s="13"/>
      <c r="V141" s="13"/>
      <c r="W141" s="13"/>
      <c r="X141" s="13"/>
      <c r="Y141" s="13"/>
      <c r="Z141" s="13"/>
      <c r="AA141" s="13"/>
      <c r="AB141" s="13"/>
      <c r="AC141" s="13"/>
      <c r="AD141" s="13"/>
      <c r="AE141" s="13"/>
      <c r="AT141" s="252" t="s">
        <v>182</v>
      </c>
      <c r="AU141" s="252" t="s">
        <v>86</v>
      </c>
      <c r="AV141" s="13" t="s">
        <v>86</v>
      </c>
      <c r="AW141" s="13" t="s">
        <v>31</v>
      </c>
      <c r="AX141" s="13" t="s">
        <v>76</v>
      </c>
      <c r="AY141" s="252" t="s">
        <v>173</v>
      </c>
    </row>
    <row r="142" s="14" customFormat="1">
      <c r="A142" s="14"/>
      <c r="B142" s="253"/>
      <c r="C142" s="254"/>
      <c r="D142" s="243" t="s">
        <v>182</v>
      </c>
      <c r="E142" s="255" t="s">
        <v>1</v>
      </c>
      <c r="F142" s="256" t="s">
        <v>184</v>
      </c>
      <c r="G142" s="254"/>
      <c r="H142" s="257">
        <v>5.7999999999999998</v>
      </c>
      <c r="I142" s="258"/>
      <c r="J142" s="254"/>
      <c r="K142" s="254"/>
      <c r="L142" s="259"/>
      <c r="M142" s="260"/>
      <c r="N142" s="261"/>
      <c r="O142" s="261"/>
      <c r="P142" s="261"/>
      <c r="Q142" s="261"/>
      <c r="R142" s="261"/>
      <c r="S142" s="261"/>
      <c r="T142" s="262"/>
      <c r="U142" s="14"/>
      <c r="V142" s="14"/>
      <c r="W142" s="14"/>
      <c r="X142" s="14"/>
      <c r="Y142" s="14"/>
      <c r="Z142" s="14"/>
      <c r="AA142" s="14"/>
      <c r="AB142" s="14"/>
      <c r="AC142" s="14"/>
      <c r="AD142" s="14"/>
      <c r="AE142" s="14"/>
      <c r="AT142" s="263" t="s">
        <v>182</v>
      </c>
      <c r="AU142" s="263" t="s">
        <v>86</v>
      </c>
      <c r="AV142" s="14" t="s">
        <v>180</v>
      </c>
      <c r="AW142" s="14" t="s">
        <v>31</v>
      </c>
      <c r="AX142" s="14" t="s">
        <v>84</v>
      </c>
      <c r="AY142" s="263" t="s">
        <v>173</v>
      </c>
    </row>
    <row r="143" s="2" customFormat="1" ht="24.15" customHeight="1">
      <c r="A143" s="38"/>
      <c r="B143" s="39"/>
      <c r="C143" s="264" t="s">
        <v>206</v>
      </c>
      <c r="D143" s="264" t="s">
        <v>199</v>
      </c>
      <c r="E143" s="265" t="s">
        <v>615</v>
      </c>
      <c r="F143" s="266" t="s">
        <v>616</v>
      </c>
      <c r="G143" s="267" t="s">
        <v>209</v>
      </c>
      <c r="H143" s="268">
        <v>168</v>
      </c>
      <c r="I143" s="269"/>
      <c r="J143" s="270">
        <f>ROUND(I143*H143,2)</f>
        <v>0</v>
      </c>
      <c r="K143" s="271"/>
      <c r="L143" s="272"/>
      <c r="M143" s="273" t="s">
        <v>1</v>
      </c>
      <c r="N143" s="274" t="s">
        <v>41</v>
      </c>
      <c r="O143" s="91"/>
      <c r="P143" s="237">
        <f>O143*H143</f>
        <v>0</v>
      </c>
      <c r="Q143" s="237">
        <v>0.00123</v>
      </c>
      <c r="R143" s="237">
        <f>Q143*H143</f>
        <v>0.20663999999999999</v>
      </c>
      <c r="S143" s="237">
        <v>0</v>
      </c>
      <c r="T143" s="238">
        <f>S143*H143</f>
        <v>0</v>
      </c>
      <c r="U143" s="38"/>
      <c r="V143" s="38"/>
      <c r="W143" s="38"/>
      <c r="X143" s="38"/>
      <c r="Y143" s="38"/>
      <c r="Z143" s="38"/>
      <c r="AA143" s="38"/>
      <c r="AB143" s="38"/>
      <c r="AC143" s="38"/>
      <c r="AD143" s="38"/>
      <c r="AE143" s="38"/>
      <c r="AR143" s="239" t="s">
        <v>203</v>
      </c>
      <c r="AT143" s="239" t="s">
        <v>199</v>
      </c>
      <c r="AU143" s="239" t="s">
        <v>86</v>
      </c>
      <c r="AY143" s="17" t="s">
        <v>173</v>
      </c>
      <c r="BE143" s="240">
        <f>IF(N143="základní",J143,0)</f>
        <v>0</v>
      </c>
      <c r="BF143" s="240">
        <f>IF(N143="snížená",J143,0)</f>
        <v>0</v>
      </c>
      <c r="BG143" s="240">
        <f>IF(N143="zákl. přenesená",J143,0)</f>
        <v>0</v>
      </c>
      <c r="BH143" s="240">
        <f>IF(N143="sníž. přenesená",J143,0)</f>
        <v>0</v>
      </c>
      <c r="BI143" s="240">
        <f>IF(N143="nulová",J143,0)</f>
        <v>0</v>
      </c>
      <c r="BJ143" s="17" t="s">
        <v>84</v>
      </c>
      <c r="BK143" s="240">
        <f>ROUND(I143*H143,2)</f>
        <v>0</v>
      </c>
      <c r="BL143" s="17" t="s">
        <v>180</v>
      </c>
      <c r="BM143" s="239" t="s">
        <v>617</v>
      </c>
    </row>
    <row r="144" s="13" customFormat="1">
      <c r="A144" s="13"/>
      <c r="B144" s="241"/>
      <c r="C144" s="242"/>
      <c r="D144" s="243" t="s">
        <v>182</v>
      </c>
      <c r="E144" s="244" t="s">
        <v>1</v>
      </c>
      <c r="F144" s="245" t="s">
        <v>278</v>
      </c>
      <c r="G144" s="242"/>
      <c r="H144" s="246">
        <v>168</v>
      </c>
      <c r="I144" s="247"/>
      <c r="J144" s="242"/>
      <c r="K144" s="242"/>
      <c r="L144" s="248"/>
      <c r="M144" s="249"/>
      <c r="N144" s="250"/>
      <c r="O144" s="250"/>
      <c r="P144" s="250"/>
      <c r="Q144" s="250"/>
      <c r="R144" s="250"/>
      <c r="S144" s="250"/>
      <c r="T144" s="251"/>
      <c r="U144" s="13"/>
      <c r="V144" s="13"/>
      <c r="W144" s="13"/>
      <c r="X144" s="13"/>
      <c r="Y144" s="13"/>
      <c r="Z144" s="13"/>
      <c r="AA144" s="13"/>
      <c r="AB144" s="13"/>
      <c r="AC144" s="13"/>
      <c r="AD144" s="13"/>
      <c r="AE144" s="13"/>
      <c r="AT144" s="252" t="s">
        <v>182</v>
      </c>
      <c r="AU144" s="252" t="s">
        <v>86</v>
      </c>
      <c r="AV144" s="13" t="s">
        <v>86</v>
      </c>
      <c r="AW144" s="13" t="s">
        <v>31</v>
      </c>
      <c r="AX144" s="13" t="s">
        <v>76</v>
      </c>
      <c r="AY144" s="252" t="s">
        <v>173</v>
      </c>
    </row>
    <row r="145" s="14" customFormat="1">
      <c r="A145" s="14"/>
      <c r="B145" s="253"/>
      <c r="C145" s="254"/>
      <c r="D145" s="243" t="s">
        <v>182</v>
      </c>
      <c r="E145" s="255" t="s">
        <v>1</v>
      </c>
      <c r="F145" s="256" t="s">
        <v>184</v>
      </c>
      <c r="G145" s="254"/>
      <c r="H145" s="257">
        <v>168</v>
      </c>
      <c r="I145" s="258"/>
      <c r="J145" s="254"/>
      <c r="K145" s="254"/>
      <c r="L145" s="259"/>
      <c r="M145" s="260"/>
      <c r="N145" s="261"/>
      <c r="O145" s="261"/>
      <c r="P145" s="261"/>
      <c r="Q145" s="261"/>
      <c r="R145" s="261"/>
      <c r="S145" s="261"/>
      <c r="T145" s="262"/>
      <c r="U145" s="14"/>
      <c r="V145" s="14"/>
      <c r="W145" s="14"/>
      <c r="X145" s="14"/>
      <c r="Y145" s="14"/>
      <c r="Z145" s="14"/>
      <c r="AA145" s="14"/>
      <c r="AB145" s="14"/>
      <c r="AC145" s="14"/>
      <c r="AD145" s="14"/>
      <c r="AE145" s="14"/>
      <c r="AT145" s="263" t="s">
        <v>182</v>
      </c>
      <c r="AU145" s="263" t="s">
        <v>86</v>
      </c>
      <c r="AV145" s="14" t="s">
        <v>180</v>
      </c>
      <c r="AW145" s="14" t="s">
        <v>31</v>
      </c>
      <c r="AX145" s="14" t="s">
        <v>84</v>
      </c>
      <c r="AY145" s="263" t="s">
        <v>173</v>
      </c>
    </row>
    <row r="146" s="2" customFormat="1" ht="14.4" customHeight="1">
      <c r="A146" s="38"/>
      <c r="B146" s="39"/>
      <c r="C146" s="264" t="s">
        <v>213</v>
      </c>
      <c r="D146" s="264" t="s">
        <v>199</v>
      </c>
      <c r="E146" s="265" t="s">
        <v>618</v>
      </c>
      <c r="F146" s="266" t="s">
        <v>619</v>
      </c>
      <c r="G146" s="267" t="s">
        <v>209</v>
      </c>
      <c r="H146" s="268">
        <v>600</v>
      </c>
      <c r="I146" s="269"/>
      <c r="J146" s="270">
        <f>ROUND(I146*H146,2)</f>
        <v>0</v>
      </c>
      <c r="K146" s="271"/>
      <c r="L146" s="272"/>
      <c r="M146" s="273" t="s">
        <v>1</v>
      </c>
      <c r="N146" s="274" t="s">
        <v>41</v>
      </c>
      <c r="O146" s="91"/>
      <c r="P146" s="237">
        <f>O146*H146</f>
        <v>0</v>
      </c>
      <c r="Q146" s="237">
        <v>9.0000000000000006E-05</v>
      </c>
      <c r="R146" s="237">
        <f>Q146*H146</f>
        <v>0.054000000000000006</v>
      </c>
      <c r="S146" s="237">
        <v>0</v>
      </c>
      <c r="T146" s="238">
        <f>S146*H146</f>
        <v>0</v>
      </c>
      <c r="U146" s="38"/>
      <c r="V146" s="38"/>
      <c r="W146" s="38"/>
      <c r="X146" s="38"/>
      <c r="Y146" s="38"/>
      <c r="Z146" s="38"/>
      <c r="AA146" s="38"/>
      <c r="AB146" s="38"/>
      <c r="AC146" s="38"/>
      <c r="AD146" s="38"/>
      <c r="AE146" s="38"/>
      <c r="AR146" s="239" t="s">
        <v>203</v>
      </c>
      <c r="AT146" s="239" t="s">
        <v>199</v>
      </c>
      <c r="AU146" s="239" t="s">
        <v>86</v>
      </c>
      <c r="AY146" s="17" t="s">
        <v>173</v>
      </c>
      <c r="BE146" s="240">
        <f>IF(N146="základní",J146,0)</f>
        <v>0</v>
      </c>
      <c r="BF146" s="240">
        <f>IF(N146="snížená",J146,0)</f>
        <v>0</v>
      </c>
      <c r="BG146" s="240">
        <f>IF(N146="zákl. přenesená",J146,0)</f>
        <v>0</v>
      </c>
      <c r="BH146" s="240">
        <f>IF(N146="sníž. přenesená",J146,0)</f>
        <v>0</v>
      </c>
      <c r="BI146" s="240">
        <f>IF(N146="nulová",J146,0)</f>
        <v>0</v>
      </c>
      <c r="BJ146" s="17" t="s">
        <v>84</v>
      </c>
      <c r="BK146" s="240">
        <f>ROUND(I146*H146,2)</f>
        <v>0</v>
      </c>
      <c r="BL146" s="17" t="s">
        <v>180</v>
      </c>
      <c r="BM146" s="239" t="s">
        <v>620</v>
      </c>
    </row>
    <row r="147" s="15" customFormat="1">
      <c r="A147" s="15"/>
      <c r="B147" s="275"/>
      <c r="C147" s="276"/>
      <c r="D147" s="243" t="s">
        <v>182</v>
      </c>
      <c r="E147" s="277" t="s">
        <v>1</v>
      </c>
      <c r="F147" s="278" t="s">
        <v>211</v>
      </c>
      <c r="G147" s="276"/>
      <c r="H147" s="277" t="s">
        <v>1</v>
      </c>
      <c r="I147" s="279"/>
      <c r="J147" s="276"/>
      <c r="K147" s="276"/>
      <c r="L147" s="280"/>
      <c r="M147" s="281"/>
      <c r="N147" s="282"/>
      <c r="O147" s="282"/>
      <c r="P147" s="282"/>
      <c r="Q147" s="282"/>
      <c r="R147" s="282"/>
      <c r="S147" s="282"/>
      <c r="T147" s="283"/>
      <c r="U147" s="15"/>
      <c r="V147" s="15"/>
      <c r="W147" s="15"/>
      <c r="X147" s="15"/>
      <c r="Y147" s="15"/>
      <c r="Z147" s="15"/>
      <c r="AA147" s="15"/>
      <c r="AB147" s="15"/>
      <c r="AC147" s="15"/>
      <c r="AD147" s="15"/>
      <c r="AE147" s="15"/>
      <c r="AT147" s="284" t="s">
        <v>182</v>
      </c>
      <c r="AU147" s="284" t="s">
        <v>86</v>
      </c>
      <c r="AV147" s="15" t="s">
        <v>84</v>
      </c>
      <c r="AW147" s="15" t="s">
        <v>31</v>
      </c>
      <c r="AX147" s="15" t="s">
        <v>76</v>
      </c>
      <c r="AY147" s="284" t="s">
        <v>173</v>
      </c>
    </row>
    <row r="148" s="13" customFormat="1">
      <c r="A148" s="13"/>
      <c r="B148" s="241"/>
      <c r="C148" s="242"/>
      <c r="D148" s="243" t="s">
        <v>182</v>
      </c>
      <c r="E148" s="244" t="s">
        <v>1</v>
      </c>
      <c r="F148" s="245" t="s">
        <v>621</v>
      </c>
      <c r="G148" s="242"/>
      <c r="H148" s="246">
        <v>600</v>
      </c>
      <c r="I148" s="247"/>
      <c r="J148" s="242"/>
      <c r="K148" s="242"/>
      <c r="L148" s="248"/>
      <c r="M148" s="249"/>
      <c r="N148" s="250"/>
      <c r="O148" s="250"/>
      <c r="P148" s="250"/>
      <c r="Q148" s="250"/>
      <c r="R148" s="250"/>
      <c r="S148" s="250"/>
      <c r="T148" s="251"/>
      <c r="U148" s="13"/>
      <c r="V148" s="13"/>
      <c r="W148" s="13"/>
      <c r="X148" s="13"/>
      <c r="Y148" s="13"/>
      <c r="Z148" s="13"/>
      <c r="AA148" s="13"/>
      <c r="AB148" s="13"/>
      <c r="AC148" s="13"/>
      <c r="AD148" s="13"/>
      <c r="AE148" s="13"/>
      <c r="AT148" s="252" t="s">
        <v>182</v>
      </c>
      <c r="AU148" s="252" t="s">
        <v>86</v>
      </c>
      <c r="AV148" s="13" t="s">
        <v>86</v>
      </c>
      <c r="AW148" s="13" t="s">
        <v>31</v>
      </c>
      <c r="AX148" s="13" t="s">
        <v>76</v>
      </c>
      <c r="AY148" s="252" t="s">
        <v>173</v>
      </c>
    </row>
    <row r="149" s="14" customFormat="1">
      <c r="A149" s="14"/>
      <c r="B149" s="253"/>
      <c r="C149" s="254"/>
      <c r="D149" s="243" t="s">
        <v>182</v>
      </c>
      <c r="E149" s="255" t="s">
        <v>1</v>
      </c>
      <c r="F149" s="256" t="s">
        <v>184</v>
      </c>
      <c r="G149" s="254"/>
      <c r="H149" s="257">
        <v>600</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182</v>
      </c>
      <c r="AU149" s="263" t="s">
        <v>86</v>
      </c>
      <c r="AV149" s="14" t="s">
        <v>180</v>
      </c>
      <c r="AW149" s="14" t="s">
        <v>31</v>
      </c>
      <c r="AX149" s="14" t="s">
        <v>84</v>
      </c>
      <c r="AY149" s="263" t="s">
        <v>173</v>
      </c>
    </row>
    <row r="150" s="2" customFormat="1" ht="14.4" customHeight="1">
      <c r="A150" s="38"/>
      <c r="B150" s="39"/>
      <c r="C150" s="264" t="s">
        <v>203</v>
      </c>
      <c r="D150" s="264" t="s">
        <v>199</v>
      </c>
      <c r="E150" s="265" t="s">
        <v>622</v>
      </c>
      <c r="F150" s="266" t="s">
        <v>623</v>
      </c>
      <c r="G150" s="267" t="s">
        <v>209</v>
      </c>
      <c r="H150" s="268">
        <v>340</v>
      </c>
      <c r="I150" s="269"/>
      <c r="J150" s="270">
        <f>ROUND(I150*H150,2)</f>
        <v>0</v>
      </c>
      <c r="K150" s="271"/>
      <c r="L150" s="272"/>
      <c r="M150" s="273" t="s">
        <v>1</v>
      </c>
      <c r="N150" s="274" t="s">
        <v>41</v>
      </c>
      <c r="O150" s="91"/>
      <c r="P150" s="237">
        <f>O150*H150</f>
        <v>0</v>
      </c>
      <c r="Q150" s="237">
        <v>0.00051999999999999995</v>
      </c>
      <c r="R150" s="237">
        <f>Q150*H150</f>
        <v>0.17679999999999999</v>
      </c>
      <c r="S150" s="237">
        <v>0</v>
      </c>
      <c r="T150" s="238">
        <f>S150*H150</f>
        <v>0</v>
      </c>
      <c r="U150" s="38"/>
      <c r="V150" s="38"/>
      <c r="W150" s="38"/>
      <c r="X150" s="38"/>
      <c r="Y150" s="38"/>
      <c r="Z150" s="38"/>
      <c r="AA150" s="38"/>
      <c r="AB150" s="38"/>
      <c r="AC150" s="38"/>
      <c r="AD150" s="38"/>
      <c r="AE150" s="38"/>
      <c r="AR150" s="239" t="s">
        <v>203</v>
      </c>
      <c r="AT150" s="239" t="s">
        <v>199</v>
      </c>
      <c r="AU150" s="239" t="s">
        <v>86</v>
      </c>
      <c r="AY150" s="17" t="s">
        <v>173</v>
      </c>
      <c r="BE150" s="240">
        <f>IF(N150="základní",J150,0)</f>
        <v>0</v>
      </c>
      <c r="BF150" s="240">
        <f>IF(N150="snížená",J150,0)</f>
        <v>0</v>
      </c>
      <c r="BG150" s="240">
        <f>IF(N150="zákl. přenesená",J150,0)</f>
        <v>0</v>
      </c>
      <c r="BH150" s="240">
        <f>IF(N150="sníž. přenesená",J150,0)</f>
        <v>0</v>
      </c>
      <c r="BI150" s="240">
        <f>IF(N150="nulová",J150,0)</f>
        <v>0</v>
      </c>
      <c r="BJ150" s="17" t="s">
        <v>84</v>
      </c>
      <c r="BK150" s="240">
        <f>ROUND(I150*H150,2)</f>
        <v>0</v>
      </c>
      <c r="BL150" s="17" t="s">
        <v>180</v>
      </c>
      <c r="BM150" s="239" t="s">
        <v>624</v>
      </c>
    </row>
    <row r="151" s="15" customFormat="1">
      <c r="A151" s="15"/>
      <c r="B151" s="275"/>
      <c r="C151" s="276"/>
      <c r="D151" s="243" t="s">
        <v>182</v>
      </c>
      <c r="E151" s="277" t="s">
        <v>1</v>
      </c>
      <c r="F151" s="278" t="s">
        <v>211</v>
      </c>
      <c r="G151" s="276"/>
      <c r="H151" s="277" t="s">
        <v>1</v>
      </c>
      <c r="I151" s="279"/>
      <c r="J151" s="276"/>
      <c r="K151" s="276"/>
      <c r="L151" s="280"/>
      <c r="M151" s="281"/>
      <c r="N151" s="282"/>
      <c r="O151" s="282"/>
      <c r="P151" s="282"/>
      <c r="Q151" s="282"/>
      <c r="R151" s="282"/>
      <c r="S151" s="282"/>
      <c r="T151" s="283"/>
      <c r="U151" s="15"/>
      <c r="V151" s="15"/>
      <c r="W151" s="15"/>
      <c r="X151" s="15"/>
      <c r="Y151" s="15"/>
      <c r="Z151" s="15"/>
      <c r="AA151" s="15"/>
      <c r="AB151" s="15"/>
      <c r="AC151" s="15"/>
      <c r="AD151" s="15"/>
      <c r="AE151" s="15"/>
      <c r="AT151" s="284" t="s">
        <v>182</v>
      </c>
      <c r="AU151" s="284" t="s">
        <v>86</v>
      </c>
      <c r="AV151" s="15" t="s">
        <v>84</v>
      </c>
      <c r="AW151" s="15" t="s">
        <v>31</v>
      </c>
      <c r="AX151" s="15" t="s">
        <v>76</v>
      </c>
      <c r="AY151" s="284" t="s">
        <v>173</v>
      </c>
    </row>
    <row r="152" s="13" customFormat="1">
      <c r="A152" s="13"/>
      <c r="B152" s="241"/>
      <c r="C152" s="242"/>
      <c r="D152" s="243" t="s">
        <v>182</v>
      </c>
      <c r="E152" s="244" t="s">
        <v>1</v>
      </c>
      <c r="F152" s="245" t="s">
        <v>625</v>
      </c>
      <c r="G152" s="242"/>
      <c r="H152" s="246">
        <v>340</v>
      </c>
      <c r="I152" s="247"/>
      <c r="J152" s="242"/>
      <c r="K152" s="242"/>
      <c r="L152" s="248"/>
      <c r="M152" s="249"/>
      <c r="N152" s="250"/>
      <c r="O152" s="250"/>
      <c r="P152" s="250"/>
      <c r="Q152" s="250"/>
      <c r="R152" s="250"/>
      <c r="S152" s="250"/>
      <c r="T152" s="251"/>
      <c r="U152" s="13"/>
      <c r="V152" s="13"/>
      <c r="W152" s="13"/>
      <c r="X152" s="13"/>
      <c r="Y152" s="13"/>
      <c r="Z152" s="13"/>
      <c r="AA152" s="13"/>
      <c r="AB152" s="13"/>
      <c r="AC152" s="13"/>
      <c r="AD152" s="13"/>
      <c r="AE152" s="13"/>
      <c r="AT152" s="252" t="s">
        <v>182</v>
      </c>
      <c r="AU152" s="252" t="s">
        <v>86</v>
      </c>
      <c r="AV152" s="13" t="s">
        <v>86</v>
      </c>
      <c r="AW152" s="13" t="s">
        <v>31</v>
      </c>
      <c r="AX152" s="13" t="s">
        <v>76</v>
      </c>
      <c r="AY152" s="252" t="s">
        <v>173</v>
      </c>
    </row>
    <row r="153" s="14" customFormat="1">
      <c r="A153" s="14"/>
      <c r="B153" s="253"/>
      <c r="C153" s="254"/>
      <c r="D153" s="243" t="s">
        <v>182</v>
      </c>
      <c r="E153" s="255" t="s">
        <v>1</v>
      </c>
      <c r="F153" s="256" t="s">
        <v>184</v>
      </c>
      <c r="G153" s="254"/>
      <c r="H153" s="257">
        <v>340</v>
      </c>
      <c r="I153" s="258"/>
      <c r="J153" s="254"/>
      <c r="K153" s="254"/>
      <c r="L153" s="259"/>
      <c r="M153" s="260"/>
      <c r="N153" s="261"/>
      <c r="O153" s="261"/>
      <c r="P153" s="261"/>
      <c r="Q153" s="261"/>
      <c r="R153" s="261"/>
      <c r="S153" s="261"/>
      <c r="T153" s="262"/>
      <c r="U153" s="14"/>
      <c r="V153" s="14"/>
      <c r="W153" s="14"/>
      <c r="X153" s="14"/>
      <c r="Y153" s="14"/>
      <c r="Z153" s="14"/>
      <c r="AA153" s="14"/>
      <c r="AB153" s="14"/>
      <c r="AC153" s="14"/>
      <c r="AD153" s="14"/>
      <c r="AE153" s="14"/>
      <c r="AT153" s="263" t="s">
        <v>182</v>
      </c>
      <c r="AU153" s="263" t="s">
        <v>86</v>
      </c>
      <c r="AV153" s="14" t="s">
        <v>180</v>
      </c>
      <c r="AW153" s="14" t="s">
        <v>31</v>
      </c>
      <c r="AX153" s="14" t="s">
        <v>84</v>
      </c>
      <c r="AY153" s="263" t="s">
        <v>173</v>
      </c>
    </row>
    <row r="154" s="2" customFormat="1" ht="14.4" customHeight="1">
      <c r="A154" s="38"/>
      <c r="B154" s="39"/>
      <c r="C154" s="264" t="s">
        <v>224</v>
      </c>
      <c r="D154" s="264" t="s">
        <v>199</v>
      </c>
      <c r="E154" s="265" t="s">
        <v>626</v>
      </c>
      <c r="F154" s="266" t="s">
        <v>627</v>
      </c>
      <c r="G154" s="267" t="s">
        <v>209</v>
      </c>
      <c r="H154" s="268">
        <v>260</v>
      </c>
      <c r="I154" s="269"/>
      <c r="J154" s="270">
        <f>ROUND(I154*H154,2)</f>
        <v>0</v>
      </c>
      <c r="K154" s="271"/>
      <c r="L154" s="272"/>
      <c r="M154" s="273" t="s">
        <v>1</v>
      </c>
      <c r="N154" s="274" t="s">
        <v>41</v>
      </c>
      <c r="O154" s="91"/>
      <c r="P154" s="237">
        <f>O154*H154</f>
        <v>0</v>
      </c>
      <c r="Q154" s="237">
        <v>0.00056999999999999998</v>
      </c>
      <c r="R154" s="237">
        <f>Q154*H154</f>
        <v>0.1482</v>
      </c>
      <c r="S154" s="237">
        <v>0</v>
      </c>
      <c r="T154" s="238">
        <f>S154*H154</f>
        <v>0</v>
      </c>
      <c r="U154" s="38"/>
      <c r="V154" s="38"/>
      <c r="W154" s="38"/>
      <c r="X154" s="38"/>
      <c r="Y154" s="38"/>
      <c r="Z154" s="38"/>
      <c r="AA154" s="38"/>
      <c r="AB154" s="38"/>
      <c r="AC154" s="38"/>
      <c r="AD154" s="38"/>
      <c r="AE154" s="38"/>
      <c r="AR154" s="239" t="s">
        <v>203</v>
      </c>
      <c r="AT154" s="239" t="s">
        <v>199</v>
      </c>
      <c r="AU154" s="239" t="s">
        <v>86</v>
      </c>
      <c r="AY154" s="17" t="s">
        <v>173</v>
      </c>
      <c r="BE154" s="240">
        <f>IF(N154="základní",J154,0)</f>
        <v>0</v>
      </c>
      <c r="BF154" s="240">
        <f>IF(N154="snížená",J154,0)</f>
        <v>0</v>
      </c>
      <c r="BG154" s="240">
        <f>IF(N154="zákl. přenesená",J154,0)</f>
        <v>0</v>
      </c>
      <c r="BH154" s="240">
        <f>IF(N154="sníž. přenesená",J154,0)</f>
        <v>0</v>
      </c>
      <c r="BI154" s="240">
        <f>IF(N154="nulová",J154,0)</f>
        <v>0</v>
      </c>
      <c r="BJ154" s="17" t="s">
        <v>84</v>
      </c>
      <c r="BK154" s="240">
        <f>ROUND(I154*H154,2)</f>
        <v>0</v>
      </c>
      <c r="BL154" s="17" t="s">
        <v>180</v>
      </c>
      <c r="BM154" s="239" t="s">
        <v>628</v>
      </c>
    </row>
    <row r="155" s="15" customFormat="1">
      <c r="A155" s="15"/>
      <c r="B155" s="275"/>
      <c r="C155" s="276"/>
      <c r="D155" s="243" t="s">
        <v>182</v>
      </c>
      <c r="E155" s="277" t="s">
        <v>1</v>
      </c>
      <c r="F155" s="278" t="s">
        <v>211</v>
      </c>
      <c r="G155" s="276"/>
      <c r="H155" s="277" t="s">
        <v>1</v>
      </c>
      <c r="I155" s="279"/>
      <c r="J155" s="276"/>
      <c r="K155" s="276"/>
      <c r="L155" s="280"/>
      <c r="M155" s="281"/>
      <c r="N155" s="282"/>
      <c r="O155" s="282"/>
      <c r="P155" s="282"/>
      <c r="Q155" s="282"/>
      <c r="R155" s="282"/>
      <c r="S155" s="282"/>
      <c r="T155" s="283"/>
      <c r="U155" s="15"/>
      <c r="V155" s="15"/>
      <c r="W155" s="15"/>
      <c r="X155" s="15"/>
      <c r="Y155" s="15"/>
      <c r="Z155" s="15"/>
      <c r="AA155" s="15"/>
      <c r="AB155" s="15"/>
      <c r="AC155" s="15"/>
      <c r="AD155" s="15"/>
      <c r="AE155" s="15"/>
      <c r="AT155" s="284" t="s">
        <v>182</v>
      </c>
      <c r="AU155" s="284" t="s">
        <v>86</v>
      </c>
      <c r="AV155" s="15" t="s">
        <v>84</v>
      </c>
      <c r="AW155" s="15" t="s">
        <v>31</v>
      </c>
      <c r="AX155" s="15" t="s">
        <v>76</v>
      </c>
      <c r="AY155" s="284" t="s">
        <v>173</v>
      </c>
    </row>
    <row r="156" s="13" customFormat="1">
      <c r="A156" s="13"/>
      <c r="B156" s="241"/>
      <c r="C156" s="242"/>
      <c r="D156" s="243" t="s">
        <v>182</v>
      </c>
      <c r="E156" s="244" t="s">
        <v>1</v>
      </c>
      <c r="F156" s="245" t="s">
        <v>629</v>
      </c>
      <c r="G156" s="242"/>
      <c r="H156" s="246">
        <v>260</v>
      </c>
      <c r="I156" s="247"/>
      <c r="J156" s="242"/>
      <c r="K156" s="242"/>
      <c r="L156" s="248"/>
      <c r="M156" s="249"/>
      <c r="N156" s="250"/>
      <c r="O156" s="250"/>
      <c r="P156" s="250"/>
      <c r="Q156" s="250"/>
      <c r="R156" s="250"/>
      <c r="S156" s="250"/>
      <c r="T156" s="251"/>
      <c r="U156" s="13"/>
      <c r="V156" s="13"/>
      <c r="W156" s="13"/>
      <c r="X156" s="13"/>
      <c r="Y156" s="13"/>
      <c r="Z156" s="13"/>
      <c r="AA156" s="13"/>
      <c r="AB156" s="13"/>
      <c r="AC156" s="13"/>
      <c r="AD156" s="13"/>
      <c r="AE156" s="13"/>
      <c r="AT156" s="252" t="s">
        <v>182</v>
      </c>
      <c r="AU156" s="252" t="s">
        <v>86</v>
      </c>
      <c r="AV156" s="13" t="s">
        <v>86</v>
      </c>
      <c r="AW156" s="13" t="s">
        <v>31</v>
      </c>
      <c r="AX156" s="13" t="s">
        <v>76</v>
      </c>
      <c r="AY156" s="252" t="s">
        <v>173</v>
      </c>
    </row>
    <row r="157" s="14" customFormat="1">
      <c r="A157" s="14"/>
      <c r="B157" s="253"/>
      <c r="C157" s="254"/>
      <c r="D157" s="243" t="s">
        <v>182</v>
      </c>
      <c r="E157" s="255" t="s">
        <v>1</v>
      </c>
      <c r="F157" s="256" t="s">
        <v>184</v>
      </c>
      <c r="G157" s="254"/>
      <c r="H157" s="257">
        <v>260</v>
      </c>
      <c r="I157" s="258"/>
      <c r="J157" s="254"/>
      <c r="K157" s="254"/>
      <c r="L157" s="259"/>
      <c r="M157" s="260"/>
      <c r="N157" s="261"/>
      <c r="O157" s="261"/>
      <c r="P157" s="261"/>
      <c r="Q157" s="261"/>
      <c r="R157" s="261"/>
      <c r="S157" s="261"/>
      <c r="T157" s="262"/>
      <c r="U157" s="14"/>
      <c r="V157" s="14"/>
      <c r="W157" s="14"/>
      <c r="X157" s="14"/>
      <c r="Y157" s="14"/>
      <c r="Z157" s="14"/>
      <c r="AA157" s="14"/>
      <c r="AB157" s="14"/>
      <c r="AC157" s="14"/>
      <c r="AD157" s="14"/>
      <c r="AE157" s="14"/>
      <c r="AT157" s="263" t="s">
        <v>182</v>
      </c>
      <c r="AU157" s="263" t="s">
        <v>86</v>
      </c>
      <c r="AV157" s="14" t="s">
        <v>180</v>
      </c>
      <c r="AW157" s="14" t="s">
        <v>31</v>
      </c>
      <c r="AX157" s="14" t="s">
        <v>84</v>
      </c>
      <c r="AY157" s="263" t="s">
        <v>173</v>
      </c>
    </row>
    <row r="158" s="2" customFormat="1" ht="14.4" customHeight="1">
      <c r="A158" s="38"/>
      <c r="B158" s="39"/>
      <c r="C158" s="264" t="s">
        <v>228</v>
      </c>
      <c r="D158" s="264" t="s">
        <v>199</v>
      </c>
      <c r="E158" s="265" t="s">
        <v>630</v>
      </c>
      <c r="F158" s="266" t="s">
        <v>631</v>
      </c>
      <c r="G158" s="267" t="s">
        <v>209</v>
      </c>
      <c r="H158" s="268">
        <v>160</v>
      </c>
      <c r="I158" s="269"/>
      <c r="J158" s="270">
        <f>ROUND(I158*H158,2)</f>
        <v>0</v>
      </c>
      <c r="K158" s="271"/>
      <c r="L158" s="272"/>
      <c r="M158" s="273" t="s">
        <v>1</v>
      </c>
      <c r="N158" s="274" t="s">
        <v>41</v>
      </c>
      <c r="O158" s="91"/>
      <c r="P158" s="237">
        <f>O158*H158</f>
        <v>0</v>
      </c>
      <c r="Q158" s="237">
        <v>0.00018000000000000001</v>
      </c>
      <c r="R158" s="237">
        <f>Q158*H158</f>
        <v>0.028800000000000003</v>
      </c>
      <c r="S158" s="237">
        <v>0</v>
      </c>
      <c r="T158" s="238">
        <f>S158*H158</f>
        <v>0</v>
      </c>
      <c r="U158" s="38"/>
      <c r="V158" s="38"/>
      <c r="W158" s="38"/>
      <c r="X158" s="38"/>
      <c r="Y158" s="38"/>
      <c r="Z158" s="38"/>
      <c r="AA158" s="38"/>
      <c r="AB158" s="38"/>
      <c r="AC158" s="38"/>
      <c r="AD158" s="38"/>
      <c r="AE158" s="38"/>
      <c r="AR158" s="239" t="s">
        <v>203</v>
      </c>
      <c r="AT158" s="239" t="s">
        <v>199</v>
      </c>
      <c r="AU158" s="239" t="s">
        <v>86</v>
      </c>
      <c r="AY158" s="17" t="s">
        <v>173</v>
      </c>
      <c r="BE158" s="240">
        <f>IF(N158="základní",J158,0)</f>
        <v>0</v>
      </c>
      <c r="BF158" s="240">
        <f>IF(N158="snížená",J158,0)</f>
        <v>0</v>
      </c>
      <c r="BG158" s="240">
        <f>IF(N158="zákl. přenesená",J158,0)</f>
        <v>0</v>
      </c>
      <c r="BH158" s="240">
        <f>IF(N158="sníž. přenesená",J158,0)</f>
        <v>0</v>
      </c>
      <c r="BI158" s="240">
        <f>IF(N158="nulová",J158,0)</f>
        <v>0</v>
      </c>
      <c r="BJ158" s="17" t="s">
        <v>84</v>
      </c>
      <c r="BK158" s="240">
        <f>ROUND(I158*H158,2)</f>
        <v>0</v>
      </c>
      <c r="BL158" s="17" t="s">
        <v>180</v>
      </c>
      <c r="BM158" s="239" t="s">
        <v>632</v>
      </c>
    </row>
    <row r="159" s="15" customFormat="1">
      <c r="A159" s="15"/>
      <c r="B159" s="275"/>
      <c r="C159" s="276"/>
      <c r="D159" s="243" t="s">
        <v>182</v>
      </c>
      <c r="E159" s="277" t="s">
        <v>1</v>
      </c>
      <c r="F159" s="278" t="s">
        <v>211</v>
      </c>
      <c r="G159" s="276"/>
      <c r="H159" s="277" t="s">
        <v>1</v>
      </c>
      <c r="I159" s="279"/>
      <c r="J159" s="276"/>
      <c r="K159" s="276"/>
      <c r="L159" s="280"/>
      <c r="M159" s="281"/>
      <c r="N159" s="282"/>
      <c r="O159" s="282"/>
      <c r="P159" s="282"/>
      <c r="Q159" s="282"/>
      <c r="R159" s="282"/>
      <c r="S159" s="282"/>
      <c r="T159" s="283"/>
      <c r="U159" s="15"/>
      <c r="V159" s="15"/>
      <c r="W159" s="15"/>
      <c r="X159" s="15"/>
      <c r="Y159" s="15"/>
      <c r="Z159" s="15"/>
      <c r="AA159" s="15"/>
      <c r="AB159" s="15"/>
      <c r="AC159" s="15"/>
      <c r="AD159" s="15"/>
      <c r="AE159" s="15"/>
      <c r="AT159" s="284" t="s">
        <v>182</v>
      </c>
      <c r="AU159" s="284" t="s">
        <v>86</v>
      </c>
      <c r="AV159" s="15" t="s">
        <v>84</v>
      </c>
      <c r="AW159" s="15" t="s">
        <v>31</v>
      </c>
      <c r="AX159" s="15" t="s">
        <v>76</v>
      </c>
      <c r="AY159" s="284" t="s">
        <v>173</v>
      </c>
    </row>
    <row r="160" s="13" customFormat="1">
      <c r="A160" s="13"/>
      <c r="B160" s="241"/>
      <c r="C160" s="242"/>
      <c r="D160" s="243" t="s">
        <v>182</v>
      </c>
      <c r="E160" s="244" t="s">
        <v>1</v>
      </c>
      <c r="F160" s="245" t="s">
        <v>633</v>
      </c>
      <c r="G160" s="242"/>
      <c r="H160" s="246">
        <v>160</v>
      </c>
      <c r="I160" s="247"/>
      <c r="J160" s="242"/>
      <c r="K160" s="242"/>
      <c r="L160" s="248"/>
      <c r="M160" s="249"/>
      <c r="N160" s="250"/>
      <c r="O160" s="250"/>
      <c r="P160" s="250"/>
      <c r="Q160" s="250"/>
      <c r="R160" s="250"/>
      <c r="S160" s="250"/>
      <c r="T160" s="251"/>
      <c r="U160" s="13"/>
      <c r="V160" s="13"/>
      <c r="W160" s="13"/>
      <c r="X160" s="13"/>
      <c r="Y160" s="13"/>
      <c r="Z160" s="13"/>
      <c r="AA160" s="13"/>
      <c r="AB160" s="13"/>
      <c r="AC160" s="13"/>
      <c r="AD160" s="13"/>
      <c r="AE160" s="13"/>
      <c r="AT160" s="252" t="s">
        <v>182</v>
      </c>
      <c r="AU160" s="252" t="s">
        <v>86</v>
      </c>
      <c r="AV160" s="13" t="s">
        <v>86</v>
      </c>
      <c r="AW160" s="13" t="s">
        <v>31</v>
      </c>
      <c r="AX160" s="13" t="s">
        <v>76</v>
      </c>
      <c r="AY160" s="252" t="s">
        <v>173</v>
      </c>
    </row>
    <row r="161" s="14" customFormat="1">
      <c r="A161" s="14"/>
      <c r="B161" s="253"/>
      <c r="C161" s="254"/>
      <c r="D161" s="243" t="s">
        <v>182</v>
      </c>
      <c r="E161" s="255" t="s">
        <v>1</v>
      </c>
      <c r="F161" s="256" t="s">
        <v>184</v>
      </c>
      <c r="G161" s="254"/>
      <c r="H161" s="257">
        <v>160</v>
      </c>
      <c r="I161" s="258"/>
      <c r="J161" s="254"/>
      <c r="K161" s="254"/>
      <c r="L161" s="259"/>
      <c r="M161" s="260"/>
      <c r="N161" s="261"/>
      <c r="O161" s="261"/>
      <c r="P161" s="261"/>
      <c r="Q161" s="261"/>
      <c r="R161" s="261"/>
      <c r="S161" s="261"/>
      <c r="T161" s="262"/>
      <c r="U161" s="14"/>
      <c r="V161" s="14"/>
      <c r="W161" s="14"/>
      <c r="X161" s="14"/>
      <c r="Y161" s="14"/>
      <c r="Z161" s="14"/>
      <c r="AA161" s="14"/>
      <c r="AB161" s="14"/>
      <c r="AC161" s="14"/>
      <c r="AD161" s="14"/>
      <c r="AE161" s="14"/>
      <c r="AT161" s="263" t="s">
        <v>182</v>
      </c>
      <c r="AU161" s="263" t="s">
        <v>86</v>
      </c>
      <c r="AV161" s="14" t="s">
        <v>180</v>
      </c>
      <c r="AW161" s="14" t="s">
        <v>31</v>
      </c>
      <c r="AX161" s="14" t="s">
        <v>84</v>
      </c>
      <c r="AY161" s="263" t="s">
        <v>173</v>
      </c>
    </row>
    <row r="162" s="2" customFormat="1" ht="24.15" customHeight="1">
      <c r="A162" s="38"/>
      <c r="B162" s="39"/>
      <c r="C162" s="264" t="s">
        <v>246</v>
      </c>
      <c r="D162" s="264" t="s">
        <v>199</v>
      </c>
      <c r="E162" s="265" t="s">
        <v>634</v>
      </c>
      <c r="F162" s="266" t="s">
        <v>635</v>
      </c>
      <c r="G162" s="267" t="s">
        <v>209</v>
      </c>
      <c r="H162" s="268">
        <v>122</v>
      </c>
      <c r="I162" s="269"/>
      <c r="J162" s="270">
        <f>ROUND(I162*H162,2)</f>
        <v>0</v>
      </c>
      <c r="K162" s="271"/>
      <c r="L162" s="272"/>
      <c r="M162" s="273" t="s">
        <v>1</v>
      </c>
      <c r="N162" s="274" t="s">
        <v>41</v>
      </c>
      <c r="O162" s="91"/>
      <c r="P162" s="237">
        <f>O162*H162</f>
        <v>0</v>
      </c>
      <c r="Q162" s="237">
        <v>9.0000000000000006E-05</v>
      </c>
      <c r="R162" s="237">
        <f>Q162*H162</f>
        <v>0.01098</v>
      </c>
      <c r="S162" s="237">
        <v>0</v>
      </c>
      <c r="T162" s="238">
        <f>S162*H162</f>
        <v>0</v>
      </c>
      <c r="U162" s="38"/>
      <c r="V162" s="38"/>
      <c r="W162" s="38"/>
      <c r="X162" s="38"/>
      <c r="Y162" s="38"/>
      <c r="Z162" s="38"/>
      <c r="AA162" s="38"/>
      <c r="AB162" s="38"/>
      <c r="AC162" s="38"/>
      <c r="AD162" s="38"/>
      <c r="AE162" s="38"/>
      <c r="AR162" s="239" t="s">
        <v>203</v>
      </c>
      <c r="AT162" s="239" t="s">
        <v>199</v>
      </c>
      <c r="AU162" s="239" t="s">
        <v>86</v>
      </c>
      <c r="AY162" s="17" t="s">
        <v>173</v>
      </c>
      <c r="BE162" s="240">
        <f>IF(N162="základní",J162,0)</f>
        <v>0</v>
      </c>
      <c r="BF162" s="240">
        <f>IF(N162="snížená",J162,0)</f>
        <v>0</v>
      </c>
      <c r="BG162" s="240">
        <f>IF(N162="zákl. přenesená",J162,0)</f>
        <v>0</v>
      </c>
      <c r="BH162" s="240">
        <f>IF(N162="sníž. přenesená",J162,0)</f>
        <v>0</v>
      </c>
      <c r="BI162" s="240">
        <f>IF(N162="nulová",J162,0)</f>
        <v>0</v>
      </c>
      <c r="BJ162" s="17" t="s">
        <v>84</v>
      </c>
      <c r="BK162" s="240">
        <f>ROUND(I162*H162,2)</f>
        <v>0</v>
      </c>
      <c r="BL162" s="17" t="s">
        <v>180</v>
      </c>
      <c r="BM162" s="239" t="s">
        <v>636</v>
      </c>
    </row>
    <row r="163" s="15" customFormat="1">
      <c r="A163" s="15"/>
      <c r="B163" s="275"/>
      <c r="C163" s="276"/>
      <c r="D163" s="243" t="s">
        <v>182</v>
      </c>
      <c r="E163" s="277" t="s">
        <v>1</v>
      </c>
      <c r="F163" s="278" t="s">
        <v>211</v>
      </c>
      <c r="G163" s="276"/>
      <c r="H163" s="277" t="s">
        <v>1</v>
      </c>
      <c r="I163" s="279"/>
      <c r="J163" s="276"/>
      <c r="K163" s="276"/>
      <c r="L163" s="280"/>
      <c r="M163" s="281"/>
      <c r="N163" s="282"/>
      <c r="O163" s="282"/>
      <c r="P163" s="282"/>
      <c r="Q163" s="282"/>
      <c r="R163" s="282"/>
      <c r="S163" s="282"/>
      <c r="T163" s="283"/>
      <c r="U163" s="15"/>
      <c r="V163" s="15"/>
      <c r="W163" s="15"/>
      <c r="X163" s="15"/>
      <c r="Y163" s="15"/>
      <c r="Z163" s="15"/>
      <c r="AA163" s="15"/>
      <c r="AB163" s="15"/>
      <c r="AC163" s="15"/>
      <c r="AD163" s="15"/>
      <c r="AE163" s="15"/>
      <c r="AT163" s="284" t="s">
        <v>182</v>
      </c>
      <c r="AU163" s="284" t="s">
        <v>86</v>
      </c>
      <c r="AV163" s="15" t="s">
        <v>84</v>
      </c>
      <c r="AW163" s="15" t="s">
        <v>31</v>
      </c>
      <c r="AX163" s="15" t="s">
        <v>76</v>
      </c>
      <c r="AY163" s="284" t="s">
        <v>173</v>
      </c>
    </row>
    <row r="164" s="13" customFormat="1">
      <c r="A164" s="13"/>
      <c r="B164" s="241"/>
      <c r="C164" s="242"/>
      <c r="D164" s="243" t="s">
        <v>182</v>
      </c>
      <c r="E164" s="244" t="s">
        <v>1</v>
      </c>
      <c r="F164" s="245" t="s">
        <v>637</v>
      </c>
      <c r="G164" s="242"/>
      <c r="H164" s="246">
        <v>122</v>
      </c>
      <c r="I164" s="247"/>
      <c r="J164" s="242"/>
      <c r="K164" s="242"/>
      <c r="L164" s="248"/>
      <c r="M164" s="249"/>
      <c r="N164" s="250"/>
      <c r="O164" s="250"/>
      <c r="P164" s="250"/>
      <c r="Q164" s="250"/>
      <c r="R164" s="250"/>
      <c r="S164" s="250"/>
      <c r="T164" s="251"/>
      <c r="U164" s="13"/>
      <c r="V164" s="13"/>
      <c r="W164" s="13"/>
      <c r="X164" s="13"/>
      <c r="Y164" s="13"/>
      <c r="Z164" s="13"/>
      <c r="AA164" s="13"/>
      <c r="AB164" s="13"/>
      <c r="AC164" s="13"/>
      <c r="AD164" s="13"/>
      <c r="AE164" s="13"/>
      <c r="AT164" s="252" t="s">
        <v>182</v>
      </c>
      <c r="AU164" s="252" t="s">
        <v>86</v>
      </c>
      <c r="AV164" s="13" t="s">
        <v>86</v>
      </c>
      <c r="AW164" s="13" t="s">
        <v>31</v>
      </c>
      <c r="AX164" s="13" t="s">
        <v>76</v>
      </c>
      <c r="AY164" s="252" t="s">
        <v>173</v>
      </c>
    </row>
    <row r="165" s="14" customFormat="1">
      <c r="A165" s="14"/>
      <c r="B165" s="253"/>
      <c r="C165" s="254"/>
      <c r="D165" s="243" t="s">
        <v>182</v>
      </c>
      <c r="E165" s="255" t="s">
        <v>1</v>
      </c>
      <c r="F165" s="256" t="s">
        <v>184</v>
      </c>
      <c r="G165" s="254"/>
      <c r="H165" s="257">
        <v>122</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182</v>
      </c>
      <c r="AU165" s="263" t="s">
        <v>86</v>
      </c>
      <c r="AV165" s="14" t="s">
        <v>180</v>
      </c>
      <c r="AW165" s="14" t="s">
        <v>31</v>
      </c>
      <c r="AX165" s="14" t="s">
        <v>84</v>
      </c>
      <c r="AY165" s="263" t="s">
        <v>173</v>
      </c>
    </row>
    <row r="166" s="2" customFormat="1" ht="14.4" customHeight="1">
      <c r="A166" s="38"/>
      <c r="B166" s="39"/>
      <c r="C166" s="264" t="s">
        <v>253</v>
      </c>
      <c r="D166" s="264" t="s">
        <v>199</v>
      </c>
      <c r="E166" s="265" t="s">
        <v>638</v>
      </c>
      <c r="F166" s="266" t="s">
        <v>639</v>
      </c>
      <c r="G166" s="267" t="s">
        <v>231</v>
      </c>
      <c r="H166" s="268">
        <v>5</v>
      </c>
      <c r="I166" s="269"/>
      <c r="J166" s="270">
        <f>ROUND(I166*H166,2)</f>
        <v>0</v>
      </c>
      <c r="K166" s="271"/>
      <c r="L166" s="272"/>
      <c r="M166" s="273" t="s">
        <v>1</v>
      </c>
      <c r="N166" s="274" t="s">
        <v>41</v>
      </c>
      <c r="O166" s="91"/>
      <c r="P166" s="237">
        <f>O166*H166</f>
        <v>0</v>
      </c>
      <c r="Q166" s="237">
        <v>0.001</v>
      </c>
      <c r="R166" s="237">
        <f>Q166*H166</f>
        <v>0.0050000000000000001</v>
      </c>
      <c r="S166" s="237">
        <v>0</v>
      </c>
      <c r="T166" s="238">
        <f>S166*H166</f>
        <v>0</v>
      </c>
      <c r="U166" s="38"/>
      <c r="V166" s="38"/>
      <c r="W166" s="38"/>
      <c r="X166" s="38"/>
      <c r="Y166" s="38"/>
      <c r="Z166" s="38"/>
      <c r="AA166" s="38"/>
      <c r="AB166" s="38"/>
      <c r="AC166" s="38"/>
      <c r="AD166" s="38"/>
      <c r="AE166" s="38"/>
      <c r="AR166" s="239" t="s">
        <v>203</v>
      </c>
      <c r="AT166" s="239" t="s">
        <v>199</v>
      </c>
      <c r="AU166" s="239" t="s">
        <v>86</v>
      </c>
      <c r="AY166" s="17" t="s">
        <v>173</v>
      </c>
      <c r="BE166" s="240">
        <f>IF(N166="základní",J166,0)</f>
        <v>0</v>
      </c>
      <c r="BF166" s="240">
        <f>IF(N166="snížená",J166,0)</f>
        <v>0</v>
      </c>
      <c r="BG166" s="240">
        <f>IF(N166="zákl. přenesená",J166,0)</f>
        <v>0</v>
      </c>
      <c r="BH166" s="240">
        <f>IF(N166="sníž. přenesená",J166,0)</f>
        <v>0</v>
      </c>
      <c r="BI166" s="240">
        <f>IF(N166="nulová",J166,0)</f>
        <v>0</v>
      </c>
      <c r="BJ166" s="17" t="s">
        <v>84</v>
      </c>
      <c r="BK166" s="240">
        <f>ROUND(I166*H166,2)</f>
        <v>0</v>
      </c>
      <c r="BL166" s="17" t="s">
        <v>180</v>
      </c>
      <c r="BM166" s="239" t="s">
        <v>640</v>
      </c>
    </row>
    <row r="167" s="15" customFormat="1">
      <c r="A167" s="15"/>
      <c r="B167" s="275"/>
      <c r="C167" s="276"/>
      <c r="D167" s="243" t="s">
        <v>182</v>
      </c>
      <c r="E167" s="277" t="s">
        <v>1</v>
      </c>
      <c r="F167" s="278" t="s">
        <v>211</v>
      </c>
      <c r="G167" s="276"/>
      <c r="H167" s="277" t="s">
        <v>1</v>
      </c>
      <c r="I167" s="279"/>
      <c r="J167" s="276"/>
      <c r="K167" s="276"/>
      <c r="L167" s="280"/>
      <c r="M167" s="281"/>
      <c r="N167" s="282"/>
      <c r="O167" s="282"/>
      <c r="P167" s="282"/>
      <c r="Q167" s="282"/>
      <c r="R167" s="282"/>
      <c r="S167" s="282"/>
      <c r="T167" s="283"/>
      <c r="U167" s="15"/>
      <c r="V167" s="15"/>
      <c r="W167" s="15"/>
      <c r="X167" s="15"/>
      <c r="Y167" s="15"/>
      <c r="Z167" s="15"/>
      <c r="AA167" s="15"/>
      <c r="AB167" s="15"/>
      <c r="AC167" s="15"/>
      <c r="AD167" s="15"/>
      <c r="AE167" s="15"/>
      <c r="AT167" s="284" t="s">
        <v>182</v>
      </c>
      <c r="AU167" s="284" t="s">
        <v>86</v>
      </c>
      <c r="AV167" s="15" t="s">
        <v>84</v>
      </c>
      <c r="AW167" s="15" t="s">
        <v>31</v>
      </c>
      <c r="AX167" s="15" t="s">
        <v>76</v>
      </c>
      <c r="AY167" s="284" t="s">
        <v>173</v>
      </c>
    </row>
    <row r="168" s="13" customFormat="1">
      <c r="A168" s="13"/>
      <c r="B168" s="241"/>
      <c r="C168" s="242"/>
      <c r="D168" s="243" t="s">
        <v>182</v>
      </c>
      <c r="E168" s="244" t="s">
        <v>1</v>
      </c>
      <c r="F168" s="245" t="s">
        <v>174</v>
      </c>
      <c r="G168" s="242"/>
      <c r="H168" s="246">
        <v>5</v>
      </c>
      <c r="I168" s="247"/>
      <c r="J168" s="242"/>
      <c r="K168" s="242"/>
      <c r="L168" s="248"/>
      <c r="M168" s="249"/>
      <c r="N168" s="250"/>
      <c r="O168" s="250"/>
      <c r="P168" s="250"/>
      <c r="Q168" s="250"/>
      <c r="R168" s="250"/>
      <c r="S168" s="250"/>
      <c r="T168" s="251"/>
      <c r="U168" s="13"/>
      <c r="V168" s="13"/>
      <c r="W168" s="13"/>
      <c r="X168" s="13"/>
      <c r="Y168" s="13"/>
      <c r="Z168" s="13"/>
      <c r="AA168" s="13"/>
      <c r="AB168" s="13"/>
      <c r="AC168" s="13"/>
      <c r="AD168" s="13"/>
      <c r="AE168" s="13"/>
      <c r="AT168" s="252" t="s">
        <v>182</v>
      </c>
      <c r="AU168" s="252" t="s">
        <v>86</v>
      </c>
      <c r="AV168" s="13" t="s">
        <v>86</v>
      </c>
      <c r="AW168" s="13" t="s">
        <v>31</v>
      </c>
      <c r="AX168" s="13" t="s">
        <v>76</v>
      </c>
      <c r="AY168" s="252" t="s">
        <v>173</v>
      </c>
    </row>
    <row r="169" s="14" customFormat="1">
      <c r="A169" s="14"/>
      <c r="B169" s="253"/>
      <c r="C169" s="254"/>
      <c r="D169" s="243" t="s">
        <v>182</v>
      </c>
      <c r="E169" s="255" t="s">
        <v>1</v>
      </c>
      <c r="F169" s="256" t="s">
        <v>184</v>
      </c>
      <c r="G169" s="254"/>
      <c r="H169" s="257">
        <v>5</v>
      </c>
      <c r="I169" s="258"/>
      <c r="J169" s="254"/>
      <c r="K169" s="254"/>
      <c r="L169" s="259"/>
      <c r="M169" s="260"/>
      <c r="N169" s="261"/>
      <c r="O169" s="261"/>
      <c r="P169" s="261"/>
      <c r="Q169" s="261"/>
      <c r="R169" s="261"/>
      <c r="S169" s="261"/>
      <c r="T169" s="262"/>
      <c r="U169" s="14"/>
      <c r="V169" s="14"/>
      <c r="W169" s="14"/>
      <c r="X169" s="14"/>
      <c r="Y169" s="14"/>
      <c r="Z169" s="14"/>
      <c r="AA169" s="14"/>
      <c r="AB169" s="14"/>
      <c r="AC169" s="14"/>
      <c r="AD169" s="14"/>
      <c r="AE169" s="14"/>
      <c r="AT169" s="263" t="s">
        <v>182</v>
      </c>
      <c r="AU169" s="263" t="s">
        <v>86</v>
      </c>
      <c r="AV169" s="14" t="s">
        <v>180</v>
      </c>
      <c r="AW169" s="14" t="s">
        <v>31</v>
      </c>
      <c r="AX169" s="14" t="s">
        <v>84</v>
      </c>
      <c r="AY169" s="263" t="s">
        <v>173</v>
      </c>
    </row>
    <row r="170" s="2" customFormat="1" ht="14.4" customHeight="1">
      <c r="A170" s="38"/>
      <c r="B170" s="39"/>
      <c r="C170" s="264" t="s">
        <v>260</v>
      </c>
      <c r="D170" s="264" t="s">
        <v>199</v>
      </c>
      <c r="E170" s="265" t="s">
        <v>200</v>
      </c>
      <c r="F170" s="266" t="s">
        <v>201</v>
      </c>
      <c r="G170" s="267" t="s">
        <v>202</v>
      </c>
      <c r="H170" s="268">
        <v>86.400000000000006</v>
      </c>
      <c r="I170" s="269"/>
      <c r="J170" s="270">
        <f>ROUND(I170*H170,2)</f>
        <v>0</v>
      </c>
      <c r="K170" s="271"/>
      <c r="L170" s="272"/>
      <c r="M170" s="273" t="s">
        <v>1</v>
      </c>
      <c r="N170" s="274" t="s">
        <v>41</v>
      </c>
      <c r="O170" s="91"/>
      <c r="P170" s="237">
        <f>O170*H170</f>
        <v>0</v>
      </c>
      <c r="Q170" s="237">
        <v>1</v>
      </c>
      <c r="R170" s="237">
        <f>Q170*H170</f>
        <v>86.400000000000006</v>
      </c>
      <c r="S170" s="237">
        <v>0</v>
      </c>
      <c r="T170" s="238">
        <f>S170*H170</f>
        <v>0</v>
      </c>
      <c r="U170" s="38"/>
      <c r="V170" s="38"/>
      <c r="W170" s="38"/>
      <c r="X170" s="38"/>
      <c r="Y170" s="38"/>
      <c r="Z170" s="38"/>
      <c r="AA170" s="38"/>
      <c r="AB170" s="38"/>
      <c r="AC170" s="38"/>
      <c r="AD170" s="38"/>
      <c r="AE170" s="38"/>
      <c r="AR170" s="239" t="s">
        <v>203</v>
      </c>
      <c r="AT170" s="239" t="s">
        <v>199</v>
      </c>
      <c r="AU170" s="239" t="s">
        <v>86</v>
      </c>
      <c r="AY170" s="17" t="s">
        <v>173</v>
      </c>
      <c r="BE170" s="240">
        <f>IF(N170="základní",J170,0)</f>
        <v>0</v>
      </c>
      <c r="BF170" s="240">
        <f>IF(N170="snížená",J170,0)</f>
        <v>0</v>
      </c>
      <c r="BG170" s="240">
        <f>IF(N170="zákl. přenesená",J170,0)</f>
        <v>0</v>
      </c>
      <c r="BH170" s="240">
        <f>IF(N170="sníž. přenesená",J170,0)</f>
        <v>0</v>
      </c>
      <c r="BI170" s="240">
        <f>IF(N170="nulová",J170,0)</f>
        <v>0</v>
      </c>
      <c r="BJ170" s="17" t="s">
        <v>84</v>
      </c>
      <c r="BK170" s="240">
        <f>ROUND(I170*H170,2)</f>
        <v>0</v>
      </c>
      <c r="BL170" s="17" t="s">
        <v>180</v>
      </c>
      <c r="BM170" s="239" t="s">
        <v>641</v>
      </c>
    </row>
    <row r="171" s="13" customFormat="1">
      <c r="A171" s="13"/>
      <c r="B171" s="241"/>
      <c r="C171" s="242"/>
      <c r="D171" s="243" t="s">
        <v>182</v>
      </c>
      <c r="E171" s="244" t="s">
        <v>1</v>
      </c>
      <c r="F171" s="245" t="s">
        <v>642</v>
      </c>
      <c r="G171" s="242"/>
      <c r="H171" s="246">
        <v>86.400000000000006</v>
      </c>
      <c r="I171" s="247"/>
      <c r="J171" s="242"/>
      <c r="K171" s="242"/>
      <c r="L171" s="248"/>
      <c r="M171" s="249"/>
      <c r="N171" s="250"/>
      <c r="O171" s="250"/>
      <c r="P171" s="250"/>
      <c r="Q171" s="250"/>
      <c r="R171" s="250"/>
      <c r="S171" s="250"/>
      <c r="T171" s="251"/>
      <c r="U171" s="13"/>
      <c r="V171" s="13"/>
      <c r="W171" s="13"/>
      <c r="X171" s="13"/>
      <c r="Y171" s="13"/>
      <c r="Z171" s="13"/>
      <c r="AA171" s="13"/>
      <c r="AB171" s="13"/>
      <c r="AC171" s="13"/>
      <c r="AD171" s="13"/>
      <c r="AE171" s="13"/>
      <c r="AT171" s="252" t="s">
        <v>182</v>
      </c>
      <c r="AU171" s="252" t="s">
        <v>86</v>
      </c>
      <c r="AV171" s="13" t="s">
        <v>86</v>
      </c>
      <c r="AW171" s="13" t="s">
        <v>31</v>
      </c>
      <c r="AX171" s="13" t="s">
        <v>76</v>
      </c>
      <c r="AY171" s="252" t="s">
        <v>173</v>
      </c>
    </row>
    <row r="172" s="14" customFormat="1">
      <c r="A172" s="14"/>
      <c r="B172" s="253"/>
      <c r="C172" s="254"/>
      <c r="D172" s="243" t="s">
        <v>182</v>
      </c>
      <c r="E172" s="255" t="s">
        <v>1</v>
      </c>
      <c r="F172" s="256" t="s">
        <v>184</v>
      </c>
      <c r="G172" s="254"/>
      <c r="H172" s="257">
        <v>86.400000000000006</v>
      </c>
      <c r="I172" s="258"/>
      <c r="J172" s="254"/>
      <c r="K172" s="254"/>
      <c r="L172" s="259"/>
      <c r="M172" s="260"/>
      <c r="N172" s="261"/>
      <c r="O172" s="261"/>
      <c r="P172" s="261"/>
      <c r="Q172" s="261"/>
      <c r="R172" s="261"/>
      <c r="S172" s="261"/>
      <c r="T172" s="262"/>
      <c r="U172" s="14"/>
      <c r="V172" s="14"/>
      <c r="W172" s="14"/>
      <c r="X172" s="14"/>
      <c r="Y172" s="14"/>
      <c r="Z172" s="14"/>
      <c r="AA172" s="14"/>
      <c r="AB172" s="14"/>
      <c r="AC172" s="14"/>
      <c r="AD172" s="14"/>
      <c r="AE172" s="14"/>
      <c r="AT172" s="263" t="s">
        <v>182</v>
      </c>
      <c r="AU172" s="263" t="s">
        <v>86</v>
      </c>
      <c r="AV172" s="14" t="s">
        <v>180</v>
      </c>
      <c r="AW172" s="14" t="s">
        <v>31</v>
      </c>
      <c r="AX172" s="14" t="s">
        <v>84</v>
      </c>
      <c r="AY172" s="263" t="s">
        <v>173</v>
      </c>
    </row>
    <row r="173" s="2" customFormat="1" ht="24.15" customHeight="1">
      <c r="A173" s="38"/>
      <c r="B173" s="39"/>
      <c r="C173" s="264" t="s">
        <v>264</v>
      </c>
      <c r="D173" s="264" t="s">
        <v>199</v>
      </c>
      <c r="E173" s="265" t="s">
        <v>643</v>
      </c>
      <c r="F173" s="266" t="s">
        <v>644</v>
      </c>
      <c r="G173" s="267" t="s">
        <v>209</v>
      </c>
      <c r="H173" s="268">
        <v>1</v>
      </c>
      <c r="I173" s="269"/>
      <c r="J173" s="270">
        <f>ROUND(I173*H173,2)</f>
        <v>0</v>
      </c>
      <c r="K173" s="271"/>
      <c r="L173" s="272"/>
      <c r="M173" s="273" t="s">
        <v>1</v>
      </c>
      <c r="N173" s="274" t="s">
        <v>41</v>
      </c>
      <c r="O173" s="91"/>
      <c r="P173" s="237">
        <f>O173*H173</f>
        <v>0</v>
      </c>
      <c r="Q173" s="237">
        <v>9.8689999999999998</v>
      </c>
      <c r="R173" s="237">
        <f>Q173*H173</f>
        <v>9.8689999999999998</v>
      </c>
      <c r="S173" s="237">
        <v>0</v>
      </c>
      <c r="T173" s="238">
        <f>S173*H173</f>
        <v>0</v>
      </c>
      <c r="U173" s="38"/>
      <c r="V173" s="38"/>
      <c r="W173" s="38"/>
      <c r="X173" s="38"/>
      <c r="Y173" s="38"/>
      <c r="Z173" s="38"/>
      <c r="AA173" s="38"/>
      <c r="AB173" s="38"/>
      <c r="AC173" s="38"/>
      <c r="AD173" s="38"/>
      <c r="AE173" s="38"/>
      <c r="AR173" s="239" t="s">
        <v>203</v>
      </c>
      <c r="AT173" s="239" t="s">
        <v>199</v>
      </c>
      <c r="AU173" s="239" t="s">
        <v>86</v>
      </c>
      <c r="AY173" s="17" t="s">
        <v>173</v>
      </c>
      <c r="BE173" s="240">
        <f>IF(N173="základní",J173,0)</f>
        <v>0</v>
      </c>
      <c r="BF173" s="240">
        <f>IF(N173="snížená",J173,0)</f>
        <v>0</v>
      </c>
      <c r="BG173" s="240">
        <f>IF(N173="zákl. přenesená",J173,0)</f>
        <v>0</v>
      </c>
      <c r="BH173" s="240">
        <f>IF(N173="sníž. přenesená",J173,0)</f>
        <v>0</v>
      </c>
      <c r="BI173" s="240">
        <f>IF(N173="nulová",J173,0)</f>
        <v>0</v>
      </c>
      <c r="BJ173" s="17" t="s">
        <v>84</v>
      </c>
      <c r="BK173" s="240">
        <f>ROUND(I173*H173,2)</f>
        <v>0</v>
      </c>
      <c r="BL173" s="17" t="s">
        <v>180</v>
      </c>
      <c r="BM173" s="239" t="s">
        <v>645</v>
      </c>
    </row>
    <row r="174" s="15" customFormat="1">
      <c r="A174" s="15"/>
      <c r="B174" s="275"/>
      <c r="C174" s="276"/>
      <c r="D174" s="243" t="s">
        <v>182</v>
      </c>
      <c r="E174" s="277" t="s">
        <v>1</v>
      </c>
      <c r="F174" s="278" t="s">
        <v>211</v>
      </c>
      <c r="G174" s="276"/>
      <c r="H174" s="277" t="s">
        <v>1</v>
      </c>
      <c r="I174" s="279"/>
      <c r="J174" s="276"/>
      <c r="K174" s="276"/>
      <c r="L174" s="280"/>
      <c r="M174" s="281"/>
      <c r="N174" s="282"/>
      <c r="O174" s="282"/>
      <c r="P174" s="282"/>
      <c r="Q174" s="282"/>
      <c r="R174" s="282"/>
      <c r="S174" s="282"/>
      <c r="T174" s="283"/>
      <c r="U174" s="15"/>
      <c r="V174" s="15"/>
      <c r="W174" s="15"/>
      <c r="X174" s="15"/>
      <c r="Y174" s="15"/>
      <c r="Z174" s="15"/>
      <c r="AA174" s="15"/>
      <c r="AB174" s="15"/>
      <c r="AC174" s="15"/>
      <c r="AD174" s="15"/>
      <c r="AE174" s="15"/>
      <c r="AT174" s="284" t="s">
        <v>182</v>
      </c>
      <c r="AU174" s="284" t="s">
        <v>86</v>
      </c>
      <c r="AV174" s="15" t="s">
        <v>84</v>
      </c>
      <c r="AW174" s="15" t="s">
        <v>31</v>
      </c>
      <c r="AX174" s="15" t="s">
        <v>76</v>
      </c>
      <c r="AY174" s="284" t="s">
        <v>173</v>
      </c>
    </row>
    <row r="175" s="13" customFormat="1">
      <c r="A175" s="13"/>
      <c r="B175" s="241"/>
      <c r="C175" s="242"/>
      <c r="D175" s="243" t="s">
        <v>182</v>
      </c>
      <c r="E175" s="244" t="s">
        <v>1</v>
      </c>
      <c r="F175" s="245" t="s">
        <v>84</v>
      </c>
      <c r="G175" s="242"/>
      <c r="H175" s="246">
        <v>1</v>
      </c>
      <c r="I175" s="247"/>
      <c r="J175" s="242"/>
      <c r="K175" s="242"/>
      <c r="L175" s="248"/>
      <c r="M175" s="249"/>
      <c r="N175" s="250"/>
      <c r="O175" s="250"/>
      <c r="P175" s="250"/>
      <c r="Q175" s="250"/>
      <c r="R175" s="250"/>
      <c r="S175" s="250"/>
      <c r="T175" s="251"/>
      <c r="U175" s="13"/>
      <c r="V175" s="13"/>
      <c r="W175" s="13"/>
      <c r="X175" s="13"/>
      <c r="Y175" s="13"/>
      <c r="Z175" s="13"/>
      <c r="AA175" s="13"/>
      <c r="AB175" s="13"/>
      <c r="AC175" s="13"/>
      <c r="AD175" s="13"/>
      <c r="AE175" s="13"/>
      <c r="AT175" s="252" t="s">
        <v>182</v>
      </c>
      <c r="AU175" s="252" t="s">
        <v>86</v>
      </c>
      <c r="AV175" s="13" t="s">
        <v>86</v>
      </c>
      <c r="AW175" s="13" t="s">
        <v>31</v>
      </c>
      <c r="AX175" s="13" t="s">
        <v>76</v>
      </c>
      <c r="AY175" s="252" t="s">
        <v>173</v>
      </c>
    </row>
    <row r="176" s="14" customFormat="1">
      <c r="A176" s="14"/>
      <c r="B176" s="253"/>
      <c r="C176" s="254"/>
      <c r="D176" s="243" t="s">
        <v>182</v>
      </c>
      <c r="E176" s="255" t="s">
        <v>1</v>
      </c>
      <c r="F176" s="256" t="s">
        <v>184</v>
      </c>
      <c r="G176" s="254"/>
      <c r="H176" s="257">
        <v>1</v>
      </c>
      <c r="I176" s="258"/>
      <c r="J176" s="254"/>
      <c r="K176" s="254"/>
      <c r="L176" s="259"/>
      <c r="M176" s="260"/>
      <c r="N176" s="261"/>
      <c r="O176" s="261"/>
      <c r="P176" s="261"/>
      <c r="Q176" s="261"/>
      <c r="R176" s="261"/>
      <c r="S176" s="261"/>
      <c r="T176" s="262"/>
      <c r="U176" s="14"/>
      <c r="V176" s="14"/>
      <c r="W176" s="14"/>
      <c r="X176" s="14"/>
      <c r="Y176" s="14"/>
      <c r="Z176" s="14"/>
      <c r="AA176" s="14"/>
      <c r="AB176" s="14"/>
      <c r="AC176" s="14"/>
      <c r="AD176" s="14"/>
      <c r="AE176" s="14"/>
      <c r="AT176" s="263" t="s">
        <v>182</v>
      </c>
      <c r="AU176" s="263" t="s">
        <v>86</v>
      </c>
      <c r="AV176" s="14" t="s">
        <v>180</v>
      </c>
      <c r="AW176" s="14" t="s">
        <v>31</v>
      </c>
      <c r="AX176" s="14" t="s">
        <v>84</v>
      </c>
      <c r="AY176" s="263" t="s">
        <v>173</v>
      </c>
    </row>
    <row r="177" s="2" customFormat="1" ht="14.4" customHeight="1">
      <c r="A177" s="38"/>
      <c r="B177" s="39"/>
      <c r="C177" s="264" t="s">
        <v>8</v>
      </c>
      <c r="D177" s="264" t="s">
        <v>199</v>
      </c>
      <c r="E177" s="265" t="s">
        <v>476</v>
      </c>
      <c r="F177" s="266" t="s">
        <v>477</v>
      </c>
      <c r="G177" s="267" t="s">
        <v>209</v>
      </c>
      <c r="H177" s="268">
        <v>40</v>
      </c>
      <c r="I177" s="269"/>
      <c r="J177" s="270">
        <f>ROUND(I177*H177,2)</f>
        <v>0</v>
      </c>
      <c r="K177" s="271"/>
      <c r="L177" s="272"/>
      <c r="M177" s="273" t="s">
        <v>1</v>
      </c>
      <c r="N177" s="274" t="s">
        <v>41</v>
      </c>
      <c r="O177" s="91"/>
      <c r="P177" s="237">
        <f>O177*H177</f>
        <v>0</v>
      </c>
      <c r="Q177" s="237">
        <v>0</v>
      </c>
      <c r="R177" s="237">
        <f>Q177*H177</f>
        <v>0</v>
      </c>
      <c r="S177" s="237">
        <v>0</v>
      </c>
      <c r="T177" s="238">
        <f>S177*H177</f>
        <v>0</v>
      </c>
      <c r="U177" s="38"/>
      <c r="V177" s="38"/>
      <c r="W177" s="38"/>
      <c r="X177" s="38"/>
      <c r="Y177" s="38"/>
      <c r="Z177" s="38"/>
      <c r="AA177" s="38"/>
      <c r="AB177" s="38"/>
      <c r="AC177" s="38"/>
      <c r="AD177" s="38"/>
      <c r="AE177" s="38"/>
      <c r="AR177" s="239" t="s">
        <v>203</v>
      </c>
      <c r="AT177" s="239" t="s">
        <v>199</v>
      </c>
      <c r="AU177" s="239" t="s">
        <v>86</v>
      </c>
      <c r="AY177" s="17" t="s">
        <v>173</v>
      </c>
      <c r="BE177" s="240">
        <f>IF(N177="základní",J177,0)</f>
        <v>0</v>
      </c>
      <c r="BF177" s="240">
        <f>IF(N177="snížená",J177,0)</f>
        <v>0</v>
      </c>
      <c r="BG177" s="240">
        <f>IF(N177="zákl. přenesená",J177,0)</f>
        <v>0</v>
      </c>
      <c r="BH177" s="240">
        <f>IF(N177="sníž. přenesená",J177,0)</f>
        <v>0</v>
      </c>
      <c r="BI177" s="240">
        <f>IF(N177="nulová",J177,0)</f>
        <v>0</v>
      </c>
      <c r="BJ177" s="17" t="s">
        <v>84</v>
      </c>
      <c r="BK177" s="240">
        <f>ROUND(I177*H177,2)</f>
        <v>0</v>
      </c>
      <c r="BL177" s="17" t="s">
        <v>180</v>
      </c>
      <c r="BM177" s="239" t="s">
        <v>646</v>
      </c>
    </row>
    <row r="178" s="15" customFormat="1">
      <c r="A178" s="15"/>
      <c r="B178" s="275"/>
      <c r="C178" s="276"/>
      <c r="D178" s="243" t="s">
        <v>182</v>
      </c>
      <c r="E178" s="277" t="s">
        <v>1</v>
      </c>
      <c r="F178" s="278" t="s">
        <v>211</v>
      </c>
      <c r="G178" s="276"/>
      <c r="H178" s="277" t="s">
        <v>1</v>
      </c>
      <c r="I178" s="279"/>
      <c r="J178" s="276"/>
      <c r="K178" s="276"/>
      <c r="L178" s="280"/>
      <c r="M178" s="281"/>
      <c r="N178" s="282"/>
      <c r="O178" s="282"/>
      <c r="P178" s="282"/>
      <c r="Q178" s="282"/>
      <c r="R178" s="282"/>
      <c r="S178" s="282"/>
      <c r="T178" s="283"/>
      <c r="U178" s="15"/>
      <c r="V178" s="15"/>
      <c r="W178" s="15"/>
      <c r="X178" s="15"/>
      <c r="Y178" s="15"/>
      <c r="Z178" s="15"/>
      <c r="AA178" s="15"/>
      <c r="AB178" s="15"/>
      <c r="AC178" s="15"/>
      <c r="AD178" s="15"/>
      <c r="AE178" s="15"/>
      <c r="AT178" s="284" t="s">
        <v>182</v>
      </c>
      <c r="AU178" s="284" t="s">
        <v>86</v>
      </c>
      <c r="AV178" s="15" t="s">
        <v>84</v>
      </c>
      <c r="AW178" s="15" t="s">
        <v>31</v>
      </c>
      <c r="AX178" s="15" t="s">
        <v>76</v>
      </c>
      <c r="AY178" s="284" t="s">
        <v>173</v>
      </c>
    </row>
    <row r="179" s="13" customFormat="1">
      <c r="A179" s="13"/>
      <c r="B179" s="241"/>
      <c r="C179" s="242"/>
      <c r="D179" s="243" t="s">
        <v>182</v>
      </c>
      <c r="E179" s="244" t="s">
        <v>1</v>
      </c>
      <c r="F179" s="245" t="s">
        <v>647</v>
      </c>
      <c r="G179" s="242"/>
      <c r="H179" s="246">
        <v>40</v>
      </c>
      <c r="I179" s="247"/>
      <c r="J179" s="242"/>
      <c r="K179" s="242"/>
      <c r="L179" s="248"/>
      <c r="M179" s="249"/>
      <c r="N179" s="250"/>
      <c r="O179" s="250"/>
      <c r="P179" s="250"/>
      <c r="Q179" s="250"/>
      <c r="R179" s="250"/>
      <c r="S179" s="250"/>
      <c r="T179" s="251"/>
      <c r="U179" s="13"/>
      <c r="V179" s="13"/>
      <c r="W179" s="13"/>
      <c r="X179" s="13"/>
      <c r="Y179" s="13"/>
      <c r="Z179" s="13"/>
      <c r="AA179" s="13"/>
      <c r="AB179" s="13"/>
      <c r="AC179" s="13"/>
      <c r="AD179" s="13"/>
      <c r="AE179" s="13"/>
      <c r="AT179" s="252" t="s">
        <v>182</v>
      </c>
      <c r="AU179" s="252" t="s">
        <v>86</v>
      </c>
      <c r="AV179" s="13" t="s">
        <v>86</v>
      </c>
      <c r="AW179" s="13" t="s">
        <v>31</v>
      </c>
      <c r="AX179" s="13" t="s">
        <v>76</v>
      </c>
      <c r="AY179" s="252" t="s">
        <v>173</v>
      </c>
    </row>
    <row r="180" s="14" customFormat="1">
      <c r="A180" s="14"/>
      <c r="B180" s="253"/>
      <c r="C180" s="254"/>
      <c r="D180" s="243" t="s">
        <v>182</v>
      </c>
      <c r="E180" s="255" t="s">
        <v>1</v>
      </c>
      <c r="F180" s="256" t="s">
        <v>184</v>
      </c>
      <c r="G180" s="254"/>
      <c r="H180" s="257">
        <v>40</v>
      </c>
      <c r="I180" s="258"/>
      <c r="J180" s="254"/>
      <c r="K180" s="254"/>
      <c r="L180" s="259"/>
      <c r="M180" s="260"/>
      <c r="N180" s="261"/>
      <c r="O180" s="261"/>
      <c r="P180" s="261"/>
      <c r="Q180" s="261"/>
      <c r="R180" s="261"/>
      <c r="S180" s="261"/>
      <c r="T180" s="262"/>
      <c r="U180" s="14"/>
      <c r="V180" s="14"/>
      <c r="W180" s="14"/>
      <c r="X180" s="14"/>
      <c r="Y180" s="14"/>
      <c r="Z180" s="14"/>
      <c r="AA180" s="14"/>
      <c r="AB180" s="14"/>
      <c r="AC180" s="14"/>
      <c r="AD180" s="14"/>
      <c r="AE180" s="14"/>
      <c r="AT180" s="263" t="s">
        <v>182</v>
      </c>
      <c r="AU180" s="263" t="s">
        <v>86</v>
      </c>
      <c r="AV180" s="14" t="s">
        <v>180</v>
      </c>
      <c r="AW180" s="14" t="s">
        <v>31</v>
      </c>
      <c r="AX180" s="14" t="s">
        <v>84</v>
      </c>
      <c r="AY180" s="263" t="s">
        <v>173</v>
      </c>
    </row>
    <row r="181" s="2" customFormat="1" ht="14.4" customHeight="1">
      <c r="A181" s="38"/>
      <c r="B181" s="39"/>
      <c r="C181" s="264" t="s">
        <v>274</v>
      </c>
      <c r="D181" s="264" t="s">
        <v>199</v>
      </c>
      <c r="E181" s="265" t="s">
        <v>539</v>
      </c>
      <c r="F181" s="266" t="s">
        <v>540</v>
      </c>
      <c r="G181" s="267" t="s">
        <v>231</v>
      </c>
      <c r="H181" s="268">
        <v>50</v>
      </c>
      <c r="I181" s="269"/>
      <c r="J181" s="270">
        <f>ROUND(I181*H181,2)</f>
        <v>0</v>
      </c>
      <c r="K181" s="271"/>
      <c r="L181" s="272"/>
      <c r="M181" s="273" t="s">
        <v>1</v>
      </c>
      <c r="N181" s="274" t="s">
        <v>41</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203</v>
      </c>
      <c r="AT181" s="239" t="s">
        <v>199</v>
      </c>
      <c r="AU181" s="239" t="s">
        <v>86</v>
      </c>
      <c r="AY181" s="17" t="s">
        <v>173</v>
      </c>
      <c r="BE181" s="240">
        <f>IF(N181="základní",J181,0)</f>
        <v>0</v>
      </c>
      <c r="BF181" s="240">
        <f>IF(N181="snížená",J181,0)</f>
        <v>0</v>
      </c>
      <c r="BG181" s="240">
        <f>IF(N181="zákl. přenesená",J181,0)</f>
        <v>0</v>
      </c>
      <c r="BH181" s="240">
        <f>IF(N181="sníž. přenesená",J181,0)</f>
        <v>0</v>
      </c>
      <c r="BI181" s="240">
        <f>IF(N181="nulová",J181,0)</f>
        <v>0</v>
      </c>
      <c r="BJ181" s="17" t="s">
        <v>84</v>
      </c>
      <c r="BK181" s="240">
        <f>ROUND(I181*H181,2)</f>
        <v>0</v>
      </c>
      <c r="BL181" s="17" t="s">
        <v>180</v>
      </c>
      <c r="BM181" s="239" t="s">
        <v>648</v>
      </c>
    </row>
    <row r="182" s="15" customFormat="1">
      <c r="A182" s="15"/>
      <c r="B182" s="275"/>
      <c r="C182" s="276"/>
      <c r="D182" s="243" t="s">
        <v>182</v>
      </c>
      <c r="E182" s="277" t="s">
        <v>1</v>
      </c>
      <c r="F182" s="278" t="s">
        <v>211</v>
      </c>
      <c r="G182" s="276"/>
      <c r="H182" s="277" t="s">
        <v>1</v>
      </c>
      <c r="I182" s="279"/>
      <c r="J182" s="276"/>
      <c r="K182" s="276"/>
      <c r="L182" s="280"/>
      <c r="M182" s="281"/>
      <c r="N182" s="282"/>
      <c r="O182" s="282"/>
      <c r="P182" s="282"/>
      <c r="Q182" s="282"/>
      <c r="R182" s="282"/>
      <c r="S182" s="282"/>
      <c r="T182" s="283"/>
      <c r="U182" s="15"/>
      <c r="V182" s="15"/>
      <c r="W182" s="15"/>
      <c r="X182" s="15"/>
      <c r="Y182" s="15"/>
      <c r="Z182" s="15"/>
      <c r="AA182" s="15"/>
      <c r="AB182" s="15"/>
      <c r="AC182" s="15"/>
      <c r="AD182" s="15"/>
      <c r="AE182" s="15"/>
      <c r="AT182" s="284" t="s">
        <v>182</v>
      </c>
      <c r="AU182" s="284" t="s">
        <v>86</v>
      </c>
      <c r="AV182" s="15" t="s">
        <v>84</v>
      </c>
      <c r="AW182" s="15" t="s">
        <v>31</v>
      </c>
      <c r="AX182" s="15" t="s">
        <v>76</v>
      </c>
      <c r="AY182" s="284" t="s">
        <v>173</v>
      </c>
    </row>
    <row r="183" s="13" customFormat="1">
      <c r="A183" s="13"/>
      <c r="B183" s="241"/>
      <c r="C183" s="242"/>
      <c r="D183" s="243" t="s">
        <v>182</v>
      </c>
      <c r="E183" s="244" t="s">
        <v>1</v>
      </c>
      <c r="F183" s="245" t="s">
        <v>649</v>
      </c>
      <c r="G183" s="242"/>
      <c r="H183" s="246">
        <v>50</v>
      </c>
      <c r="I183" s="247"/>
      <c r="J183" s="242"/>
      <c r="K183" s="242"/>
      <c r="L183" s="248"/>
      <c r="M183" s="249"/>
      <c r="N183" s="250"/>
      <c r="O183" s="250"/>
      <c r="P183" s="250"/>
      <c r="Q183" s="250"/>
      <c r="R183" s="250"/>
      <c r="S183" s="250"/>
      <c r="T183" s="251"/>
      <c r="U183" s="13"/>
      <c r="V183" s="13"/>
      <c r="W183" s="13"/>
      <c r="X183" s="13"/>
      <c r="Y183" s="13"/>
      <c r="Z183" s="13"/>
      <c r="AA183" s="13"/>
      <c r="AB183" s="13"/>
      <c r="AC183" s="13"/>
      <c r="AD183" s="13"/>
      <c r="AE183" s="13"/>
      <c r="AT183" s="252" t="s">
        <v>182</v>
      </c>
      <c r="AU183" s="252" t="s">
        <v>86</v>
      </c>
      <c r="AV183" s="13" t="s">
        <v>86</v>
      </c>
      <c r="AW183" s="13" t="s">
        <v>31</v>
      </c>
      <c r="AX183" s="13" t="s">
        <v>76</v>
      </c>
      <c r="AY183" s="252" t="s">
        <v>173</v>
      </c>
    </row>
    <row r="184" s="14" customFormat="1">
      <c r="A184" s="14"/>
      <c r="B184" s="253"/>
      <c r="C184" s="254"/>
      <c r="D184" s="243" t="s">
        <v>182</v>
      </c>
      <c r="E184" s="255" t="s">
        <v>1</v>
      </c>
      <c r="F184" s="256" t="s">
        <v>184</v>
      </c>
      <c r="G184" s="254"/>
      <c r="H184" s="257">
        <v>50</v>
      </c>
      <c r="I184" s="258"/>
      <c r="J184" s="254"/>
      <c r="K184" s="254"/>
      <c r="L184" s="259"/>
      <c r="M184" s="260"/>
      <c r="N184" s="261"/>
      <c r="O184" s="261"/>
      <c r="P184" s="261"/>
      <c r="Q184" s="261"/>
      <c r="R184" s="261"/>
      <c r="S184" s="261"/>
      <c r="T184" s="262"/>
      <c r="U184" s="14"/>
      <c r="V184" s="14"/>
      <c r="W184" s="14"/>
      <c r="X184" s="14"/>
      <c r="Y184" s="14"/>
      <c r="Z184" s="14"/>
      <c r="AA184" s="14"/>
      <c r="AB184" s="14"/>
      <c r="AC184" s="14"/>
      <c r="AD184" s="14"/>
      <c r="AE184" s="14"/>
      <c r="AT184" s="263" t="s">
        <v>182</v>
      </c>
      <c r="AU184" s="263" t="s">
        <v>86</v>
      </c>
      <c r="AV184" s="14" t="s">
        <v>180</v>
      </c>
      <c r="AW184" s="14" t="s">
        <v>31</v>
      </c>
      <c r="AX184" s="14" t="s">
        <v>84</v>
      </c>
      <c r="AY184" s="263" t="s">
        <v>173</v>
      </c>
    </row>
    <row r="185" s="2" customFormat="1" ht="153.45" customHeight="1">
      <c r="A185" s="38"/>
      <c r="B185" s="39"/>
      <c r="C185" s="227" t="s">
        <v>279</v>
      </c>
      <c r="D185" s="227" t="s">
        <v>176</v>
      </c>
      <c r="E185" s="228" t="s">
        <v>650</v>
      </c>
      <c r="F185" s="229" t="s">
        <v>651</v>
      </c>
      <c r="G185" s="230" t="s">
        <v>209</v>
      </c>
      <c r="H185" s="231">
        <v>40</v>
      </c>
      <c r="I185" s="232"/>
      <c r="J185" s="233">
        <f>ROUND(I185*H185,2)</f>
        <v>0</v>
      </c>
      <c r="K185" s="234"/>
      <c r="L185" s="44"/>
      <c r="M185" s="235" t="s">
        <v>1</v>
      </c>
      <c r="N185" s="236" t="s">
        <v>41</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180</v>
      </c>
      <c r="AT185" s="239" t="s">
        <v>176</v>
      </c>
      <c r="AU185" s="239" t="s">
        <v>86</v>
      </c>
      <c r="AY185" s="17" t="s">
        <v>173</v>
      </c>
      <c r="BE185" s="240">
        <f>IF(N185="základní",J185,0)</f>
        <v>0</v>
      </c>
      <c r="BF185" s="240">
        <f>IF(N185="snížená",J185,0)</f>
        <v>0</v>
      </c>
      <c r="BG185" s="240">
        <f>IF(N185="zákl. přenesená",J185,0)</f>
        <v>0</v>
      </c>
      <c r="BH185" s="240">
        <f>IF(N185="sníž. přenesená",J185,0)</f>
        <v>0</v>
      </c>
      <c r="BI185" s="240">
        <f>IF(N185="nulová",J185,0)</f>
        <v>0</v>
      </c>
      <c r="BJ185" s="17" t="s">
        <v>84</v>
      </c>
      <c r="BK185" s="240">
        <f>ROUND(I185*H185,2)</f>
        <v>0</v>
      </c>
      <c r="BL185" s="17" t="s">
        <v>180</v>
      </c>
      <c r="BM185" s="239" t="s">
        <v>652</v>
      </c>
    </row>
    <row r="186" s="13" customFormat="1">
      <c r="A186" s="13"/>
      <c r="B186" s="241"/>
      <c r="C186" s="242"/>
      <c r="D186" s="243" t="s">
        <v>182</v>
      </c>
      <c r="E186" s="244" t="s">
        <v>1</v>
      </c>
      <c r="F186" s="245" t="s">
        <v>647</v>
      </c>
      <c r="G186" s="242"/>
      <c r="H186" s="246">
        <v>40</v>
      </c>
      <c r="I186" s="247"/>
      <c r="J186" s="242"/>
      <c r="K186" s="242"/>
      <c r="L186" s="248"/>
      <c r="M186" s="249"/>
      <c r="N186" s="250"/>
      <c r="O186" s="250"/>
      <c r="P186" s="250"/>
      <c r="Q186" s="250"/>
      <c r="R186" s="250"/>
      <c r="S186" s="250"/>
      <c r="T186" s="251"/>
      <c r="U186" s="13"/>
      <c r="V186" s="13"/>
      <c r="W186" s="13"/>
      <c r="X186" s="13"/>
      <c r="Y186" s="13"/>
      <c r="Z186" s="13"/>
      <c r="AA186" s="13"/>
      <c r="AB186" s="13"/>
      <c r="AC186" s="13"/>
      <c r="AD186" s="13"/>
      <c r="AE186" s="13"/>
      <c r="AT186" s="252" t="s">
        <v>182</v>
      </c>
      <c r="AU186" s="252" t="s">
        <v>86</v>
      </c>
      <c r="AV186" s="13" t="s">
        <v>86</v>
      </c>
      <c r="AW186" s="13" t="s">
        <v>31</v>
      </c>
      <c r="AX186" s="13" t="s">
        <v>76</v>
      </c>
      <c r="AY186" s="252" t="s">
        <v>173</v>
      </c>
    </row>
    <row r="187" s="14" customFormat="1">
      <c r="A187" s="14"/>
      <c r="B187" s="253"/>
      <c r="C187" s="254"/>
      <c r="D187" s="243" t="s">
        <v>182</v>
      </c>
      <c r="E187" s="255" t="s">
        <v>1</v>
      </c>
      <c r="F187" s="256" t="s">
        <v>184</v>
      </c>
      <c r="G187" s="254"/>
      <c r="H187" s="257">
        <v>40</v>
      </c>
      <c r="I187" s="258"/>
      <c r="J187" s="254"/>
      <c r="K187" s="254"/>
      <c r="L187" s="259"/>
      <c r="M187" s="260"/>
      <c r="N187" s="261"/>
      <c r="O187" s="261"/>
      <c r="P187" s="261"/>
      <c r="Q187" s="261"/>
      <c r="R187" s="261"/>
      <c r="S187" s="261"/>
      <c r="T187" s="262"/>
      <c r="U187" s="14"/>
      <c r="V187" s="14"/>
      <c r="W187" s="14"/>
      <c r="X187" s="14"/>
      <c r="Y187" s="14"/>
      <c r="Z187" s="14"/>
      <c r="AA187" s="14"/>
      <c r="AB187" s="14"/>
      <c r="AC187" s="14"/>
      <c r="AD187" s="14"/>
      <c r="AE187" s="14"/>
      <c r="AT187" s="263" t="s">
        <v>182</v>
      </c>
      <c r="AU187" s="263" t="s">
        <v>86</v>
      </c>
      <c r="AV187" s="14" t="s">
        <v>180</v>
      </c>
      <c r="AW187" s="14" t="s">
        <v>31</v>
      </c>
      <c r="AX187" s="14" t="s">
        <v>84</v>
      </c>
      <c r="AY187" s="263" t="s">
        <v>173</v>
      </c>
    </row>
    <row r="188" s="2" customFormat="1" ht="114.9" customHeight="1">
      <c r="A188" s="38"/>
      <c r="B188" s="39"/>
      <c r="C188" s="227" t="s">
        <v>284</v>
      </c>
      <c r="D188" s="227" t="s">
        <v>176</v>
      </c>
      <c r="E188" s="228" t="s">
        <v>653</v>
      </c>
      <c r="F188" s="229" t="s">
        <v>654</v>
      </c>
      <c r="G188" s="230" t="s">
        <v>231</v>
      </c>
      <c r="H188" s="231">
        <v>50</v>
      </c>
      <c r="I188" s="232"/>
      <c r="J188" s="233">
        <f>ROUND(I188*H188,2)</f>
        <v>0</v>
      </c>
      <c r="K188" s="234"/>
      <c r="L188" s="44"/>
      <c r="M188" s="235" t="s">
        <v>1</v>
      </c>
      <c r="N188" s="236" t="s">
        <v>41</v>
      </c>
      <c r="O188" s="91"/>
      <c r="P188" s="237">
        <f>O188*H188</f>
        <v>0</v>
      </c>
      <c r="Q188" s="237">
        <v>0</v>
      </c>
      <c r="R188" s="237">
        <f>Q188*H188</f>
        <v>0</v>
      </c>
      <c r="S188" s="237">
        <v>0</v>
      </c>
      <c r="T188" s="238">
        <f>S188*H188</f>
        <v>0</v>
      </c>
      <c r="U188" s="38"/>
      <c r="V188" s="38"/>
      <c r="W188" s="38"/>
      <c r="X188" s="38"/>
      <c r="Y188" s="38"/>
      <c r="Z188" s="38"/>
      <c r="AA188" s="38"/>
      <c r="AB188" s="38"/>
      <c r="AC188" s="38"/>
      <c r="AD188" s="38"/>
      <c r="AE188" s="38"/>
      <c r="AR188" s="239" t="s">
        <v>180</v>
      </c>
      <c r="AT188" s="239" t="s">
        <v>176</v>
      </c>
      <c r="AU188" s="239" t="s">
        <v>86</v>
      </c>
      <c r="AY188" s="17" t="s">
        <v>173</v>
      </c>
      <c r="BE188" s="240">
        <f>IF(N188="základní",J188,0)</f>
        <v>0</v>
      </c>
      <c r="BF188" s="240">
        <f>IF(N188="snížená",J188,0)</f>
        <v>0</v>
      </c>
      <c r="BG188" s="240">
        <f>IF(N188="zákl. přenesená",J188,0)</f>
        <v>0</v>
      </c>
      <c r="BH188" s="240">
        <f>IF(N188="sníž. přenesená",J188,0)</f>
        <v>0</v>
      </c>
      <c r="BI188" s="240">
        <f>IF(N188="nulová",J188,0)</f>
        <v>0</v>
      </c>
      <c r="BJ188" s="17" t="s">
        <v>84</v>
      </c>
      <c r="BK188" s="240">
        <f>ROUND(I188*H188,2)</f>
        <v>0</v>
      </c>
      <c r="BL188" s="17" t="s">
        <v>180</v>
      </c>
      <c r="BM188" s="239" t="s">
        <v>655</v>
      </c>
    </row>
    <row r="189" s="13" customFormat="1">
      <c r="A189" s="13"/>
      <c r="B189" s="241"/>
      <c r="C189" s="242"/>
      <c r="D189" s="243" t="s">
        <v>182</v>
      </c>
      <c r="E189" s="244" t="s">
        <v>1</v>
      </c>
      <c r="F189" s="245" t="s">
        <v>656</v>
      </c>
      <c r="G189" s="242"/>
      <c r="H189" s="246">
        <v>50</v>
      </c>
      <c r="I189" s="247"/>
      <c r="J189" s="242"/>
      <c r="K189" s="242"/>
      <c r="L189" s="248"/>
      <c r="M189" s="249"/>
      <c r="N189" s="250"/>
      <c r="O189" s="250"/>
      <c r="P189" s="250"/>
      <c r="Q189" s="250"/>
      <c r="R189" s="250"/>
      <c r="S189" s="250"/>
      <c r="T189" s="251"/>
      <c r="U189" s="13"/>
      <c r="V189" s="13"/>
      <c r="W189" s="13"/>
      <c r="X189" s="13"/>
      <c r="Y189" s="13"/>
      <c r="Z189" s="13"/>
      <c r="AA189" s="13"/>
      <c r="AB189" s="13"/>
      <c r="AC189" s="13"/>
      <c r="AD189" s="13"/>
      <c r="AE189" s="13"/>
      <c r="AT189" s="252" t="s">
        <v>182</v>
      </c>
      <c r="AU189" s="252" t="s">
        <v>86</v>
      </c>
      <c r="AV189" s="13" t="s">
        <v>86</v>
      </c>
      <c r="AW189" s="13" t="s">
        <v>31</v>
      </c>
      <c r="AX189" s="13" t="s">
        <v>76</v>
      </c>
      <c r="AY189" s="252" t="s">
        <v>173</v>
      </c>
    </row>
    <row r="190" s="14" customFormat="1">
      <c r="A190" s="14"/>
      <c r="B190" s="253"/>
      <c r="C190" s="254"/>
      <c r="D190" s="243" t="s">
        <v>182</v>
      </c>
      <c r="E190" s="255" t="s">
        <v>1</v>
      </c>
      <c r="F190" s="256" t="s">
        <v>184</v>
      </c>
      <c r="G190" s="254"/>
      <c r="H190" s="257">
        <v>50</v>
      </c>
      <c r="I190" s="258"/>
      <c r="J190" s="254"/>
      <c r="K190" s="254"/>
      <c r="L190" s="259"/>
      <c r="M190" s="260"/>
      <c r="N190" s="261"/>
      <c r="O190" s="261"/>
      <c r="P190" s="261"/>
      <c r="Q190" s="261"/>
      <c r="R190" s="261"/>
      <c r="S190" s="261"/>
      <c r="T190" s="262"/>
      <c r="U190" s="14"/>
      <c r="V190" s="14"/>
      <c r="W190" s="14"/>
      <c r="X190" s="14"/>
      <c r="Y190" s="14"/>
      <c r="Z190" s="14"/>
      <c r="AA190" s="14"/>
      <c r="AB190" s="14"/>
      <c r="AC190" s="14"/>
      <c r="AD190" s="14"/>
      <c r="AE190" s="14"/>
      <c r="AT190" s="263" t="s">
        <v>182</v>
      </c>
      <c r="AU190" s="263" t="s">
        <v>86</v>
      </c>
      <c r="AV190" s="14" t="s">
        <v>180</v>
      </c>
      <c r="AW190" s="14" t="s">
        <v>31</v>
      </c>
      <c r="AX190" s="14" t="s">
        <v>84</v>
      </c>
      <c r="AY190" s="263" t="s">
        <v>173</v>
      </c>
    </row>
    <row r="191" s="2" customFormat="1" ht="128.55" customHeight="1">
      <c r="A191" s="38"/>
      <c r="B191" s="39"/>
      <c r="C191" s="227" t="s">
        <v>289</v>
      </c>
      <c r="D191" s="227" t="s">
        <v>176</v>
      </c>
      <c r="E191" s="228" t="s">
        <v>657</v>
      </c>
      <c r="F191" s="229" t="s">
        <v>658</v>
      </c>
      <c r="G191" s="230" t="s">
        <v>231</v>
      </c>
      <c r="H191" s="231">
        <v>264</v>
      </c>
      <c r="I191" s="232"/>
      <c r="J191" s="233">
        <f>ROUND(I191*H191,2)</f>
        <v>0</v>
      </c>
      <c r="K191" s="234"/>
      <c r="L191" s="44"/>
      <c r="M191" s="235" t="s">
        <v>1</v>
      </c>
      <c r="N191" s="236" t="s">
        <v>41</v>
      </c>
      <c r="O191" s="91"/>
      <c r="P191" s="237">
        <f>O191*H191</f>
        <v>0</v>
      </c>
      <c r="Q191" s="237">
        <v>0</v>
      </c>
      <c r="R191" s="237">
        <f>Q191*H191</f>
        <v>0</v>
      </c>
      <c r="S191" s="237">
        <v>0</v>
      </c>
      <c r="T191" s="238">
        <f>S191*H191</f>
        <v>0</v>
      </c>
      <c r="U191" s="38"/>
      <c r="V191" s="38"/>
      <c r="W191" s="38"/>
      <c r="X191" s="38"/>
      <c r="Y191" s="38"/>
      <c r="Z191" s="38"/>
      <c r="AA191" s="38"/>
      <c r="AB191" s="38"/>
      <c r="AC191" s="38"/>
      <c r="AD191" s="38"/>
      <c r="AE191" s="38"/>
      <c r="AR191" s="239" t="s">
        <v>180</v>
      </c>
      <c r="AT191" s="239" t="s">
        <v>176</v>
      </c>
      <c r="AU191" s="239" t="s">
        <v>86</v>
      </c>
      <c r="AY191" s="17" t="s">
        <v>173</v>
      </c>
      <c r="BE191" s="240">
        <f>IF(N191="základní",J191,0)</f>
        <v>0</v>
      </c>
      <c r="BF191" s="240">
        <f>IF(N191="snížená",J191,0)</f>
        <v>0</v>
      </c>
      <c r="BG191" s="240">
        <f>IF(N191="zákl. přenesená",J191,0)</f>
        <v>0</v>
      </c>
      <c r="BH191" s="240">
        <f>IF(N191="sníž. přenesená",J191,0)</f>
        <v>0</v>
      </c>
      <c r="BI191" s="240">
        <f>IF(N191="nulová",J191,0)</f>
        <v>0</v>
      </c>
      <c r="BJ191" s="17" t="s">
        <v>84</v>
      </c>
      <c r="BK191" s="240">
        <f>ROUND(I191*H191,2)</f>
        <v>0</v>
      </c>
      <c r="BL191" s="17" t="s">
        <v>180</v>
      </c>
      <c r="BM191" s="239" t="s">
        <v>659</v>
      </c>
    </row>
    <row r="192" s="13" customFormat="1">
      <c r="A192" s="13"/>
      <c r="B192" s="241"/>
      <c r="C192" s="242"/>
      <c r="D192" s="243" t="s">
        <v>182</v>
      </c>
      <c r="E192" s="244" t="s">
        <v>1</v>
      </c>
      <c r="F192" s="245" t="s">
        <v>660</v>
      </c>
      <c r="G192" s="242"/>
      <c r="H192" s="246">
        <v>264</v>
      </c>
      <c r="I192" s="247"/>
      <c r="J192" s="242"/>
      <c r="K192" s="242"/>
      <c r="L192" s="248"/>
      <c r="M192" s="249"/>
      <c r="N192" s="250"/>
      <c r="O192" s="250"/>
      <c r="P192" s="250"/>
      <c r="Q192" s="250"/>
      <c r="R192" s="250"/>
      <c r="S192" s="250"/>
      <c r="T192" s="251"/>
      <c r="U192" s="13"/>
      <c r="V192" s="13"/>
      <c r="W192" s="13"/>
      <c r="X192" s="13"/>
      <c r="Y192" s="13"/>
      <c r="Z192" s="13"/>
      <c r="AA192" s="13"/>
      <c r="AB192" s="13"/>
      <c r="AC192" s="13"/>
      <c r="AD192" s="13"/>
      <c r="AE192" s="13"/>
      <c r="AT192" s="252" t="s">
        <v>182</v>
      </c>
      <c r="AU192" s="252" t="s">
        <v>86</v>
      </c>
      <c r="AV192" s="13" t="s">
        <v>86</v>
      </c>
      <c r="AW192" s="13" t="s">
        <v>31</v>
      </c>
      <c r="AX192" s="13" t="s">
        <v>76</v>
      </c>
      <c r="AY192" s="252" t="s">
        <v>173</v>
      </c>
    </row>
    <row r="193" s="14" customFormat="1">
      <c r="A193" s="14"/>
      <c r="B193" s="253"/>
      <c r="C193" s="254"/>
      <c r="D193" s="243" t="s">
        <v>182</v>
      </c>
      <c r="E193" s="255" t="s">
        <v>1</v>
      </c>
      <c r="F193" s="256" t="s">
        <v>184</v>
      </c>
      <c r="G193" s="254"/>
      <c r="H193" s="257">
        <v>264</v>
      </c>
      <c r="I193" s="258"/>
      <c r="J193" s="254"/>
      <c r="K193" s="254"/>
      <c r="L193" s="259"/>
      <c r="M193" s="260"/>
      <c r="N193" s="261"/>
      <c r="O193" s="261"/>
      <c r="P193" s="261"/>
      <c r="Q193" s="261"/>
      <c r="R193" s="261"/>
      <c r="S193" s="261"/>
      <c r="T193" s="262"/>
      <c r="U193" s="14"/>
      <c r="V193" s="14"/>
      <c r="W193" s="14"/>
      <c r="X193" s="14"/>
      <c r="Y193" s="14"/>
      <c r="Z193" s="14"/>
      <c r="AA193" s="14"/>
      <c r="AB193" s="14"/>
      <c r="AC193" s="14"/>
      <c r="AD193" s="14"/>
      <c r="AE193" s="14"/>
      <c r="AT193" s="263" t="s">
        <v>182</v>
      </c>
      <c r="AU193" s="263" t="s">
        <v>86</v>
      </c>
      <c r="AV193" s="14" t="s">
        <v>180</v>
      </c>
      <c r="AW193" s="14" t="s">
        <v>31</v>
      </c>
      <c r="AX193" s="14" t="s">
        <v>84</v>
      </c>
      <c r="AY193" s="263" t="s">
        <v>173</v>
      </c>
    </row>
    <row r="194" s="2" customFormat="1" ht="114.9" customHeight="1">
      <c r="A194" s="38"/>
      <c r="B194" s="39"/>
      <c r="C194" s="227" t="s">
        <v>294</v>
      </c>
      <c r="D194" s="227" t="s">
        <v>176</v>
      </c>
      <c r="E194" s="228" t="s">
        <v>661</v>
      </c>
      <c r="F194" s="229" t="s">
        <v>662</v>
      </c>
      <c r="G194" s="230" t="s">
        <v>256</v>
      </c>
      <c r="H194" s="231">
        <v>26</v>
      </c>
      <c r="I194" s="232"/>
      <c r="J194" s="233">
        <f>ROUND(I194*H194,2)</f>
        <v>0</v>
      </c>
      <c r="K194" s="234"/>
      <c r="L194" s="44"/>
      <c r="M194" s="235" t="s">
        <v>1</v>
      </c>
      <c r="N194" s="236" t="s">
        <v>41</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180</v>
      </c>
      <c r="AT194" s="239" t="s">
        <v>176</v>
      </c>
      <c r="AU194" s="239" t="s">
        <v>86</v>
      </c>
      <c r="AY194" s="17" t="s">
        <v>173</v>
      </c>
      <c r="BE194" s="240">
        <f>IF(N194="základní",J194,0)</f>
        <v>0</v>
      </c>
      <c r="BF194" s="240">
        <f>IF(N194="snížená",J194,0)</f>
        <v>0</v>
      </c>
      <c r="BG194" s="240">
        <f>IF(N194="zákl. přenesená",J194,0)</f>
        <v>0</v>
      </c>
      <c r="BH194" s="240">
        <f>IF(N194="sníž. přenesená",J194,0)</f>
        <v>0</v>
      </c>
      <c r="BI194" s="240">
        <f>IF(N194="nulová",J194,0)</f>
        <v>0</v>
      </c>
      <c r="BJ194" s="17" t="s">
        <v>84</v>
      </c>
      <c r="BK194" s="240">
        <f>ROUND(I194*H194,2)</f>
        <v>0</v>
      </c>
      <c r="BL194" s="17" t="s">
        <v>180</v>
      </c>
      <c r="BM194" s="239" t="s">
        <v>663</v>
      </c>
    </row>
    <row r="195" s="13" customFormat="1">
      <c r="A195" s="13"/>
      <c r="B195" s="241"/>
      <c r="C195" s="242"/>
      <c r="D195" s="243" t="s">
        <v>182</v>
      </c>
      <c r="E195" s="244" t="s">
        <v>1</v>
      </c>
      <c r="F195" s="245" t="s">
        <v>327</v>
      </c>
      <c r="G195" s="242"/>
      <c r="H195" s="246">
        <v>26</v>
      </c>
      <c r="I195" s="247"/>
      <c r="J195" s="242"/>
      <c r="K195" s="242"/>
      <c r="L195" s="248"/>
      <c r="M195" s="249"/>
      <c r="N195" s="250"/>
      <c r="O195" s="250"/>
      <c r="P195" s="250"/>
      <c r="Q195" s="250"/>
      <c r="R195" s="250"/>
      <c r="S195" s="250"/>
      <c r="T195" s="251"/>
      <c r="U195" s="13"/>
      <c r="V195" s="13"/>
      <c r="W195" s="13"/>
      <c r="X195" s="13"/>
      <c r="Y195" s="13"/>
      <c r="Z195" s="13"/>
      <c r="AA195" s="13"/>
      <c r="AB195" s="13"/>
      <c r="AC195" s="13"/>
      <c r="AD195" s="13"/>
      <c r="AE195" s="13"/>
      <c r="AT195" s="252" t="s">
        <v>182</v>
      </c>
      <c r="AU195" s="252" t="s">
        <v>86</v>
      </c>
      <c r="AV195" s="13" t="s">
        <v>86</v>
      </c>
      <c r="AW195" s="13" t="s">
        <v>31</v>
      </c>
      <c r="AX195" s="13" t="s">
        <v>76</v>
      </c>
      <c r="AY195" s="252" t="s">
        <v>173</v>
      </c>
    </row>
    <row r="196" s="14" customFormat="1">
      <c r="A196" s="14"/>
      <c r="B196" s="253"/>
      <c r="C196" s="254"/>
      <c r="D196" s="243" t="s">
        <v>182</v>
      </c>
      <c r="E196" s="255" t="s">
        <v>1</v>
      </c>
      <c r="F196" s="256" t="s">
        <v>184</v>
      </c>
      <c r="G196" s="254"/>
      <c r="H196" s="257">
        <v>26</v>
      </c>
      <c r="I196" s="258"/>
      <c r="J196" s="254"/>
      <c r="K196" s="254"/>
      <c r="L196" s="259"/>
      <c r="M196" s="260"/>
      <c r="N196" s="261"/>
      <c r="O196" s="261"/>
      <c r="P196" s="261"/>
      <c r="Q196" s="261"/>
      <c r="R196" s="261"/>
      <c r="S196" s="261"/>
      <c r="T196" s="262"/>
      <c r="U196" s="14"/>
      <c r="V196" s="14"/>
      <c r="W196" s="14"/>
      <c r="X196" s="14"/>
      <c r="Y196" s="14"/>
      <c r="Z196" s="14"/>
      <c r="AA196" s="14"/>
      <c r="AB196" s="14"/>
      <c r="AC196" s="14"/>
      <c r="AD196" s="14"/>
      <c r="AE196" s="14"/>
      <c r="AT196" s="263" t="s">
        <v>182</v>
      </c>
      <c r="AU196" s="263" t="s">
        <v>86</v>
      </c>
      <c r="AV196" s="14" t="s">
        <v>180</v>
      </c>
      <c r="AW196" s="14" t="s">
        <v>31</v>
      </c>
      <c r="AX196" s="14" t="s">
        <v>84</v>
      </c>
      <c r="AY196" s="263" t="s">
        <v>173</v>
      </c>
    </row>
    <row r="197" s="2" customFormat="1" ht="153.45" customHeight="1">
      <c r="A197" s="38"/>
      <c r="B197" s="39"/>
      <c r="C197" s="227" t="s">
        <v>7</v>
      </c>
      <c r="D197" s="227" t="s">
        <v>176</v>
      </c>
      <c r="E197" s="228" t="s">
        <v>664</v>
      </c>
      <c r="F197" s="229" t="s">
        <v>665</v>
      </c>
      <c r="G197" s="230" t="s">
        <v>209</v>
      </c>
      <c r="H197" s="231">
        <v>1</v>
      </c>
      <c r="I197" s="232"/>
      <c r="J197" s="233">
        <f>ROUND(I197*H197,2)</f>
        <v>0</v>
      </c>
      <c r="K197" s="234"/>
      <c r="L197" s="44"/>
      <c r="M197" s="235" t="s">
        <v>1</v>
      </c>
      <c r="N197" s="236" t="s">
        <v>41</v>
      </c>
      <c r="O197" s="91"/>
      <c r="P197" s="237">
        <f>O197*H197</f>
        <v>0</v>
      </c>
      <c r="Q197" s="237">
        <v>0</v>
      </c>
      <c r="R197" s="237">
        <f>Q197*H197</f>
        <v>0</v>
      </c>
      <c r="S197" s="237">
        <v>0</v>
      </c>
      <c r="T197" s="238">
        <f>S197*H197</f>
        <v>0</v>
      </c>
      <c r="U197" s="38"/>
      <c r="V197" s="38"/>
      <c r="W197" s="38"/>
      <c r="X197" s="38"/>
      <c r="Y197" s="38"/>
      <c r="Z197" s="38"/>
      <c r="AA197" s="38"/>
      <c r="AB197" s="38"/>
      <c r="AC197" s="38"/>
      <c r="AD197" s="38"/>
      <c r="AE197" s="38"/>
      <c r="AR197" s="239" t="s">
        <v>180</v>
      </c>
      <c r="AT197" s="239" t="s">
        <v>176</v>
      </c>
      <c r="AU197" s="239" t="s">
        <v>86</v>
      </c>
      <c r="AY197" s="17" t="s">
        <v>173</v>
      </c>
      <c r="BE197" s="240">
        <f>IF(N197="základní",J197,0)</f>
        <v>0</v>
      </c>
      <c r="BF197" s="240">
        <f>IF(N197="snížená",J197,0)</f>
        <v>0</v>
      </c>
      <c r="BG197" s="240">
        <f>IF(N197="zákl. přenesená",J197,0)</f>
        <v>0</v>
      </c>
      <c r="BH197" s="240">
        <f>IF(N197="sníž. přenesená",J197,0)</f>
        <v>0</v>
      </c>
      <c r="BI197" s="240">
        <f>IF(N197="nulová",J197,0)</f>
        <v>0</v>
      </c>
      <c r="BJ197" s="17" t="s">
        <v>84</v>
      </c>
      <c r="BK197" s="240">
        <f>ROUND(I197*H197,2)</f>
        <v>0</v>
      </c>
      <c r="BL197" s="17" t="s">
        <v>180</v>
      </c>
      <c r="BM197" s="239" t="s">
        <v>666</v>
      </c>
    </row>
    <row r="198" s="15" customFormat="1">
      <c r="A198" s="15"/>
      <c r="B198" s="275"/>
      <c r="C198" s="276"/>
      <c r="D198" s="243" t="s">
        <v>182</v>
      </c>
      <c r="E198" s="277" t="s">
        <v>1</v>
      </c>
      <c r="F198" s="278" t="s">
        <v>667</v>
      </c>
      <c r="G198" s="276"/>
      <c r="H198" s="277" t="s">
        <v>1</v>
      </c>
      <c r="I198" s="279"/>
      <c r="J198" s="276"/>
      <c r="K198" s="276"/>
      <c r="L198" s="280"/>
      <c r="M198" s="281"/>
      <c r="N198" s="282"/>
      <c r="O198" s="282"/>
      <c r="P198" s="282"/>
      <c r="Q198" s="282"/>
      <c r="R198" s="282"/>
      <c r="S198" s="282"/>
      <c r="T198" s="283"/>
      <c r="U198" s="15"/>
      <c r="V198" s="15"/>
      <c r="W198" s="15"/>
      <c r="X198" s="15"/>
      <c r="Y198" s="15"/>
      <c r="Z198" s="15"/>
      <c r="AA198" s="15"/>
      <c r="AB198" s="15"/>
      <c r="AC198" s="15"/>
      <c r="AD198" s="15"/>
      <c r="AE198" s="15"/>
      <c r="AT198" s="284" t="s">
        <v>182</v>
      </c>
      <c r="AU198" s="284" t="s">
        <v>86</v>
      </c>
      <c r="AV198" s="15" t="s">
        <v>84</v>
      </c>
      <c r="AW198" s="15" t="s">
        <v>31</v>
      </c>
      <c r="AX198" s="15" t="s">
        <v>76</v>
      </c>
      <c r="AY198" s="284" t="s">
        <v>173</v>
      </c>
    </row>
    <row r="199" s="13" customFormat="1">
      <c r="A199" s="13"/>
      <c r="B199" s="241"/>
      <c r="C199" s="242"/>
      <c r="D199" s="243" t="s">
        <v>182</v>
      </c>
      <c r="E199" s="244" t="s">
        <v>1</v>
      </c>
      <c r="F199" s="245" t="s">
        <v>84</v>
      </c>
      <c r="G199" s="242"/>
      <c r="H199" s="246">
        <v>1</v>
      </c>
      <c r="I199" s="247"/>
      <c r="J199" s="242"/>
      <c r="K199" s="242"/>
      <c r="L199" s="248"/>
      <c r="M199" s="249"/>
      <c r="N199" s="250"/>
      <c r="O199" s="250"/>
      <c r="P199" s="250"/>
      <c r="Q199" s="250"/>
      <c r="R199" s="250"/>
      <c r="S199" s="250"/>
      <c r="T199" s="251"/>
      <c r="U199" s="13"/>
      <c r="V199" s="13"/>
      <c r="W199" s="13"/>
      <c r="X199" s="13"/>
      <c r="Y199" s="13"/>
      <c r="Z199" s="13"/>
      <c r="AA199" s="13"/>
      <c r="AB199" s="13"/>
      <c r="AC199" s="13"/>
      <c r="AD199" s="13"/>
      <c r="AE199" s="13"/>
      <c r="AT199" s="252" t="s">
        <v>182</v>
      </c>
      <c r="AU199" s="252" t="s">
        <v>86</v>
      </c>
      <c r="AV199" s="13" t="s">
        <v>86</v>
      </c>
      <c r="AW199" s="13" t="s">
        <v>31</v>
      </c>
      <c r="AX199" s="13" t="s">
        <v>76</v>
      </c>
      <c r="AY199" s="252" t="s">
        <v>173</v>
      </c>
    </row>
    <row r="200" s="14" customFormat="1">
      <c r="A200" s="14"/>
      <c r="B200" s="253"/>
      <c r="C200" s="254"/>
      <c r="D200" s="243" t="s">
        <v>182</v>
      </c>
      <c r="E200" s="255" t="s">
        <v>1</v>
      </c>
      <c r="F200" s="256" t="s">
        <v>184</v>
      </c>
      <c r="G200" s="254"/>
      <c r="H200" s="257">
        <v>1</v>
      </c>
      <c r="I200" s="258"/>
      <c r="J200" s="254"/>
      <c r="K200" s="254"/>
      <c r="L200" s="259"/>
      <c r="M200" s="260"/>
      <c r="N200" s="261"/>
      <c r="O200" s="261"/>
      <c r="P200" s="261"/>
      <c r="Q200" s="261"/>
      <c r="R200" s="261"/>
      <c r="S200" s="261"/>
      <c r="T200" s="262"/>
      <c r="U200" s="14"/>
      <c r="V200" s="14"/>
      <c r="W200" s="14"/>
      <c r="X200" s="14"/>
      <c r="Y200" s="14"/>
      <c r="Z200" s="14"/>
      <c r="AA200" s="14"/>
      <c r="AB200" s="14"/>
      <c r="AC200" s="14"/>
      <c r="AD200" s="14"/>
      <c r="AE200" s="14"/>
      <c r="AT200" s="263" t="s">
        <v>182</v>
      </c>
      <c r="AU200" s="263" t="s">
        <v>86</v>
      </c>
      <c r="AV200" s="14" t="s">
        <v>180</v>
      </c>
      <c r="AW200" s="14" t="s">
        <v>31</v>
      </c>
      <c r="AX200" s="14" t="s">
        <v>84</v>
      </c>
      <c r="AY200" s="263" t="s">
        <v>173</v>
      </c>
    </row>
    <row r="201" s="2" customFormat="1" ht="101.25" customHeight="1">
      <c r="A201" s="38"/>
      <c r="B201" s="39"/>
      <c r="C201" s="227" t="s">
        <v>303</v>
      </c>
      <c r="D201" s="227" t="s">
        <v>176</v>
      </c>
      <c r="E201" s="228" t="s">
        <v>668</v>
      </c>
      <c r="F201" s="229" t="s">
        <v>669</v>
      </c>
      <c r="G201" s="230" t="s">
        <v>231</v>
      </c>
      <c r="H201" s="231">
        <v>40</v>
      </c>
      <c r="I201" s="232"/>
      <c r="J201" s="233">
        <f>ROUND(I201*H201,2)</f>
        <v>0</v>
      </c>
      <c r="K201" s="234"/>
      <c r="L201" s="44"/>
      <c r="M201" s="235" t="s">
        <v>1</v>
      </c>
      <c r="N201" s="236" t="s">
        <v>41</v>
      </c>
      <c r="O201" s="91"/>
      <c r="P201" s="237">
        <f>O201*H201</f>
        <v>0</v>
      </c>
      <c r="Q201" s="237">
        <v>0</v>
      </c>
      <c r="R201" s="237">
        <f>Q201*H201</f>
        <v>0</v>
      </c>
      <c r="S201" s="237">
        <v>0</v>
      </c>
      <c r="T201" s="238">
        <f>S201*H201</f>
        <v>0</v>
      </c>
      <c r="U201" s="38"/>
      <c r="V201" s="38"/>
      <c r="W201" s="38"/>
      <c r="X201" s="38"/>
      <c r="Y201" s="38"/>
      <c r="Z201" s="38"/>
      <c r="AA201" s="38"/>
      <c r="AB201" s="38"/>
      <c r="AC201" s="38"/>
      <c r="AD201" s="38"/>
      <c r="AE201" s="38"/>
      <c r="AR201" s="239" t="s">
        <v>180</v>
      </c>
      <c r="AT201" s="239" t="s">
        <v>176</v>
      </c>
      <c r="AU201" s="239" t="s">
        <v>86</v>
      </c>
      <c r="AY201" s="17" t="s">
        <v>173</v>
      </c>
      <c r="BE201" s="240">
        <f>IF(N201="základní",J201,0)</f>
        <v>0</v>
      </c>
      <c r="BF201" s="240">
        <f>IF(N201="snížená",J201,0)</f>
        <v>0</v>
      </c>
      <c r="BG201" s="240">
        <f>IF(N201="zákl. přenesená",J201,0)</f>
        <v>0</v>
      </c>
      <c r="BH201" s="240">
        <f>IF(N201="sníž. přenesená",J201,0)</f>
        <v>0</v>
      </c>
      <c r="BI201" s="240">
        <f>IF(N201="nulová",J201,0)</f>
        <v>0</v>
      </c>
      <c r="BJ201" s="17" t="s">
        <v>84</v>
      </c>
      <c r="BK201" s="240">
        <f>ROUND(I201*H201,2)</f>
        <v>0</v>
      </c>
      <c r="BL201" s="17" t="s">
        <v>180</v>
      </c>
      <c r="BM201" s="239" t="s">
        <v>670</v>
      </c>
    </row>
    <row r="202" s="15" customFormat="1">
      <c r="A202" s="15"/>
      <c r="B202" s="275"/>
      <c r="C202" s="276"/>
      <c r="D202" s="243" t="s">
        <v>182</v>
      </c>
      <c r="E202" s="277" t="s">
        <v>1</v>
      </c>
      <c r="F202" s="278" t="s">
        <v>671</v>
      </c>
      <c r="G202" s="276"/>
      <c r="H202" s="277" t="s">
        <v>1</v>
      </c>
      <c r="I202" s="279"/>
      <c r="J202" s="276"/>
      <c r="K202" s="276"/>
      <c r="L202" s="280"/>
      <c r="M202" s="281"/>
      <c r="N202" s="282"/>
      <c r="O202" s="282"/>
      <c r="P202" s="282"/>
      <c r="Q202" s="282"/>
      <c r="R202" s="282"/>
      <c r="S202" s="282"/>
      <c r="T202" s="283"/>
      <c r="U202" s="15"/>
      <c r="V202" s="15"/>
      <c r="W202" s="15"/>
      <c r="X202" s="15"/>
      <c r="Y202" s="15"/>
      <c r="Z202" s="15"/>
      <c r="AA202" s="15"/>
      <c r="AB202" s="15"/>
      <c r="AC202" s="15"/>
      <c r="AD202" s="15"/>
      <c r="AE202" s="15"/>
      <c r="AT202" s="284" t="s">
        <v>182</v>
      </c>
      <c r="AU202" s="284" t="s">
        <v>86</v>
      </c>
      <c r="AV202" s="15" t="s">
        <v>84</v>
      </c>
      <c r="AW202" s="15" t="s">
        <v>31</v>
      </c>
      <c r="AX202" s="15" t="s">
        <v>76</v>
      </c>
      <c r="AY202" s="284" t="s">
        <v>173</v>
      </c>
    </row>
    <row r="203" s="13" customFormat="1">
      <c r="A203" s="13"/>
      <c r="B203" s="241"/>
      <c r="C203" s="242"/>
      <c r="D203" s="243" t="s">
        <v>182</v>
      </c>
      <c r="E203" s="244" t="s">
        <v>1</v>
      </c>
      <c r="F203" s="245" t="s">
        <v>647</v>
      </c>
      <c r="G203" s="242"/>
      <c r="H203" s="246">
        <v>40</v>
      </c>
      <c r="I203" s="247"/>
      <c r="J203" s="242"/>
      <c r="K203" s="242"/>
      <c r="L203" s="248"/>
      <c r="M203" s="249"/>
      <c r="N203" s="250"/>
      <c r="O203" s="250"/>
      <c r="P203" s="250"/>
      <c r="Q203" s="250"/>
      <c r="R203" s="250"/>
      <c r="S203" s="250"/>
      <c r="T203" s="251"/>
      <c r="U203" s="13"/>
      <c r="V203" s="13"/>
      <c r="W203" s="13"/>
      <c r="X203" s="13"/>
      <c r="Y203" s="13"/>
      <c r="Z203" s="13"/>
      <c r="AA203" s="13"/>
      <c r="AB203" s="13"/>
      <c r="AC203" s="13"/>
      <c r="AD203" s="13"/>
      <c r="AE203" s="13"/>
      <c r="AT203" s="252" t="s">
        <v>182</v>
      </c>
      <c r="AU203" s="252" t="s">
        <v>86</v>
      </c>
      <c r="AV203" s="13" t="s">
        <v>86</v>
      </c>
      <c r="AW203" s="13" t="s">
        <v>31</v>
      </c>
      <c r="AX203" s="13" t="s">
        <v>76</v>
      </c>
      <c r="AY203" s="252" t="s">
        <v>173</v>
      </c>
    </row>
    <row r="204" s="14" customFormat="1">
      <c r="A204" s="14"/>
      <c r="B204" s="253"/>
      <c r="C204" s="254"/>
      <c r="D204" s="243" t="s">
        <v>182</v>
      </c>
      <c r="E204" s="255" t="s">
        <v>1</v>
      </c>
      <c r="F204" s="256" t="s">
        <v>184</v>
      </c>
      <c r="G204" s="254"/>
      <c r="H204" s="257">
        <v>40</v>
      </c>
      <c r="I204" s="258"/>
      <c r="J204" s="254"/>
      <c r="K204" s="254"/>
      <c r="L204" s="259"/>
      <c r="M204" s="260"/>
      <c r="N204" s="261"/>
      <c r="O204" s="261"/>
      <c r="P204" s="261"/>
      <c r="Q204" s="261"/>
      <c r="R204" s="261"/>
      <c r="S204" s="261"/>
      <c r="T204" s="262"/>
      <c r="U204" s="14"/>
      <c r="V204" s="14"/>
      <c r="W204" s="14"/>
      <c r="X204" s="14"/>
      <c r="Y204" s="14"/>
      <c r="Z204" s="14"/>
      <c r="AA204" s="14"/>
      <c r="AB204" s="14"/>
      <c r="AC204" s="14"/>
      <c r="AD204" s="14"/>
      <c r="AE204" s="14"/>
      <c r="AT204" s="263" t="s">
        <v>182</v>
      </c>
      <c r="AU204" s="263" t="s">
        <v>86</v>
      </c>
      <c r="AV204" s="14" t="s">
        <v>180</v>
      </c>
      <c r="AW204" s="14" t="s">
        <v>31</v>
      </c>
      <c r="AX204" s="14" t="s">
        <v>84</v>
      </c>
      <c r="AY204" s="263" t="s">
        <v>173</v>
      </c>
    </row>
    <row r="205" s="2" customFormat="1" ht="62.7" customHeight="1">
      <c r="A205" s="38"/>
      <c r="B205" s="39"/>
      <c r="C205" s="227" t="s">
        <v>308</v>
      </c>
      <c r="D205" s="227" t="s">
        <v>176</v>
      </c>
      <c r="E205" s="228" t="s">
        <v>672</v>
      </c>
      <c r="F205" s="229" t="s">
        <v>673</v>
      </c>
      <c r="G205" s="230" t="s">
        <v>231</v>
      </c>
      <c r="H205" s="231">
        <v>38</v>
      </c>
      <c r="I205" s="232"/>
      <c r="J205" s="233">
        <f>ROUND(I205*H205,2)</f>
        <v>0</v>
      </c>
      <c r="K205" s="234"/>
      <c r="L205" s="44"/>
      <c r="M205" s="235" t="s">
        <v>1</v>
      </c>
      <c r="N205" s="236" t="s">
        <v>41</v>
      </c>
      <c r="O205" s="91"/>
      <c r="P205" s="237">
        <f>O205*H205</f>
        <v>0</v>
      </c>
      <c r="Q205" s="237">
        <v>0</v>
      </c>
      <c r="R205" s="237">
        <f>Q205*H205</f>
        <v>0</v>
      </c>
      <c r="S205" s="237">
        <v>0</v>
      </c>
      <c r="T205" s="238">
        <f>S205*H205</f>
        <v>0</v>
      </c>
      <c r="U205" s="38"/>
      <c r="V205" s="38"/>
      <c r="W205" s="38"/>
      <c r="X205" s="38"/>
      <c r="Y205" s="38"/>
      <c r="Z205" s="38"/>
      <c r="AA205" s="38"/>
      <c r="AB205" s="38"/>
      <c r="AC205" s="38"/>
      <c r="AD205" s="38"/>
      <c r="AE205" s="38"/>
      <c r="AR205" s="239" t="s">
        <v>180</v>
      </c>
      <c r="AT205" s="239" t="s">
        <v>176</v>
      </c>
      <c r="AU205" s="239" t="s">
        <v>86</v>
      </c>
      <c r="AY205" s="17" t="s">
        <v>173</v>
      </c>
      <c r="BE205" s="240">
        <f>IF(N205="základní",J205,0)</f>
        <v>0</v>
      </c>
      <c r="BF205" s="240">
        <f>IF(N205="snížená",J205,0)</f>
        <v>0</v>
      </c>
      <c r="BG205" s="240">
        <f>IF(N205="zákl. přenesená",J205,0)</f>
        <v>0</v>
      </c>
      <c r="BH205" s="240">
        <f>IF(N205="sníž. přenesená",J205,0)</f>
        <v>0</v>
      </c>
      <c r="BI205" s="240">
        <f>IF(N205="nulová",J205,0)</f>
        <v>0</v>
      </c>
      <c r="BJ205" s="17" t="s">
        <v>84</v>
      </c>
      <c r="BK205" s="240">
        <f>ROUND(I205*H205,2)</f>
        <v>0</v>
      </c>
      <c r="BL205" s="17" t="s">
        <v>180</v>
      </c>
      <c r="BM205" s="239" t="s">
        <v>674</v>
      </c>
    </row>
    <row r="206" s="15" customFormat="1">
      <c r="A206" s="15"/>
      <c r="B206" s="275"/>
      <c r="C206" s="276"/>
      <c r="D206" s="243" t="s">
        <v>182</v>
      </c>
      <c r="E206" s="277" t="s">
        <v>1</v>
      </c>
      <c r="F206" s="278" t="s">
        <v>675</v>
      </c>
      <c r="G206" s="276"/>
      <c r="H206" s="277" t="s">
        <v>1</v>
      </c>
      <c r="I206" s="279"/>
      <c r="J206" s="276"/>
      <c r="K206" s="276"/>
      <c r="L206" s="280"/>
      <c r="M206" s="281"/>
      <c r="N206" s="282"/>
      <c r="O206" s="282"/>
      <c r="P206" s="282"/>
      <c r="Q206" s="282"/>
      <c r="R206" s="282"/>
      <c r="S206" s="282"/>
      <c r="T206" s="283"/>
      <c r="U206" s="15"/>
      <c r="V206" s="15"/>
      <c r="W206" s="15"/>
      <c r="X206" s="15"/>
      <c r="Y206" s="15"/>
      <c r="Z206" s="15"/>
      <c r="AA206" s="15"/>
      <c r="AB206" s="15"/>
      <c r="AC206" s="15"/>
      <c r="AD206" s="15"/>
      <c r="AE206" s="15"/>
      <c r="AT206" s="284" t="s">
        <v>182</v>
      </c>
      <c r="AU206" s="284" t="s">
        <v>86</v>
      </c>
      <c r="AV206" s="15" t="s">
        <v>84</v>
      </c>
      <c r="AW206" s="15" t="s">
        <v>31</v>
      </c>
      <c r="AX206" s="15" t="s">
        <v>76</v>
      </c>
      <c r="AY206" s="284" t="s">
        <v>173</v>
      </c>
    </row>
    <row r="207" s="13" customFormat="1">
      <c r="A207" s="13"/>
      <c r="B207" s="241"/>
      <c r="C207" s="242"/>
      <c r="D207" s="243" t="s">
        <v>182</v>
      </c>
      <c r="E207" s="244" t="s">
        <v>1</v>
      </c>
      <c r="F207" s="245" t="s">
        <v>676</v>
      </c>
      <c r="G207" s="242"/>
      <c r="H207" s="246">
        <v>38</v>
      </c>
      <c r="I207" s="247"/>
      <c r="J207" s="242"/>
      <c r="K207" s="242"/>
      <c r="L207" s="248"/>
      <c r="M207" s="249"/>
      <c r="N207" s="250"/>
      <c r="O207" s="250"/>
      <c r="P207" s="250"/>
      <c r="Q207" s="250"/>
      <c r="R207" s="250"/>
      <c r="S207" s="250"/>
      <c r="T207" s="251"/>
      <c r="U207" s="13"/>
      <c r="V207" s="13"/>
      <c r="W207" s="13"/>
      <c r="X207" s="13"/>
      <c r="Y207" s="13"/>
      <c r="Z207" s="13"/>
      <c r="AA207" s="13"/>
      <c r="AB207" s="13"/>
      <c r="AC207" s="13"/>
      <c r="AD207" s="13"/>
      <c r="AE207" s="13"/>
      <c r="AT207" s="252" t="s">
        <v>182</v>
      </c>
      <c r="AU207" s="252" t="s">
        <v>86</v>
      </c>
      <c r="AV207" s="13" t="s">
        <v>86</v>
      </c>
      <c r="AW207" s="13" t="s">
        <v>31</v>
      </c>
      <c r="AX207" s="13" t="s">
        <v>76</v>
      </c>
      <c r="AY207" s="252" t="s">
        <v>173</v>
      </c>
    </row>
    <row r="208" s="14" customFormat="1">
      <c r="A208" s="14"/>
      <c r="B208" s="253"/>
      <c r="C208" s="254"/>
      <c r="D208" s="243" t="s">
        <v>182</v>
      </c>
      <c r="E208" s="255" t="s">
        <v>1</v>
      </c>
      <c r="F208" s="256" t="s">
        <v>184</v>
      </c>
      <c r="G208" s="254"/>
      <c r="H208" s="257">
        <v>38</v>
      </c>
      <c r="I208" s="258"/>
      <c r="J208" s="254"/>
      <c r="K208" s="254"/>
      <c r="L208" s="259"/>
      <c r="M208" s="260"/>
      <c r="N208" s="261"/>
      <c r="O208" s="261"/>
      <c r="P208" s="261"/>
      <c r="Q208" s="261"/>
      <c r="R208" s="261"/>
      <c r="S208" s="261"/>
      <c r="T208" s="262"/>
      <c r="U208" s="14"/>
      <c r="V208" s="14"/>
      <c r="W208" s="14"/>
      <c r="X208" s="14"/>
      <c r="Y208" s="14"/>
      <c r="Z208" s="14"/>
      <c r="AA208" s="14"/>
      <c r="AB208" s="14"/>
      <c r="AC208" s="14"/>
      <c r="AD208" s="14"/>
      <c r="AE208" s="14"/>
      <c r="AT208" s="263" t="s">
        <v>182</v>
      </c>
      <c r="AU208" s="263" t="s">
        <v>86</v>
      </c>
      <c r="AV208" s="14" t="s">
        <v>180</v>
      </c>
      <c r="AW208" s="14" t="s">
        <v>31</v>
      </c>
      <c r="AX208" s="14" t="s">
        <v>84</v>
      </c>
      <c r="AY208" s="263" t="s">
        <v>173</v>
      </c>
    </row>
    <row r="209" s="2" customFormat="1" ht="76.35" customHeight="1">
      <c r="A209" s="38"/>
      <c r="B209" s="39"/>
      <c r="C209" s="227" t="s">
        <v>315</v>
      </c>
      <c r="D209" s="227" t="s">
        <v>176</v>
      </c>
      <c r="E209" s="228" t="s">
        <v>280</v>
      </c>
      <c r="F209" s="229" t="s">
        <v>281</v>
      </c>
      <c r="G209" s="230" t="s">
        <v>187</v>
      </c>
      <c r="H209" s="231">
        <v>170</v>
      </c>
      <c r="I209" s="232"/>
      <c r="J209" s="233">
        <f>ROUND(I209*H209,2)</f>
        <v>0</v>
      </c>
      <c r="K209" s="234"/>
      <c r="L209" s="44"/>
      <c r="M209" s="235" t="s">
        <v>1</v>
      </c>
      <c r="N209" s="236" t="s">
        <v>41</v>
      </c>
      <c r="O209" s="91"/>
      <c r="P209" s="237">
        <f>O209*H209</f>
        <v>0</v>
      </c>
      <c r="Q209" s="237">
        <v>0</v>
      </c>
      <c r="R209" s="237">
        <f>Q209*H209</f>
        <v>0</v>
      </c>
      <c r="S209" s="237">
        <v>0</v>
      </c>
      <c r="T209" s="238">
        <f>S209*H209</f>
        <v>0</v>
      </c>
      <c r="U209" s="38"/>
      <c r="V209" s="38"/>
      <c r="W209" s="38"/>
      <c r="X209" s="38"/>
      <c r="Y209" s="38"/>
      <c r="Z209" s="38"/>
      <c r="AA209" s="38"/>
      <c r="AB209" s="38"/>
      <c r="AC209" s="38"/>
      <c r="AD209" s="38"/>
      <c r="AE209" s="38"/>
      <c r="AR209" s="239" t="s">
        <v>180</v>
      </c>
      <c r="AT209" s="239" t="s">
        <v>176</v>
      </c>
      <c r="AU209" s="239" t="s">
        <v>86</v>
      </c>
      <c r="AY209" s="17" t="s">
        <v>173</v>
      </c>
      <c r="BE209" s="240">
        <f>IF(N209="základní",J209,0)</f>
        <v>0</v>
      </c>
      <c r="BF209" s="240">
        <f>IF(N209="snížená",J209,0)</f>
        <v>0</v>
      </c>
      <c r="BG209" s="240">
        <f>IF(N209="zákl. přenesená",J209,0)</f>
        <v>0</v>
      </c>
      <c r="BH209" s="240">
        <f>IF(N209="sníž. přenesená",J209,0)</f>
        <v>0</v>
      </c>
      <c r="BI209" s="240">
        <f>IF(N209="nulová",J209,0)</f>
        <v>0</v>
      </c>
      <c r="BJ209" s="17" t="s">
        <v>84</v>
      </c>
      <c r="BK209" s="240">
        <f>ROUND(I209*H209,2)</f>
        <v>0</v>
      </c>
      <c r="BL209" s="17" t="s">
        <v>180</v>
      </c>
      <c r="BM209" s="239" t="s">
        <v>677</v>
      </c>
    </row>
    <row r="210" s="13" customFormat="1">
      <c r="A210" s="13"/>
      <c r="B210" s="241"/>
      <c r="C210" s="242"/>
      <c r="D210" s="243" t="s">
        <v>182</v>
      </c>
      <c r="E210" s="244" t="s">
        <v>1</v>
      </c>
      <c r="F210" s="245" t="s">
        <v>678</v>
      </c>
      <c r="G210" s="242"/>
      <c r="H210" s="246">
        <v>170</v>
      </c>
      <c r="I210" s="247"/>
      <c r="J210" s="242"/>
      <c r="K210" s="242"/>
      <c r="L210" s="248"/>
      <c r="M210" s="249"/>
      <c r="N210" s="250"/>
      <c r="O210" s="250"/>
      <c r="P210" s="250"/>
      <c r="Q210" s="250"/>
      <c r="R210" s="250"/>
      <c r="S210" s="250"/>
      <c r="T210" s="251"/>
      <c r="U210" s="13"/>
      <c r="V210" s="13"/>
      <c r="W210" s="13"/>
      <c r="X210" s="13"/>
      <c r="Y210" s="13"/>
      <c r="Z210" s="13"/>
      <c r="AA210" s="13"/>
      <c r="AB210" s="13"/>
      <c r="AC210" s="13"/>
      <c r="AD210" s="13"/>
      <c r="AE210" s="13"/>
      <c r="AT210" s="252" t="s">
        <v>182</v>
      </c>
      <c r="AU210" s="252" t="s">
        <v>86</v>
      </c>
      <c r="AV210" s="13" t="s">
        <v>86</v>
      </c>
      <c r="AW210" s="13" t="s">
        <v>31</v>
      </c>
      <c r="AX210" s="13" t="s">
        <v>76</v>
      </c>
      <c r="AY210" s="252" t="s">
        <v>173</v>
      </c>
    </row>
    <row r="211" s="14" customFormat="1">
      <c r="A211" s="14"/>
      <c r="B211" s="253"/>
      <c r="C211" s="254"/>
      <c r="D211" s="243" t="s">
        <v>182</v>
      </c>
      <c r="E211" s="255" t="s">
        <v>1</v>
      </c>
      <c r="F211" s="256" t="s">
        <v>184</v>
      </c>
      <c r="G211" s="254"/>
      <c r="H211" s="257">
        <v>170</v>
      </c>
      <c r="I211" s="258"/>
      <c r="J211" s="254"/>
      <c r="K211" s="254"/>
      <c r="L211" s="259"/>
      <c r="M211" s="260"/>
      <c r="N211" s="261"/>
      <c r="O211" s="261"/>
      <c r="P211" s="261"/>
      <c r="Q211" s="261"/>
      <c r="R211" s="261"/>
      <c r="S211" s="261"/>
      <c r="T211" s="262"/>
      <c r="U211" s="14"/>
      <c r="V211" s="14"/>
      <c r="W211" s="14"/>
      <c r="X211" s="14"/>
      <c r="Y211" s="14"/>
      <c r="Z211" s="14"/>
      <c r="AA211" s="14"/>
      <c r="AB211" s="14"/>
      <c r="AC211" s="14"/>
      <c r="AD211" s="14"/>
      <c r="AE211" s="14"/>
      <c r="AT211" s="263" t="s">
        <v>182</v>
      </c>
      <c r="AU211" s="263" t="s">
        <v>86</v>
      </c>
      <c r="AV211" s="14" t="s">
        <v>180</v>
      </c>
      <c r="AW211" s="14" t="s">
        <v>31</v>
      </c>
      <c r="AX211" s="14" t="s">
        <v>84</v>
      </c>
      <c r="AY211" s="263" t="s">
        <v>173</v>
      </c>
    </row>
    <row r="212" s="2" customFormat="1" ht="49.05" customHeight="1">
      <c r="A212" s="38"/>
      <c r="B212" s="39"/>
      <c r="C212" s="227" t="s">
        <v>322</v>
      </c>
      <c r="D212" s="227" t="s">
        <v>176</v>
      </c>
      <c r="E212" s="228" t="s">
        <v>299</v>
      </c>
      <c r="F212" s="229" t="s">
        <v>300</v>
      </c>
      <c r="G212" s="230" t="s">
        <v>179</v>
      </c>
      <c r="H212" s="231">
        <v>400</v>
      </c>
      <c r="I212" s="232"/>
      <c r="J212" s="233">
        <f>ROUND(I212*H212,2)</f>
        <v>0</v>
      </c>
      <c r="K212" s="234"/>
      <c r="L212" s="44"/>
      <c r="M212" s="235" t="s">
        <v>1</v>
      </c>
      <c r="N212" s="236" t="s">
        <v>41</v>
      </c>
      <c r="O212" s="91"/>
      <c r="P212" s="237">
        <f>O212*H212</f>
        <v>0</v>
      </c>
      <c r="Q212" s="237">
        <v>0</v>
      </c>
      <c r="R212" s="237">
        <f>Q212*H212</f>
        <v>0</v>
      </c>
      <c r="S212" s="237">
        <v>0</v>
      </c>
      <c r="T212" s="238">
        <f>S212*H212</f>
        <v>0</v>
      </c>
      <c r="U212" s="38"/>
      <c r="V212" s="38"/>
      <c r="W212" s="38"/>
      <c r="X212" s="38"/>
      <c r="Y212" s="38"/>
      <c r="Z212" s="38"/>
      <c r="AA212" s="38"/>
      <c r="AB212" s="38"/>
      <c r="AC212" s="38"/>
      <c r="AD212" s="38"/>
      <c r="AE212" s="38"/>
      <c r="AR212" s="239" t="s">
        <v>180</v>
      </c>
      <c r="AT212" s="239" t="s">
        <v>176</v>
      </c>
      <c r="AU212" s="239" t="s">
        <v>86</v>
      </c>
      <c r="AY212" s="17" t="s">
        <v>173</v>
      </c>
      <c r="BE212" s="240">
        <f>IF(N212="základní",J212,0)</f>
        <v>0</v>
      </c>
      <c r="BF212" s="240">
        <f>IF(N212="snížená",J212,0)</f>
        <v>0</v>
      </c>
      <c r="BG212" s="240">
        <f>IF(N212="zákl. přenesená",J212,0)</f>
        <v>0</v>
      </c>
      <c r="BH212" s="240">
        <f>IF(N212="sníž. přenesená",J212,0)</f>
        <v>0</v>
      </c>
      <c r="BI212" s="240">
        <f>IF(N212="nulová",J212,0)</f>
        <v>0</v>
      </c>
      <c r="BJ212" s="17" t="s">
        <v>84</v>
      </c>
      <c r="BK212" s="240">
        <f>ROUND(I212*H212,2)</f>
        <v>0</v>
      </c>
      <c r="BL212" s="17" t="s">
        <v>180</v>
      </c>
      <c r="BM212" s="239" t="s">
        <v>679</v>
      </c>
    </row>
    <row r="213" s="13" customFormat="1">
      <c r="A213" s="13"/>
      <c r="B213" s="241"/>
      <c r="C213" s="242"/>
      <c r="D213" s="243" t="s">
        <v>182</v>
      </c>
      <c r="E213" s="244" t="s">
        <v>1</v>
      </c>
      <c r="F213" s="245" t="s">
        <v>446</v>
      </c>
      <c r="G213" s="242"/>
      <c r="H213" s="246">
        <v>400</v>
      </c>
      <c r="I213" s="247"/>
      <c r="J213" s="242"/>
      <c r="K213" s="242"/>
      <c r="L213" s="248"/>
      <c r="M213" s="249"/>
      <c r="N213" s="250"/>
      <c r="O213" s="250"/>
      <c r="P213" s="250"/>
      <c r="Q213" s="250"/>
      <c r="R213" s="250"/>
      <c r="S213" s="250"/>
      <c r="T213" s="251"/>
      <c r="U213" s="13"/>
      <c r="V213" s="13"/>
      <c r="W213" s="13"/>
      <c r="X213" s="13"/>
      <c r="Y213" s="13"/>
      <c r="Z213" s="13"/>
      <c r="AA213" s="13"/>
      <c r="AB213" s="13"/>
      <c r="AC213" s="13"/>
      <c r="AD213" s="13"/>
      <c r="AE213" s="13"/>
      <c r="AT213" s="252" t="s">
        <v>182</v>
      </c>
      <c r="AU213" s="252" t="s">
        <v>86</v>
      </c>
      <c r="AV213" s="13" t="s">
        <v>86</v>
      </c>
      <c r="AW213" s="13" t="s">
        <v>31</v>
      </c>
      <c r="AX213" s="13" t="s">
        <v>76</v>
      </c>
      <c r="AY213" s="252" t="s">
        <v>173</v>
      </c>
    </row>
    <row r="214" s="14" customFormat="1">
      <c r="A214" s="14"/>
      <c r="B214" s="253"/>
      <c r="C214" s="254"/>
      <c r="D214" s="243" t="s">
        <v>182</v>
      </c>
      <c r="E214" s="255" t="s">
        <v>1</v>
      </c>
      <c r="F214" s="256" t="s">
        <v>184</v>
      </c>
      <c r="G214" s="254"/>
      <c r="H214" s="257">
        <v>400</v>
      </c>
      <c r="I214" s="258"/>
      <c r="J214" s="254"/>
      <c r="K214" s="254"/>
      <c r="L214" s="259"/>
      <c r="M214" s="260"/>
      <c r="N214" s="261"/>
      <c r="O214" s="261"/>
      <c r="P214" s="261"/>
      <c r="Q214" s="261"/>
      <c r="R214" s="261"/>
      <c r="S214" s="261"/>
      <c r="T214" s="262"/>
      <c r="U214" s="14"/>
      <c r="V214" s="14"/>
      <c r="W214" s="14"/>
      <c r="X214" s="14"/>
      <c r="Y214" s="14"/>
      <c r="Z214" s="14"/>
      <c r="AA214" s="14"/>
      <c r="AB214" s="14"/>
      <c r="AC214" s="14"/>
      <c r="AD214" s="14"/>
      <c r="AE214" s="14"/>
      <c r="AT214" s="263" t="s">
        <v>182</v>
      </c>
      <c r="AU214" s="263" t="s">
        <v>86</v>
      </c>
      <c r="AV214" s="14" t="s">
        <v>180</v>
      </c>
      <c r="AW214" s="14" t="s">
        <v>31</v>
      </c>
      <c r="AX214" s="14" t="s">
        <v>84</v>
      </c>
      <c r="AY214" s="263" t="s">
        <v>173</v>
      </c>
    </row>
    <row r="215" s="2" customFormat="1" ht="76.35" customHeight="1">
      <c r="A215" s="38"/>
      <c r="B215" s="39"/>
      <c r="C215" s="227" t="s">
        <v>327</v>
      </c>
      <c r="D215" s="227" t="s">
        <v>176</v>
      </c>
      <c r="E215" s="228" t="s">
        <v>309</v>
      </c>
      <c r="F215" s="229" t="s">
        <v>310</v>
      </c>
      <c r="G215" s="230" t="s">
        <v>202</v>
      </c>
      <c r="H215" s="231">
        <v>10.5</v>
      </c>
      <c r="I215" s="232"/>
      <c r="J215" s="233">
        <f>ROUND(I215*H215,2)</f>
        <v>0</v>
      </c>
      <c r="K215" s="234"/>
      <c r="L215" s="44"/>
      <c r="M215" s="235" t="s">
        <v>1</v>
      </c>
      <c r="N215" s="236" t="s">
        <v>41</v>
      </c>
      <c r="O215" s="91"/>
      <c r="P215" s="237">
        <f>O215*H215</f>
        <v>0</v>
      </c>
      <c r="Q215" s="237">
        <v>0</v>
      </c>
      <c r="R215" s="237">
        <f>Q215*H215</f>
        <v>0</v>
      </c>
      <c r="S215" s="237">
        <v>0</v>
      </c>
      <c r="T215" s="238">
        <f>S215*H215</f>
        <v>0</v>
      </c>
      <c r="U215" s="38"/>
      <c r="V215" s="38"/>
      <c r="W215" s="38"/>
      <c r="X215" s="38"/>
      <c r="Y215" s="38"/>
      <c r="Z215" s="38"/>
      <c r="AA215" s="38"/>
      <c r="AB215" s="38"/>
      <c r="AC215" s="38"/>
      <c r="AD215" s="38"/>
      <c r="AE215" s="38"/>
      <c r="AR215" s="239" t="s">
        <v>180</v>
      </c>
      <c r="AT215" s="239" t="s">
        <v>176</v>
      </c>
      <c r="AU215" s="239" t="s">
        <v>86</v>
      </c>
      <c r="AY215" s="17" t="s">
        <v>173</v>
      </c>
      <c r="BE215" s="240">
        <f>IF(N215="základní",J215,0)</f>
        <v>0</v>
      </c>
      <c r="BF215" s="240">
        <f>IF(N215="snížená",J215,0)</f>
        <v>0</v>
      </c>
      <c r="BG215" s="240">
        <f>IF(N215="zákl. přenesená",J215,0)</f>
        <v>0</v>
      </c>
      <c r="BH215" s="240">
        <f>IF(N215="sníž. přenesená",J215,0)</f>
        <v>0</v>
      </c>
      <c r="BI215" s="240">
        <f>IF(N215="nulová",J215,0)</f>
        <v>0</v>
      </c>
      <c r="BJ215" s="17" t="s">
        <v>84</v>
      </c>
      <c r="BK215" s="240">
        <f>ROUND(I215*H215,2)</f>
        <v>0</v>
      </c>
      <c r="BL215" s="17" t="s">
        <v>180</v>
      </c>
      <c r="BM215" s="239" t="s">
        <v>680</v>
      </c>
    </row>
    <row r="216" s="15" customFormat="1">
      <c r="A216" s="15"/>
      <c r="B216" s="275"/>
      <c r="C216" s="276"/>
      <c r="D216" s="243" t="s">
        <v>182</v>
      </c>
      <c r="E216" s="277" t="s">
        <v>1</v>
      </c>
      <c r="F216" s="278" t="s">
        <v>681</v>
      </c>
      <c r="G216" s="276"/>
      <c r="H216" s="277" t="s">
        <v>1</v>
      </c>
      <c r="I216" s="279"/>
      <c r="J216" s="276"/>
      <c r="K216" s="276"/>
      <c r="L216" s="280"/>
      <c r="M216" s="281"/>
      <c r="N216" s="282"/>
      <c r="O216" s="282"/>
      <c r="P216" s="282"/>
      <c r="Q216" s="282"/>
      <c r="R216" s="282"/>
      <c r="S216" s="282"/>
      <c r="T216" s="283"/>
      <c r="U216" s="15"/>
      <c r="V216" s="15"/>
      <c r="W216" s="15"/>
      <c r="X216" s="15"/>
      <c r="Y216" s="15"/>
      <c r="Z216" s="15"/>
      <c r="AA216" s="15"/>
      <c r="AB216" s="15"/>
      <c r="AC216" s="15"/>
      <c r="AD216" s="15"/>
      <c r="AE216" s="15"/>
      <c r="AT216" s="284" t="s">
        <v>182</v>
      </c>
      <c r="AU216" s="284" t="s">
        <v>86</v>
      </c>
      <c r="AV216" s="15" t="s">
        <v>84</v>
      </c>
      <c r="AW216" s="15" t="s">
        <v>31</v>
      </c>
      <c r="AX216" s="15" t="s">
        <v>76</v>
      </c>
      <c r="AY216" s="284" t="s">
        <v>173</v>
      </c>
    </row>
    <row r="217" s="13" customFormat="1">
      <c r="A217" s="13"/>
      <c r="B217" s="241"/>
      <c r="C217" s="242"/>
      <c r="D217" s="243" t="s">
        <v>182</v>
      </c>
      <c r="E217" s="244" t="s">
        <v>1</v>
      </c>
      <c r="F217" s="245" t="s">
        <v>682</v>
      </c>
      <c r="G217" s="242"/>
      <c r="H217" s="246">
        <v>10.5</v>
      </c>
      <c r="I217" s="247"/>
      <c r="J217" s="242"/>
      <c r="K217" s="242"/>
      <c r="L217" s="248"/>
      <c r="M217" s="249"/>
      <c r="N217" s="250"/>
      <c r="O217" s="250"/>
      <c r="P217" s="250"/>
      <c r="Q217" s="250"/>
      <c r="R217" s="250"/>
      <c r="S217" s="250"/>
      <c r="T217" s="251"/>
      <c r="U217" s="13"/>
      <c r="V217" s="13"/>
      <c r="W217" s="13"/>
      <c r="X217" s="13"/>
      <c r="Y217" s="13"/>
      <c r="Z217" s="13"/>
      <c r="AA217" s="13"/>
      <c r="AB217" s="13"/>
      <c r="AC217" s="13"/>
      <c r="AD217" s="13"/>
      <c r="AE217" s="13"/>
      <c r="AT217" s="252" t="s">
        <v>182</v>
      </c>
      <c r="AU217" s="252" t="s">
        <v>86</v>
      </c>
      <c r="AV217" s="13" t="s">
        <v>86</v>
      </c>
      <c r="AW217" s="13" t="s">
        <v>31</v>
      </c>
      <c r="AX217" s="13" t="s">
        <v>76</v>
      </c>
      <c r="AY217" s="252" t="s">
        <v>173</v>
      </c>
    </row>
    <row r="218" s="14" customFormat="1">
      <c r="A218" s="14"/>
      <c r="B218" s="253"/>
      <c r="C218" s="254"/>
      <c r="D218" s="243" t="s">
        <v>182</v>
      </c>
      <c r="E218" s="255" t="s">
        <v>1</v>
      </c>
      <c r="F218" s="256" t="s">
        <v>184</v>
      </c>
      <c r="G218" s="254"/>
      <c r="H218" s="257">
        <v>10.5</v>
      </c>
      <c r="I218" s="258"/>
      <c r="J218" s="254"/>
      <c r="K218" s="254"/>
      <c r="L218" s="259"/>
      <c r="M218" s="260"/>
      <c r="N218" s="261"/>
      <c r="O218" s="261"/>
      <c r="P218" s="261"/>
      <c r="Q218" s="261"/>
      <c r="R218" s="261"/>
      <c r="S218" s="261"/>
      <c r="T218" s="262"/>
      <c r="U218" s="14"/>
      <c r="V218" s="14"/>
      <c r="W218" s="14"/>
      <c r="X218" s="14"/>
      <c r="Y218" s="14"/>
      <c r="Z218" s="14"/>
      <c r="AA218" s="14"/>
      <c r="AB218" s="14"/>
      <c r="AC218" s="14"/>
      <c r="AD218" s="14"/>
      <c r="AE218" s="14"/>
      <c r="AT218" s="263" t="s">
        <v>182</v>
      </c>
      <c r="AU218" s="263" t="s">
        <v>86</v>
      </c>
      <c r="AV218" s="14" t="s">
        <v>180</v>
      </c>
      <c r="AW218" s="14" t="s">
        <v>31</v>
      </c>
      <c r="AX218" s="14" t="s">
        <v>84</v>
      </c>
      <c r="AY218" s="263" t="s">
        <v>173</v>
      </c>
    </row>
    <row r="219" s="2" customFormat="1" ht="62.7" customHeight="1">
      <c r="A219" s="38"/>
      <c r="B219" s="39"/>
      <c r="C219" s="227" t="s">
        <v>332</v>
      </c>
      <c r="D219" s="227" t="s">
        <v>176</v>
      </c>
      <c r="E219" s="228" t="s">
        <v>683</v>
      </c>
      <c r="F219" s="229" t="s">
        <v>684</v>
      </c>
      <c r="G219" s="230" t="s">
        <v>202</v>
      </c>
      <c r="H219" s="231">
        <v>15</v>
      </c>
      <c r="I219" s="232"/>
      <c r="J219" s="233">
        <f>ROUND(I219*H219,2)</f>
        <v>0</v>
      </c>
      <c r="K219" s="234"/>
      <c r="L219" s="44"/>
      <c r="M219" s="235" t="s">
        <v>1</v>
      </c>
      <c r="N219" s="236" t="s">
        <v>41</v>
      </c>
      <c r="O219" s="91"/>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180</v>
      </c>
      <c r="AT219" s="239" t="s">
        <v>176</v>
      </c>
      <c r="AU219" s="239" t="s">
        <v>86</v>
      </c>
      <c r="AY219" s="17" t="s">
        <v>173</v>
      </c>
      <c r="BE219" s="240">
        <f>IF(N219="základní",J219,0)</f>
        <v>0</v>
      </c>
      <c r="BF219" s="240">
        <f>IF(N219="snížená",J219,0)</f>
        <v>0</v>
      </c>
      <c r="BG219" s="240">
        <f>IF(N219="zákl. přenesená",J219,0)</f>
        <v>0</v>
      </c>
      <c r="BH219" s="240">
        <f>IF(N219="sníž. přenesená",J219,0)</f>
        <v>0</v>
      </c>
      <c r="BI219" s="240">
        <f>IF(N219="nulová",J219,0)</f>
        <v>0</v>
      </c>
      <c r="BJ219" s="17" t="s">
        <v>84</v>
      </c>
      <c r="BK219" s="240">
        <f>ROUND(I219*H219,2)</f>
        <v>0</v>
      </c>
      <c r="BL219" s="17" t="s">
        <v>180</v>
      </c>
      <c r="BM219" s="239" t="s">
        <v>685</v>
      </c>
    </row>
    <row r="220" s="15" customFormat="1">
      <c r="A220" s="15"/>
      <c r="B220" s="275"/>
      <c r="C220" s="276"/>
      <c r="D220" s="243" t="s">
        <v>182</v>
      </c>
      <c r="E220" s="277" t="s">
        <v>1</v>
      </c>
      <c r="F220" s="278" t="s">
        <v>686</v>
      </c>
      <c r="G220" s="276"/>
      <c r="H220" s="277" t="s">
        <v>1</v>
      </c>
      <c r="I220" s="279"/>
      <c r="J220" s="276"/>
      <c r="K220" s="276"/>
      <c r="L220" s="280"/>
      <c r="M220" s="281"/>
      <c r="N220" s="282"/>
      <c r="O220" s="282"/>
      <c r="P220" s="282"/>
      <c r="Q220" s="282"/>
      <c r="R220" s="282"/>
      <c r="S220" s="282"/>
      <c r="T220" s="283"/>
      <c r="U220" s="15"/>
      <c r="V220" s="15"/>
      <c r="W220" s="15"/>
      <c r="X220" s="15"/>
      <c r="Y220" s="15"/>
      <c r="Z220" s="15"/>
      <c r="AA220" s="15"/>
      <c r="AB220" s="15"/>
      <c r="AC220" s="15"/>
      <c r="AD220" s="15"/>
      <c r="AE220" s="15"/>
      <c r="AT220" s="284" t="s">
        <v>182</v>
      </c>
      <c r="AU220" s="284" t="s">
        <v>86</v>
      </c>
      <c r="AV220" s="15" t="s">
        <v>84</v>
      </c>
      <c r="AW220" s="15" t="s">
        <v>31</v>
      </c>
      <c r="AX220" s="15" t="s">
        <v>76</v>
      </c>
      <c r="AY220" s="284" t="s">
        <v>173</v>
      </c>
    </row>
    <row r="221" s="13" customFormat="1">
      <c r="A221" s="13"/>
      <c r="B221" s="241"/>
      <c r="C221" s="242"/>
      <c r="D221" s="243" t="s">
        <v>182</v>
      </c>
      <c r="E221" s="244" t="s">
        <v>1</v>
      </c>
      <c r="F221" s="245" t="s">
        <v>8</v>
      </c>
      <c r="G221" s="242"/>
      <c r="H221" s="246">
        <v>15</v>
      </c>
      <c r="I221" s="247"/>
      <c r="J221" s="242"/>
      <c r="K221" s="242"/>
      <c r="L221" s="248"/>
      <c r="M221" s="249"/>
      <c r="N221" s="250"/>
      <c r="O221" s="250"/>
      <c r="P221" s="250"/>
      <c r="Q221" s="250"/>
      <c r="R221" s="250"/>
      <c r="S221" s="250"/>
      <c r="T221" s="251"/>
      <c r="U221" s="13"/>
      <c r="V221" s="13"/>
      <c r="W221" s="13"/>
      <c r="X221" s="13"/>
      <c r="Y221" s="13"/>
      <c r="Z221" s="13"/>
      <c r="AA221" s="13"/>
      <c r="AB221" s="13"/>
      <c r="AC221" s="13"/>
      <c r="AD221" s="13"/>
      <c r="AE221" s="13"/>
      <c r="AT221" s="252" t="s">
        <v>182</v>
      </c>
      <c r="AU221" s="252" t="s">
        <v>86</v>
      </c>
      <c r="AV221" s="13" t="s">
        <v>86</v>
      </c>
      <c r="AW221" s="13" t="s">
        <v>31</v>
      </c>
      <c r="AX221" s="13" t="s">
        <v>76</v>
      </c>
      <c r="AY221" s="252" t="s">
        <v>173</v>
      </c>
    </row>
    <row r="222" s="14" customFormat="1">
      <c r="A222" s="14"/>
      <c r="B222" s="253"/>
      <c r="C222" s="254"/>
      <c r="D222" s="243" t="s">
        <v>182</v>
      </c>
      <c r="E222" s="255" t="s">
        <v>1</v>
      </c>
      <c r="F222" s="256" t="s">
        <v>184</v>
      </c>
      <c r="G222" s="254"/>
      <c r="H222" s="257">
        <v>15</v>
      </c>
      <c r="I222" s="258"/>
      <c r="J222" s="254"/>
      <c r="K222" s="254"/>
      <c r="L222" s="259"/>
      <c r="M222" s="260"/>
      <c r="N222" s="261"/>
      <c r="O222" s="261"/>
      <c r="P222" s="261"/>
      <c r="Q222" s="261"/>
      <c r="R222" s="261"/>
      <c r="S222" s="261"/>
      <c r="T222" s="262"/>
      <c r="U222" s="14"/>
      <c r="V222" s="14"/>
      <c r="W222" s="14"/>
      <c r="X222" s="14"/>
      <c r="Y222" s="14"/>
      <c r="Z222" s="14"/>
      <c r="AA222" s="14"/>
      <c r="AB222" s="14"/>
      <c r="AC222" s="14"/>
      <c r="AD222" s="14"/>
      <c r="AE222" s="14"/>
      <c r="AT222" s="263" t="s">
        <v>182</v>
      </c>
      <c r="AU222" s="263" t="s">
        <v>86</v>
      </c>
      <c r="AV222" s="14" t="s">
        <v>180</v>
      </c>
      <c r="AW222" s="14" t="s">
        <v>31</v>
      </c>
      <c r="AX222" s="14" t="s">
        <v>84</v>
      </c>
      <c r="AY222" s="263" t="s">
        <v>173</v>
      </c>
    </row>
    <row r="223" s="12" customFormat="1" ht="25.92" customHeight="1">
      <c r="A223" s="12"/>
      <c r="B223" s="211"/>
      <c r="C223" s="212"/>
      <c r="D223" s="213" t="s">
        <v>75</v>
      </c>
      <c r="E223" s="214" t="s">
        <v>313</v>
      </c>
      <c r="F223" s="214" t="s">
        <v>314</v>
      </c>
      <c r="G223" s="212"/>
      <c r="H223" s="212"/>
      <c r="I223" s="215"/>
      <c r="J223" s="216">
        <f>BK223</f>
        <v>0</v>
      </c>
      <c r="K223" s="212"/>
      <c r="L223" s="217"/>
      <c r="M223" s="218"/>
      <c r="N223" s="219"/>
      <c r="O223" s="219"/>
      <c r="P223" s="220">
        <f>SUM(P224:P236)</f>
        <v>0</v>
      </c>
      <c r="Q223" s="219"/>
      <c r="R223" s="220">
        <f>SUM(R224:R236)</f>
        <v>0</v>
      </c>
      <c r="S223" s="219"/>
      <c r="T223" s="221">
        <f>SUM(T224:T236)</f>
        <v>0</v>
      </c>
      <c r="U223" s="12"/>
      <c r="V223" s="12"/>
      <c r="W223" s="12"/>
      <c r="X223" s="12"/>
      <c r="Y223" s="12"/>
      <c r="Z223" s="12"/>
      <c r="AA223" s="12"/>
      <c r="AB223" s="12"/>
      <c r="AC223" s="12"/>
      <c r="AD223" s="12"/>
      <c r="AE223" s="12"/>
      <c r="AR223" s="222" t="s">
        <v>180</v>
      </c>
      <c r="AT223" s="223" t="s">
        <v>75</v>
      </c>
      <c r="AU223" s="223" t="s">
        <v>76</v>
      </c>
      <c r="AY223" s="222" t="s">
        <v>173</v>
      </c>
      <c r="BK223" s="224">
        <f>SUM(BK224:BK236)</f>
        <v>0</v>
      </c>
    </row>
    <row r="224" s="2" customFormat="1" ht="218.55" customHeight="1">
      <c r="A224" s="38"/>
      <c r="B224" s="39"/>
      <c r="C224" s="227" t="s">
        <v>235</v>
      </c>
      <c r="D224" s="227" t="s">
        <v>176</v>
      </c>
      <c r="E224" s="228" t="s">
        <v>316</v>
      </c>
      <c r="F224" s="229" t="s">
        <v>317</v>
      </c>
      <c r="G224" s="230" t="s">
        <v>202</v>
      </c>
      <c r="H224" s="231">
        <v>10</v>
      </c>
      <c r="I224" s="232"/>
      <c r="J224" s="233">
        <f>ROUND(I224*H224,2)</f>
        <v>0</v>
      </c>
      <c r="K224" s="234"/>
      <c r="L224" s="44"/>
      <c r="M224" s="235" t="s">
        <v>1</v>
      </c>
      <c r="N224" s="236" t="s">
        <v>41</v>
      </c>
      <c r="O224" s="91"/>
      <c r="P224" s="237">
        <f>O224*H224</f>
        <v>0</v>
      </c>
      <c r="Q224" s="237">
        <v>0</v>
      </c>
      <c r="R224" s="237">
        <f>Q224*H224</f>
        <v>0</v>
      </c>
      <c r="S224" s="237">
        <v>0</v>
      </c>
      <c r="T224" s="238">
        <f>S224*H224</f>
        <v>0</v>
      </c>
      <c r="U224" s="38"/>
      <c r="V224" s="38"/>
      <c r="W224" s="38"/>
      <c r="X224" s="38"/>
      <c r="Y224" s="38"/>
      <c r="Z224" s="38"/>
      <c r="AA224" s="38"/>
      <c r="AB224" s="38"/>
      <c r="AC224" s="38"/>
      <c r="AD224" s="38"/>
      <c r="AE224" s="38"/>
      <c r="AR224" s="239" t="s">
        <v>318</v>
      </c>
      <c r="AT224" s="239" t="s">
        <v>176</v>
      </c>
      <c r="AU224" s="239" t="s">
        <v>84</v>
      </c>
      <c r="AY224" s="17" t="s">
        <v>173</v>
      </c>
      <c r="BE224" s="240">
        <f>IF(N224="základní",J224,0)</f>
        <v>0</v>
      </c>
      <c r="BF224" s="240">
        <f>IF(N224="snížená",J224,0)</f>
        <v>0</v>
      </c>
      <c r="BG224" s="240">
        <f>IF(N224="zákl. přenesená",J224,0)</f>
        <v>0</v>
      </c>
      <c r="BH224" s="240">
        <f>IF(N224="sníž. přenesená",J224,0)</f>
        <v>0</v>
      </c>
      <c r="BI224" s="240">
        <f>IF(N224="nulová",J224,0)</f>
        <v>0</v>
      </c>
      <c r="BJ224" s="17" t="s">
        <v>84</v>
      </c>
      <c r="BK224" s="240">
        <f>ROUND(I224*H224,2)</f>
        <v>0</v>
      </c>
      <c r="BL224" s="17" t="s">
        <v>318</v>
      </c>
      <c r="BM224" s="239" t="s">
        <v>687</v>
      </c>
    </row>
    <row r="225" s="13" customFormat="1">
      <c r="A225" s="13"/>
      <c r="B225" s="241"/>
      <c r="C225" s="242"/>
      <c r="D225" s="243" t="s">
        <v>182</v>
      </c>
      <c r="E225" s="244" t="s">
        <v>1</v>
      </c>
      <c r="F225" s="245" t="s">
        <v>688</v>
      </c>
      <c r="G225" s="242"/>
      <c r="H225" s="246">
        <v>10</v>
      </c>
      <c r="I225" s="247"/>
      <c r="J225" s="242"/>
      <c r="K225" s="242"/>
      <c r="L225" s="248"/>
      <c r="M225" s="249"/>
      <c r="N225" s="250"/>
      <c r="O225" s="250"/>
      <c r="P225" s="250"/>
      <c r="Q225" s="250"/>
      <c r="R225" s="250"/>
      <c r="S225" s="250"/>
      <c r="T225" s="251"/>
      <c r="U225" s="13"/>
      <c r="V225" s="13"/>
      <c r="W225" s="13"/>
      <c r="X225" s="13"/>
      <c r="Y225" s="13"/>
      <c r="Z225" s="13"/>
      <c r="AA225" s="13"/>
      <c r="AB225" s="13"/>
      <c r="AC225" s="13"/>
      <c r="AD225" s="13"/>
      <c r="AE225" s="13"/>
      <c r="AT225" s="252" t="s">
        <v>182</v>
      </c>
      <c r="AU225" s="252" t="s">
        <v>84</v>
      </c>
      <c r="AV225" s="13" t="s">
        <v>86</v>
      </c>
      <c r="AW225" s="13" t="s">
        <v>31</v>
      </c>
      <c r="AX225" s="13" t="s">
        <v>76</v>
      </c>
      <c r="AY225" s="252" t="s">
        <v>173</v>
      </c>
    </row>
    <row r="226" s="14" customFormat="1">
      <c r="A226" s="14"/>
      <c r="B226" s="253"/>
      <c r="C226" s="254"/>
      <c r="D226" s="243" t="s">
        <v>182</v>
      </c>
      <c r="E226" s="255" t="s">
        <v>1</v>
      </c>
      <c r="F226" s="256" t="s">
        <v>184</v>
      </c>
      <c r="G226" s="254"/>
      <c r="H226" s="257">
        <v>10</v>
      </c>
      <c r="I226" s="258"/>
      <c r="J226" s="254"/>
      <c r="K226" s="254"/>
      <c r="L226" s="259"/>
      <c r="M226" s="260"/>
      <c r="N226" s="261"/>
      <c r="O226" s="261"/>
      <c r="P226" s="261"/>
      <c r="Q226" s="261"/>
      <c r="R226" s="261"/>
      <c r="S226" s="261"/>
      <c r="T226" s="262"/>
      <c r="U226" s="14"/>
      <c r="V226" s="14"/>
      <c r="W226" s="14"/>
      <c r="X226" s="14"/>
      <c r="Y226" s="14"/>
      <c r="Z226" s="14"/>
      <c r="AA226" s="14"/>
      <c r="AB226" s="14"/>
      <c r="AC226" s="14"/>
      <c r="AD226" s="14"/>
      <c r="AE226" s="14"/>
      <c r="AT226" s="263" t="s">
        <v>182</v>
      </c>
      <c r="AU226" s="263" t="s">
        <v>84</v>
      </c>
      <c r="AV226" s="14" t="s">
        <v>180</v>
      </c>
      <c r="AW226" s="14" t="s">
        <v>31</v>
      </c>
      <c r="AX226" s="14" t="s">
        <v>84</v>
      </c>
      <c r="AY226" s="263" t="s">
        <v>173</v>
      </c>
    </row>
    <row r="227" s="2" customFormat="1" ht="204.9" customHeight="1">
      <c r="A227" s="38"/>
      <c r="B227" s="39"/>
      <c r="C227" s="227" t="s">
        <v>241</v>
      </c>
      <c r="D227" s="227" t="s">
        <v>176</v>
      </c>
      <c r="E227" s="228" t="s">
        <v>323</v>
      </c>
      <c r="F227" s="229" t="s">
        <v>324</v>
      </c>
      <c r="G227" s="230" t="s">
        <v>202</v>
      </c>
      <c r="H227" s="231">
        <v>172.80000000000001</v>
      </c>
      <c r="I227" s="232"/>
      <c r="J227" s="233">
        <f>ROUND(I227*H227,2)</f>
        <v>0</v>
      </c>
      <c r="K227" s="234"/>
      <c r="L227" s="44"/>
      <c r="M227" s="235" t="s">
        <v>1</v>
      </c>
      <c r="N227" s="236" t="s">
        <v>41</v>
      </c>
      <c r="O227" s="91"/>
      <c r="P227" s="237">
        <f>O227*H227</f>
        <v>0</v>
      </c>
      <c r="Q227" s="237">
        <v>0</v>
      </c>
      <c r="R227" s="237">
        <f>Q227*H227</f>
        <v>0</v>
      </c>
      <c r="S227" s="237">
        <v>0</v>
      </c>
      <c r="T227" s="238">
        <f>S227*H227</f>
        <v>0</v>
      </c>
      <c r="U227" s="38"/>
      <c r="V227" s="38"/>
      <c r="W227" s="38"/>
      <c r="X227" s="38"/>
      <c r="Y227" s="38"/>
      <c r="Z227" s="38"/>
      <c r="AA227" s="38"/>
      <c r="AB227" s="38"/>
      <c r="AC227" s="38"/>
      <c r="AD227" s="38"/>
      <c r="AE227" s="38"/>
      <c r="AR227" s="239" t="s">
        <v>318</v>
      </c>
      <c r="AT227" s="239" t="s">
        <v>176</v>
      </c>
      <c r="AU227" s="239" t="s">
        <v>84</v>
      </c>
      <c r="AY227" s="17" t="s">
        <v>173</v>
      </c>
      <c r="BE227" s="240">
        <f>IF(N227="základní",J227,0)</f>
        <v>0</v>
      </c>
      <c r="BF227" s="240">
        <f>IF(N227="snížená",J227,0)</f>
        <v>0</v>
      </c>
      <c r="BG227" s="240">
        <f>IF(N227="zákl. přenesená",J227,0)</f>
        <v>0</v>
      </c>
      <c r="BH227" s="240">
        <f>IF(N227="sníž. přenesená",J227,0)</f>
        <v>0</v>
      </c>
      <c r="BI227" s="240">
        <f>IF(N227="nulová",J227,0)</f>
        <v>0</v>
      </c>
      <c r="BJ227" s="17" t="s">
        <v>84</v>
      </c>
      <c r="BK227" s="240">
        <f>ROUND(I227*H227,2)</f>
        <v>0</v>
      </c>
      <c r="BL227" s="17" t="s">
        <v>318</v>
      </c>
      <c r="BM227" s="239" t="s">
        <v>689</v>
      </c>
    </row>
    <row r="228" s="15" customFormat="1">
      <c r="A228" s="15"/>
      <c r="B228" s="275"/>
      <c r="C228" s="276"/>
      <c r="D228" s="243" t="s">
        <v>182</v>
      </c>
      <c r="E228" s="277" t="s">
        <v>1</v>
      </c>
      <c r="F228" s="278" t="s">
        <v>690</v>
      </c>
      <c r="G228" s="276"/>
      <c r="H228" s="277" t="s">
        <v>1</v>
      </c>
      <c r="I228" s="279"/>
      <c r="J228" s="276"/>
      <c r="K228" s="276"/>
      <c r="L228" s="280"/>
      <c r="M228" s="281"/>
      <c r="N228" s="282"/>
      <c r="O228" s="282"/>
      <c r="P228" s="282"/>
      <c r="Q228" s="282"/>
      <c r="R228" s="282"/>
      <c r="S228" s="282"/>
      <c r="T228" s="283"/>
      <c r="U228" s="15"/>
      <c r="V228" s="15"/>
      <c r="W228" s="15"/>
      <c r="X228" s="15"/>
      <c r="Y228" s="15"/>
      <c r="Z228" s="15"/>
      <c r="AA228" s="15"/>
      <c r="AB228" s="15"/>
      <c r="AC228" s="15"/>
      <c r="AD228" s="15"/>
      <c r="AE228" s="15"/>
      <c r="AT228" s="284" t="s">
        <v>182</v>
      </c>
      <c r="AU228" s="284" t="s">
        <v>84</v>
      </c>
      <c r="AV228" s="15" t="s">
        <v>84</v>
      </c>
      <c r="AW228" s="15" t="s">
        <v>31</v>
      </c>
      <c r="AX228" s="15" t="s">
        <v>76</v>
      </c>
      <c r="AY228" s="284" t="s">
        <v>173</v>
      </c>
    </row>
    <row r="229" s="13" customFormat="1">
      <c r="A229" s="13"/>
      <c r="B229" s="241"/>
      <c r="C229" s="242"/>
      <c r="D229" s="243" t="s">
        <v>182</v>
      </c>
      <c r="E229" s="244" t="s">
        <v>1</v>
      </c>
      <c r="F229" s="245" t="s">
        <v>691</v>
      </c>
      <c r="G229" s="242"/>
      <c r="H229" s="246">
        <v>172.80000000000001</v>
      </c>
      <c r="I229" s="247"/>
      <c r="J229" s="242"/>
      <c r="K229" s="242"/>
      <c r="L229" s="248"/>
      <c r="M229" s="249"/>
      <c r="N229" s="250"/>
      <c r="O229" s="250"/>
      <c r="P229" s="250"/>
      <c r="Q229" s="250"/>
      <c r="R229" s="250"/>
      <c r="S229" s="250"/>
      <c r="T229" s="251"/>
      <c r="U229" s="13"/>
      <c r="V229" s="13"/>
      <c r="W229" s="13"/>
      <c r="X229" s="13"/>
      <c r="Y229" s="13"/>
      <c r="Z229" s="13"/>
      <c r="AA229" s="13"/>
      <c r="AB229" s="13"/>
      <c r="AC229" s="13"/>
      <c r="AD229" s="13"/>
      <c r="AE229" s="13"/>
      <c r="AT229" s="252" t="s">
        <v>182</v>
      </c>
      <c r="AU229" s="252" t="s">
        <v>84</v>
      </c>
      <c r="AV229" s="13" t="s">
        <v>86</v>
      </c>
      <c r="AW229" s="13" t="s">
        <v>31</v>
      </c>
      <c r="AX229" s="13" t="s">
        <v>76</v>
      </c>
      <c r="AY229" s="252" t="s">
        <v>173</v>
      </c>
    </row>
    <row r="230" s="14" customFormat="1">
      <c r="A230" s="14"/>
      <c r="B230" s="253"/>
      <c r="C230" s="254"/>
      <c r="D230" s="243" t="s">
        <v>182</v>
      </c>
      <c r="E230" s="255" t="s">
        <v>1</v>
      </c>
      <c r="F230" s="256" t="s">
        <v>184</v>
      </c>
      <c r="G230" s="254"/>
      <c r="H230" s="257">
        <v>172.80000000000001</v>
      </c>
      <c r="I230" s="258"/>
      <c r="J230" s="254"/>
      <c r="K230" s="254"/>
      <c r="L230" s="259"/>
      <c r="M230" s="260"/>
      <c r="N230" s="261"/>
      <c r="O230" s="261"/>
      <c r="P230" s="261"/>
      <c r="Q230" s="261"/>
      <c r="R230" s="261"/>
      <c r="S230" s="261"/>
      <c r="T230" s="262"/>
      <c r="U230" s="14"/>
      <c r="V230" s="14"/>
      <c r="W230" s="14"/>
      <c r="X230" s="14"/>
      <c r="Y230" s="14"/>
      <c r="Z230" s="14"/>
      <c r="AA230" s="14"/>
      <c r="AB230" s="14"/>
      <c r="AC230" s="14"/>
      <c r="AD230" s="14"/>
      <c r="AE230" s="14"/>
      <c r="AT230" s="263" t="s">
        <v>182</v>
      </c>
      <c r="AU230" s="263" t="s">
        <v>84</v>
      </c>
      <c r="AV230" s="14" t="s">
        <v>180</v>
      </c>
      <c r="AW230" s="14" t="s">
        <v>31</v>
      </c>
      <c r="AX230" s="14" t="s">
        <v>84</v>
      </c>
      <c r="AY230" s="263" t="s">
        <v>173</v>
      </c>
    </row>
    <row r="231" s="2" customFormat="1" ht="90" customHeight="1">
      <c r="A231" s="38"/>
      <c r="B231" s="39"/>
      <c r="C231" s="227" t="s">
        <v>593</v>
      </c>
      <c r="D231" s="227" t="s">
        <v>176</v>
      </c>
      <c r="E231" s="228" t="s">
        <v>328</v>
      </c>
      <c r="F231" s="229" t="s">
        <v>329</v>
      </c>
      <c r="G231" s="230" t="s">
        <v>209</v>
      </c>
      <c r="H231" s="231">
        <v>2</v>
      </c>
      <c r="I231" s="232"/>
      <c r="J231" s="233">
        <f>ROUND(I231*H231,2)</f>
        <v>0</v>
      </c>
      <c r="K231" s="234"/>
      <c r="L231" s="44"/>
      <c r="M231" s="235" t="s">
        <v>1</v>
      </c>
      <c r="N231" s="236" t="s">
        <v>41</v>
      </c>
      <c r="O231" s="91"/>
      <c r="P231" s="237">
        <f>O231*H231</f>
        <v>0</v>
      </c>
      <c r="Q231" s="237">
        <v>0</v>
      </c>
      <c r="R231" s="237">
        <f>Q231*H231</f>
        <v>0</v>
      </c>
      <c r="S231" s="237">
        <v>0</v>
      </c>
      <c r="T231" s="238">
        <f>S231*H231</f>
        <v>0</v>
      </c>
      <c r="U231" s="38"/>
      <c r="V231" s="38"/>
      <c r="W231" s="38"/>
      <c r="X231" s="38"/>
      <c r="Y231" s="38"/>
      <c r="Z231" s="38"/>
      <c r="AA231" s="38"/>
      <c r="AB231" s="38"/>
      <c r="AC231" s="38"/>
      <c r="AD231" s="38"/>
      <c r="AE231" s="38"/>
      <c r="AR231" s="239" t="s">
        <v>318</v>
      </c>
      <c r="AT231" s="239" t="s">
        <v>176</v>
      </c>
      <c r="AU231" s="239" t="s">
        <v>84</v>
      </c>
      <c r="AY231" s="17" t="s">
        <v>173</v>
      </c>
      <c r="BE231" s="240">
        <f>IF(N231="základní",J231,0)</f>
        <v>0</v>
      </c>
      <c r="BF231" s="240">
        <f>IF(N231="snížená",J231,0)</f>
        <v>0</v>
      </c>
      <c r="BG231" s="240">
        <f>IF(N231="zákl. přenesená",J231,0)</f>
        <v>0</v>
      </c>
      <c r="BH231" s="240">
        <f>IF(N231="sníž. přenesená",J231,0)</f>
        <v>0</v>
      </c>
      <c r="BI231" s="240">
        <f>IF(N231="nulová",J231,0)</f>
        <v>0</v>
      </c>
      <c r="BJ231" s="17" t="s">
        <v>84</v>
      </c>
      <c r="BK231" s="240">
        <f>ROUND(I231*H231,2)</f>
        <v>0</v>
      </c>
      <c r="BL231" s="17" t="s">
        <v>318</v>
      </c>
      <c r="BM231" s="239" t="s">
        <v>692</v>
      </c>
    </row>
    <row r="232" s="13" customFormat="1">
      <c r="A232" s="13"/>
      <c r="B232" s="241"/>
      <c r="C232" s="242"/>
      <c r="D232" s="243" t="s">
        <v>182</v>
      </c>
      <c r="E232" s="244" t="s">
        <v>1</v>
      </c>
      <c r="F232" s="245" t="s">
        <v>86</v>
      </c>
      <c r="G232" s="242"/>
      <c r="H232" s="246">
        <v>2</v>
      </c>
      <c r="I232" s="247"/>
      <c r="J232" s="242"/>
      <c r="K232" s="242"/>
      <c r="L232" s="248"/>
      <c r="M232" s="249"/>
      <c r="N232" s="250"/>
      <c r="O232" s="250"/>
      <c r="P232" s="250"/>
      <c r="Q232" s="250"/>
      <c r="R232" s="250"/>
      <c r="S232" s="250"/>
      <c r="T232" s="251"/>
      <c r="U232" s="13"/>
      <c r="V232" s="13"/>
      <c r="W232" s="13"/>
      <c r="X232" s="13"/>
      <c r="Y232" s="13"/>
      <c r="Z232" s="13"/>
      <c r="AA232" s="13"/>
      <c r="AB232" s="13"/>
      <c r="AC232" s="13"/>
      <c r="AD232" s="13"/>
      <c r="AE232" s="13"/>
      <c r="AT232" s="252" t="s">
        <v>182</v>
      </c>
      <c r="AU232" s="252" t="s">
        <v>84</v>
      </c>
      <c r="AV232" s="13" t="s">
        <v>86</v>
      </c>
      <c r="AW232" s="13" t="s">
        <v>31</v>
      </c>
      <c r="AX232" s="13" t="s">
        <v>76</v>
      </c>
      <c r="AY232" s="252" t="s">
        <v>173</v>
      </c>
    </row>
    <row r="233" s="14" customFormat="1">
      <c r="A233" s="14"/>
      <c r="B233" s="253"/>
      <c r="C233" s="254"/>
      <c r="D233" s="243" t="s">
        <v>182</v>
      </c>
      <c r="E233" s="255" t="s">
        <v>1</v>
      </c>
      <c r="F233" s="256" t="s">
        <v>184</v>
      </c>
      <c r="G233" s="254"/>
      <c r="H233" s="257">
        <v>2</v>
      </c>
      <c r="I233" s="258"/>
      <c r="J233" s="254"/>
      <c r="K233" s="254"/>
      <c r="L233" s="259"/>
      <c r="M233" s="260"/>
      <c r="N233" s="261"/>
      <c r="O233" s="261"/>
      <c r="P233" s="261"/>
      <c r="Q233" s="261"/>
      <c r="R233" s="261"/>
      <c r="S233" s="261"/>
      <c r="T233" s="262"/>
      <c r="U233" s="14"/>
      <c r="V233" s="14"/>
      <c r="W233" s="14"/>
      <c r="X233" s="14"/>
      <c r="Y233" s="14"/>
      <c r="Z233" s="14"/>
      <c r="AA233" s="14"/>
      <c r="AB233" s="14"/>
      <c r="AC233" s="14"/>
      <c r="AD233" s="14"/>
      <c r="AE233" s="14"/>
      <c r="AT233" s="263" t="s">
        <v>182</v>
      </c>
      <c r="AU233" s="263" t="s">
        <v>84</v>
      </c>
      <c r="AV233" s="14" t="s">
        <v>180</v>
      </c>
      <c r="AW233" s="14" t="s">
        <v>31</v>
      </c>
      <c r="AX233" s="14" t="s">
        <v>84</v>
      </c>
      <c r="AY233" s="263" t="s">
        <v>173</v>
      </c>
    </row>
    <row r="234" s="2" customFormat="1" ht="90" customHeight="1">
      <c r="A234" s="38"/>
      <c r="B234" s="39"/>
      <c r="C234" s="227" t="s">
        <v>693</v>
      </c>
      <c r="D234" s="227" t="s">
        <v>176</v>
      </c>
      <c r="E234" s="228" t="s">
        <v>694</v>
      </c>
      <c r="F234" s="229" t="s">
        <v>695</v>
      </c>
      <c r="G234" s="230" t="s">
        <v>202</v>
      </c>
      <c r="H234" s="231">
        <v>86.400000000000006</v>
      </c>
      <c r="I234" s="232"/>
      <c r="J234" s="233">
        <f>ROUND(I234*H234,2)</f>
        <v>0</v>
      </c>
      <c r="K234" s="234"/>
      <c r="L234" s="44"/>
      <c r="M234" s="235" t="s">
        <v>1</v>
      </c>
      <c r="N234" s="236" t="s">
        <v>41</v>
      </c>
      <c r="O234" s="91"/>
      <c r="P234" s="237">
        <f>O234*H234</f>
        <v>0</v>
      </c>
      <c r="Q234" s="237">
        <v>0</v>
      </c>
      <c r="R234" s="237">
        <f>Q234*H234</f>
        <v>0</v>
      </c>
      <c r="S234" s="237">
        <v>0</v>
      </c>
      <c r="T234" s="238">
        <f>S234*H234</f>
        <v>0</v>
      </c>
      <c r="U234" s="38"/>
      <c r="V234" s="38"/>
      <c r="W234" s="38"/>
      <c r="X234" s="38"/>
      <c r="Y234" s="38"/>
      <c r="Z234" s="38"/>
      <c r="AA234" s="38"/>
      <c r="AB234" s="38"/>
      <c r="AC234" s="38"/>
      <c r="AD234" s="38"/>
      <c r="AE234" s="38"/>
      <c r="AR234" s="239" t="s">
        <v>318</v>
      </c>
      <c r="AT234" s="239" t="s">
        <v>176</v>
      </c>
      <c r="AU234" s="239" t="s">
        <v>84</v>
      </c>
      <c r="AY234" s="17" t="s">
        <v>173</v>
      </c>
      <c r="BE234" s="240">
        <f>IF(N234="základní",J234,0)</f>
        <v>0</v>
      </c>
      <c r="BF234" s="240">
        <f>IF(N234="snížená",J234,0)</f>
        <v>0</v>
      </c>
      <c r="BG234" s="240">
        <f>IF(N234="zákl. přenesená",J234,0)</f>
        <v>0</v>
      </c>
      <c r="BH234" s="240">
        <f>IF(N234="sníž. přenesená",J234,0)</f>
        <v>0</v>
      </c>
      <c r="BI234" s="240">
        <f>IF(N234="nulová",J234,0)</f>
        <v>0</v>
      </c>
      <c r="BJ234" s="17" t="s">
        <v>84</v>
      </c>
      <c r="BK234" s="240">
        <f>ROUND(I234*H234,2)</f>
        <v>0</v>
      </c>
      <c r="BL234" s="17" t="s">
        <v>318</v>
      </c>
      <c r="BM234" s="239" t="s">
        <v>696</v>
      </c>
    </row>
    <row r="235" s="13" customFormat="1">
      <c r="A235" s="13"/>
      <c r="B235" s="241"/>
      <c r="C235" s="242"/>
      <c r="D235" s="243" t="s">
        <v>182</v>
      </c>
      <c r="E235" s="244" t="s">
        <v>1</v>
      </c>
      <c r="F235" s="245" t="s">
        <v>697</v>
      </c>
      <c r="G235" s="242"/>
      <c r="H235" s="246">
        <v>86.400000000000006</v>
      </c>
      <c r="I235" s="247"/>
      <c r="J235" s="242"/>
      <c r="K235" s="242"/>
      <c r="L235" s="248"/>
      <c r="M235" s="249"/>
      <c r="N235" s="250"/>
      <c r="O235" s="250"/>
      <c r="P235" s="250"/>
      <c r="Q235" s="250"/>
      <c r="R235" s="250"/>
      <c r="S235" s="250"/>
      <c r="T235" s="251"/>
      <c r="U235" s="13"/>
      <c r="V235" s="13"/>
      <c r="W235" s="13"/>
      <c r="X235" s="13"/>
      <c r="Y235" s="13"/>
      <c r="Z235" s="13"/>
      <c r="AA235" s="13"/>
      <c r="AB235" s="13"/>
      <c r="AC235" s="13"/>
      <c r="AD235" s="13"/>
      <c r="AE235" s="13"/>
      <c r="AT235" s="252" t="s">
        <v>182</v>
      </c>
      <c r="AU235" s="252" t="s">
        <v>84</v>
      </c>
      <c r="AV235" s="13" t="s">
        <v>86</v>
      </c>
      <c r="AW235" s="13" t="s">
        <v>31</v>
      </c>
      <c r="AX235" s="13" t="s">
        <v>76</v>
      </c>
      <c r="AY235" s="252" t="s">
        <v>173</v>
      </c>
    </row>
    <row r="236" s="14" customFormat="1">
      <c r="A236" s="14"/>
      <c r="B236" s="253"/>
      <c r="C236" s="254"/>
      <c r="D236" s="243" t="s">
        <v>182</v>
      </c>
      <c r="E236" s="255" t="s">
        <v>1</v>
      </c>
      <c r="F236" s="256" t="s">
        <v>184</v>
      </c>
      <c r="G236" s="254"/>
      <c r="H236" s="257">
        <v>86.400000000000006</v>
      </c>
      <c r="I236" s="258"/>
      <c r="J236" s="254"/>
      <c r="K236" s="254"/>
      <c r="L236" s="259"/>
      <c r="M236" s="260"/>
      <c r="N236" s="261"/>
      <c r="O236" s="261"/>
      <c r="P236" s="261"/>
      <c r="Q236" s="261"/>
      <c r="R236" s="261"/>
      <c r="S236" s="261"/>
      <c r="T236" s="262"/>
      <c r="U236" s="14"/>
      <c r="V236" s="14"/>
      <c r="W236" s="14"/>
      <c r="X236" s="14"/>
      <c r="Y236" s="14"/>
      <c r="Z236" s="14"/>
      <c r="AA236" s="14"/>
      <c r="AB236" s="14"/>
      <c r="AC236" s="14"/>
      <c r="AD236" s="14"/>
      <c r="AE236" s="14"/>
      <c r="AT236" s="263" t="s">
        <v>182</v>
      </c>
      <c r="AU236" s="263" t="s">
        <v>84</v>
      </c>
      <c r="AV236" s="14" t="s">
        <v>180</v>
      </c>
      <c r="AW236" s="14" t="s">
        <v>31</v>
      </c>
      <c r="AX236" s="14" t="s">
        <v>84</v>
      </c>
      <c r="AY236" s="263" t="s">
        <v>173</v>
      </c>
    </row>
    <row r="237" s="12" customFormat="1" ht="25.92" customHeight="1">
      <c r="A237" s="12"/>
      <c r="B237" s="211"/>
      <c r="C237" s="212"/>
      <c r="D237" s="213" t="s">
        <v>75</v>
      </c>
      <c r="E237" s="214" t="s">
        <v>144</v>
      </c>
      <c r="F237" s="214" t="s">
        <v>331</v>
      </c>
      <c r="G237" s="212"/>
      <c r="H237" s="212"/>
      <c r="I237" s="215"/>
      <c r="J237" s="216">
        <f>BK237</f>
        <v>0</v>
      </c>
      <c r="K237" s="212"/>
      <c r="L237" s="217"/>
      <c r="M237" s="218"/>
      <c r="N237" s="219"/>
      <c r="O237" s="219"/>
      <c r="P237" s="220">
        <f>SUM(P238:P240)</f>
        <v>0</v>
      </c>
      <c r="Q237" s="219"/>
      <c r="R237" s="220">
        <f>SUM(R238:R240)</f>
        <v>0</v>
      </c>
      <c r="S237" s="219"/>
      <c r="T237" s="221">
        <f>SUM(T238:T240)</f>
        <v>0</v>
      </c>
      <c r="U237" s="12"/>
      <c r="V237" s="12"/>
      <c r="W237" s="12"/>
      <c r="X237" s="12"/>
      <c r="Y237" s="12"/>
      <c r="Z237" s="12"/>
      <c r="AA237" s="12"/>
      <c r="AB237" s="12"/>
      <c r="AC237" s="12"/>
      <c r="AD237" s="12"/>
      <c r="AE237" s="12"/>
      <c r="AR237" s="222" t="s">
        <v>174</v>
      </c>
      <c r="AT237" s="223" t="s">
        <v>75</v>
      </c>
      <c r="AU237" s="223" t="s">
        <v>76</v>
      </c>
      <c r="AY237" s="222" t="s">
        <v>173</v>
      </c>
      <c r="BK237" s="224">
        <f>SUM(BK238:BK240)</f>
        <v>0</v>
      </c>
    </row>
    <row r="238" s="2" customFormat="1" ht="76.35" customHeight="1">
      <c r="A238" s="38"/>
      <c r="B238" s="39"/>
      <c r="C238" s="227" t="s">
        <v>698</v>
      </c>
      <c r="D238" s="227" t="s">
        <v>176</v>
      </c>
      <c r="E238" s="228" t="s">
        <v>333</v>
      </c>
      <c r="F238" s="229" t="s">
        <v>334</v>
      </c>
      <c r="G238" s="230" t="s">
        <v>209</v>
      </c>
      <c r="H238" s="231">
        <v>1</v>
      </c>
      <c r="I238" s="232"/>
      <c r="J238" s="233">
        <f>ROUND(I238*H238,2)</f>
        <v>0</v>
      </c>
      <c r="K238" s="234"/>
      <c r="L238" s="44"/>
      <c r="M238" s="235" t="s">
        <v>1</v>
      </c>
      <c r="N238" s="236" t="s">
        <v>41</v>
      </c>
      <c r="O238" s="91"/>
      <c r="P238" s="237">
        <f>O238*H238</f>
        <v>0</v>
      </c>
      <c r="Q238" s="237">
        <v>0</v>
      </c>
      <c r="R238" s="237">
        <f>Q238*H238</f>
        <v>0</v>
      </c>
      <c r="S238" s="237">
        <v>0</v>
      </c>
      <c r="T238" s="238">
        <f>S238*H238</f>
        <v>0</v>
      </c>
      <c r="U238" s="38"/>
      <c r="V238" s="38"/>
      <c r="W238" s="38"/>
      <c r="X238" s="38"/>
      <c r="Y238" s="38"/>
      <c r="Z238" s="38"/>
      <c r="AA238" s="38"/>
      <c r="AB238" s="38"/>
      <c r="AC238" s="38"/>
      <c r="AD238" s="38"/>
      <c r="AE238" s="38"/>
      <c r="AR238" s="239" t="s">
        <v>180</v>
      </c>
      <c r="AT238" s="239" t="s">
        <v>176</v>
      </c>
      <c r="AU238" s="239" t="s">
        <v>84</v>
      </c>
      <c r="AY238" s="17" t="s">
        <v>173</v>
      </c>
      <c r="BE238" s="240">
        <f>IF(N238="základní",J238,0)</f>
        <v>0</v>
      </c>
      <c r="BF238" s="240">
        <f>IF(N238="snížená",J238,0)</f>
        <v>0</v>
      </c>
      <c r="BG238" s="240">
        <f>IF(N238="zákl. přenesená",J238,0)</f>
        <v>0</v>
      </c>
      <c r="BH238" s="240">
        <f>IF(N238="sníž. přenesená",J238,0)</f>
        <v>0</v>
      </c>
      <c r="BI238" s="240">
        <f>IF(N238="nulová",J238,0)</f>
        <v>0</v>
      </c>
      <c r="BJ238" s="17" t="s">
        <v>84</v>
      </c>
      <c r="BK238" s="240">
        <f>ROUND(I238*H238,2)</f>
        <v>0</v>
      </c>
      <c r="BL238" s="17" t="s">
        <v>180</v>
      </c>
      <c r="BM238" s="239" t="s">
        <v>699</v>
      </c>
    </row>
    <row r="239" s="13" customFormat="1">
      <c r="A239" s="13"/>
      <c r="B239" s="241"/>
      <c r="C239" s="242"/>
      <c r="D239" s="243" t="s">
        <v>182</v>
      </c>
      <c r="E239" s="244" t="s">
        <v>1</v>
      </c>
      <c r="F239" s="245" t="s">
        <v>84</v>
      </c>
      <c r="G239" s="242"/>
      <c r="H239" s="246">
        <v>1</v>
      </c>
      <c r="I239" s="247"/>
      <c r="J239" s="242"/>
      <c r="K239" s="242"/>
      <c r="L239" s="248"/>
      <c r="M239" s="249"/>
      <c r="N239" s="250"/>
      <c r="O239" s="250"/>
      <c r="P239" s="250"/>
      <c r="Q239" s="250"/>
      <c r="R239" s="250"/>
      <c r="S239" s="250"/>
      <c r="T239" s="251"/>
      <c r="U239" s="13"/>
      <c r="V239" s="13"/>
      <c r="W239" s="13"/>
      <c r="X239" s="13"/>
      <c r="Y239" s="13"/>
      <c r="Z239" s="13"/>
      <c r="AA239" s="13"/>
      <c r="AB239" s="13"/>
      <c r="AC239" s="13"/>
      <c r="AD239" s="13"/>
      <c r="AE239" s="13"/>
      <c r="AT239" s="252" t="s">
        <v>182</v>
      </c>
      <c r="AU239" s="252" t="s">
        <v>84</v>
      </c>
      <c r="AV239" s="13" t="s">
        <v>86</v>
      </c>
      <c r="AW239" s="13" t="s">
        <v>31</v>
      </c>
      <c r="AX239" s="13" t="s">
        <v>76</v>
      </c>
      <c r="AY239" s="252" t="s">
        <v>173</v>
      </c>
    </row>
    <row r="240" s="14" customFormat="1">
      <c r="A240" s="14"/>
      <c r="B240" s="253"/>
      <c r="C240" s="254"/>
      <c r="D240" s="243" t="s">
        <v>182</v>
      </c>
      <c r="E240" s="255" t="s">
        <v>1</v>
      </c>
      <c r="F240" s="256" t="s">
        <v>184</v>
      </c>
      <c r="G240" s="254"/>
      <c r="H240" s="257">
        <v>1</v>
      </c>
      <c r="I240" s="258"/>
      <c r="J240" s="254"/>
      <c r="K240" s="254"/>
      <c r="L240" s="259"/>
      <c r="M240" s="289"/>
      <c r="N240" s="290"/>
      <c r="O240" s="290"/>
      <c r="P240" s="290"/>
      <c r="Q240" s="290"/>
      <c r="R240" s="290"/>
      <c r="S240" s="290"/>
      <c r="T240" s="291"/>
      <c r="U240" s="14"/>
      <c r="V240" s="14"/>
      <c r="W240" s="14"/>
      <c r="X240" s="14"/>
      <c r="Y240" s="14"/>
      <c r="Z240" s="14"/>
      <c r="AA240" s="14"/>
      <c r="AB240" s="14"/>
      <c r="AC240" s="14"/>
      <c r="AD240" s="14"/>
      <c r="AE240" s="14"/>
      <c r="AT240" s="263" t="s">
        <v>182</v>
      </c>
      <c r="AU240" s="263" t="s">
        <v>84</v>
      </c>
      <c r="AV240" s="14" t="s">
        <v>180</v>
      </c>
      <c r="AW240" s="14" t="s">
        <v>31</v>
      </c>
      <c r="AX240" s="14" t="s">
        <v>84</v>
      </c>
      <c r="AY240" s="263" t="s">
        <v>173</v>
      </c>
    </row>
    <row r="241" s="2" customFormat="1" ht="6.96" customHeight="1">
      <c r="A241" s="38"/>
      <c r="B241" s="66"/>
      <c r="C241" s="67"/>
      <c r="D241" s="67"/>
      <c r="E241" s="67"/>
      <c r="F241" s="67"/>
      <c r="G241" s="67"/>
      <c r="H241" s="67"/>
      <c r="I241" s="67"/>
      <c r="J241" s="67"/>
      <c r="K241" s="67"/>
      <c r="L241" s="44"/>
      <c r="M241" s="38"/>
      <c r="O241" s="38"/>
      <c r="P241" s="38"/>
      <c r="Q241" s="38"/>
      <c r="R241" s="38"/>
      <c r="S241" s="38"/>
      <c r="T241" s="38"/>
      <c r="U241" s="38"/>
      <c r="V241" s="38"/>
      <c r="W241" s="38"/>
      <c r="X241" s="38"/>
      <c r="Y241" s="38"/>
      <c r="Z241" s="38"/>
      <c r="AA241" s="38"/>
      <c r="AB241" s="38"/>
      <c r="AC241" s="38"/>
      <c r="AD241" s="38"/>
      <c r="AE241" s="38"/>
    </row>
  </sheetData>
  <sheetProtection sheet="1" autoFilter="0" formatColumns="0" formatRows="0" objects="1" scenarios="1" spinCount="100000" saltValue="Fz6gGbEtOufNDB9ekbItjk85kU70Zd59HTOk636cS0C3qxa41cfxEsTLqP315F7xizg3bTM9n9P+aTwDYSVOag==" hashValue="ZzL1BcjcQQZcoe8L97e/6O6xaDQX6ibdeEfsiVDzaG+TCouA1ioF90zpzqmnr4zTYuO6fVG65Dyf9KHBpWLhXQ==" algorithmName="SHA-512" password="CC35"/>
  <autoFilter ref="C123:K240"/>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108</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519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700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ROUND(J123,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ROUND((SUM(BE123:BE159)),  2)</f>
        <v>0</v>
      </c>
      <c r="G35" s="38"/>
      <c r="H35" s="38"/>
      <c r="I35" s="164">
        <v>0.20999999999999999</v>
      </c>
      <c r="J35" s="163">
        <f>ROUND(((SUM(BE123:BE159))*I35),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ROUND((SUM(BF123:BF159)),  2)</f>
        <v>0</v>
      </c>
      <c r="G36" s="38"/>
      <c r="H36" s="38"/>
      <c r="I36" s="164">
        <v>0.14999999999999999</v>
      </c>
      <c r="J36" s="163">
        <f>ROUND(((SUM(BF123:BF159))*I36),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ROUND((SUM(BG123:BG159)),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ROUND((SUM(BH123:BH159)),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ROUND((SUM(BI123:BI159)),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519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03 - Nástupiště Neumětely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J123</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J124</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J125</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J154</f>
        <v>0</v>
      </c>
      <c r="K101" s="189"/>
      <c r="L101" s="193"/>
      <c r="S101" s="9"/>
      <c r="T101" s="9"/>
      <c r="U101" s="9"/>
      <c r="V101" s="9"/>
      <c r="W101" s="9"/>
      <c r="X101" s="9"/>
      <c r="Y101" s="9"/>
      <c r="Z101" s="9"/>
      <c r="AA101" s="9"/>
      <c r="AB101" s="9"/>
      <c r="AC101" s="9"/>
      <c r="AD101" s="9"/>
      <c r="AE101" s="9"/>
    </row>
    <row r="102" s="2" customFormat="1" ht="21.84" customHeight="1">
      <c r="A102" s="38"/>
      <c r="B102" s="39"/>
      <c r="C102" s="40"/>
      <c r="D102" s="40"/>
      <c r="E102" s="40"/>
      <c r="F102" s="40"/>
      <c r="G102" s="40"/>
      <c r="H102" s="40"/>
      <c r="I102" s="40"/>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67"/>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69"/>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158</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3" t="str">
        <f>E7</f>
        <v>88 - Oprava trati v úseku Zadní Třebaň - Liteň - Lochovice</v>
      </c>
      <c r="F111" s="32"/>
      <c r="G111" s="32"/>
      <c r="H111" s="32"/>
      <c r="I111" s="40"/>
      <c r="J111" s="40"/>
      <c r="K111" s="40"/>
      <c r="L111" s="63"/>
      <c r="S111" s="38"/>
      <c r="T111" s="38"/>
      <c r="U111" s="38"/>
      <c r="V111" s="38"/>
      <c r="W111" s="38"/>
      <c r="X111" s="38"/>
      <c r="Y111" s="38"/>
      <c r="Z111" s="38"/>
      <c r="AA111" s="38"/>
      <c r="AB111" s="38"/>
      <c r="AC111" s="38"/>
      <c r="AD111" s="38"/>
      <c r="AE111" s="38"/>
    </row>
    <row r="112" s="1" customFormat="1" ht="12" customHeight="1">
      <c r="B112" s="21"/>
      <c r="C112" s="32" t="s">
        <v>147</v>
      </c>
      <c r="D112" s="22"/>
      <c r="E112" s="22"/>
      <c r="F112" s="22"/>
      <c r="G112" s="22"/>
      <c r="H112" s="22"/>
      <c r="I112" s="22"/>
      <c r="J112" s="22"/>
      <c r="K112" s="22"/>
      <c r="L112" s="20"/>
    </row>
    <row r="113" s="2" customFormat="1" ht="16.5" customHeight="1">
      <c r="A113" s="38"/>
      <c r="B113" s="39"/>
      <c r="C113" s="40"/>
      <c r="D113" s="40"/>
      <c r="E113" s="183" t="s">
        <v>519</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520</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76" t="str">
        <f>E11</f>
        <v>03 - Nástupiště Neumětely</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20</v>
      </c>
      <c r="D117" s="40"/>
      <c r="E117" s="40"/>
      <c r="F117" s="27" t="str">
        <f>F14</f>
        <v xml:space="preserve"> </v>
      </c>
      <c r="G117" s="40"/>
      <c r="H117" s="40"/>
      <c r="I117" s="32" t="s">
        <v>22</v>
      </c>
      <c r="J117" s="79" t="str">
        <f>IF(J14="","",J14)</f>
        <v>25. 6. 2020</v>
      </c>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5.15" customHeight="1">
      <c r="A119" s="38"/>
      <c r="B119" s="39"/>
      <c r="C119" s="32" t="s">
        <v>24</v>
      </c>
      <c r="D119" s="40"/>
      <c r="E119" s="40"/>
      <c r="F119" s="27" t="str">
        <f>E17</f>
        <v>Ing. Aleš Bednář</v>
      </c>
      <c r="G119" s="40"/>
      <c r="H119" s="40"/>
      <c r="I119" s="32" t="s">
        <v>30</v>
      </c>
      <c r="J119" s="36" t="str">
        <f>E23</f>
        <v xml:space="preserve"> </v>
      </c>
      <c r="K119" s="40"/>
      <c r="L119" s="63"/>
      <c r="S119" s="38"/>
      <c r="T119" s="38"/>
      <c r="U119" s="38"/>
      <c r="V119" s="38"/>
      <c r="W119" s="38"/>
      <c r="X119" s="38"/>
      <c r="Y119" s="38"/>
      <c r="Z119" s="38"/>
      <c r="AA119" s="38"/>
      <c r="AB119" s="38"/>
      <c r="AC119" s="38"/>
      <c r="AD119" s="38"/>
      <c r="AE119" s="38"/>
    </row>
    <row r="120" s="2" customFormat="1" ht="15.15" customHeight="1">
      <c r="A120" s="38"/>
      <c r="B120" s="39"/>
      <c r="C120" s="32" t="s">
        <v>28</v>
      </c>
      <c r="D120" s="40"/>
      <c r="E120" s="40"/>
      <c r="F120" s="27" t="str">
        <f>IF(E20="","",E20)</f>
        <v>Vyplň údaj</v>
      </c>
      <c r="G120" s="40"/>
      <c r="H120" s="40"/>
      <c r="I120" s="32" t="s">
        <v>32</v>
      </c>
      <c r="J120" s="36" t="str">
        <f>E26</f>
        <v>Jan Marušák</v>
      </c>
      <c r="K120" s="40"/>
      <c r="L120" s="63"/>
      <c r="S120" s="38"/>
      <c r="T120" s="38"/>
      <c r="U120" s="38"/>
      <c r="V120" s="38"/>
      <c r="W120" s="38"/>
      <c r="X120" s="38"/>
      <c r="Y120" s="38"/>
      <c r="Z120" s="38"/>
      <c r="AA120" s="38"/>
      <c r="AB120" s="38"/>
      <c r="AC120" s="38"/>
      <c r="AD120" s="38"/>
      <c r="AE120" s="38"/>
    </row>
    <row r="121" s="2" customFormat="1" ht="10.32"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11" customFormat="1" ht="29.28" customHeight="1">
      <c r="A122" s="199"/>
      <c r="B122" s="200"/>
      <c r="C122" s="201" t="s">
        <v>159</v>
      </c>
      <c r="D122" s="202" t="s">
        <v>61</v>
      </c>
      <c r="E122" s="202" t="s">
        <v>57</v>
      </c>
      <c r="F122" s="202" t="s">
        <v>58</v>
      </c>
      <c r="G122" s="202" t="s">
        <v>160</v>
      </c>
      <c r="H122" s="202" t="s">
        <v>161</v>
      </c>
      <c r="I122" s="202" t="s">
        <v>162</v>
      </c>
      <c r="J122" s="203" t="s">
        <v>151</v>
      </c>
      <c r="K122" s="204" t="s">
        <v>163</v>
      </c>
      <c r="L122" s="205"/>
      <c r="M122" s="100" t="s">
        <v>1</v>
      </c>
      <c r="N122" s="101" t="s">
        <v>40</v>
      </c>
      <c r="O122" s="101" t="s">
        <v>164</v>
      </c>
      <c r="P122" s="101" t="s">
        <v>165</v>
      </c>
      <c r="Q122" s="101" t="s">
        <v>166</v>
      </c>
      <c r="R122" s="101" t="s">
        <v>167</v>
      </c>
      <c r="S122" s="101" t="s">
        <v>168</v>
      </c>
      <c r="T122" s="102" t="s">
        <v>169</v>
      </c>
      <c r="U122" s="199"/>
      <c r="V122" s="199"/>
      <c r="W122" s="199"/>
      <c r="X122" s="199"/>
      <c r="Y122" s="199"/>
      <c r="Z122" s="199"/>
      <c r="AA122" s="199"/>
      <c r="AB122" s="199"/>
      <c r="AC122" s="199"/>
      <c r="AD122" s="199"/>
      <c r="AE122" s="199"/>
    </row>
    <row r="123" s="2" customFormat="1" ht="22.8" customHeight="1">
      <c r="A123" s="38"/>
      <c r="B123" s="39"/>
      <c r="C123" s="107" t="s">
        <v>170</v>
      </c>
      <c r="D123" s="40"/>
      <c r="E123" s="40"/>
      <c r="F123" s="40"/>
      <c r="G123" s="40"/>
      <c r="H123" s="40"/>
      <c r="I123" s="40"/>
      <c r="J123" s="206">
        <f>BK123</f>
        <v>0</v>
      </c>
      <c r="K123" s="40"/>
      <c r="L123" s="44"/>
      <c r="M123" s="103"/>
      <c r="N123" s="207"/>
      <c r="O123" s="104"/>
      <c r="P123" s="208">
        <f>P124+P154</f>
        <v>0</v>
      </c>
      <c r="Q123" s="104"/>
      <c r="R123" s="208">
        <f>R124+R154</f>
        <v>34.707900000000002</v>
      </c>
      <c r="S123" s="104"/>
      <c r="T123" s="209">
        <f>T124+T154</f>
        <v>0</v>
      </c>
      <c r="U123" s="38"/>
      <c r="V123" s="38"/>
      <c r="W123" s="38"/>
      <c r="X123" s="38"/>
      <c r="Y123" s="38"/>
      <c r="Z123" s="38"/>
      <c r="AA123" s="38"/>
      <c r="AB123" s="38"/>
      <c r="AC123" s="38"/>
      <c r="AD123" s="38"/>
      <c r="AE123" s="38"/>
      <c r="AT123" s="17" t="s">
        <v>75</v>
      </c>
      <c r="AU123" s="17" t="s">
        <v>153</v>
      </c>
      <c r="BK123" s="210">
        <f>BK124+BK154</f>
        <v>0</v>
      </c>
    </row>
    <row r="124" s="12" customFormat="1" ht="25.92" customHeight="1">
      <c r="A124" s="12"/>
      <c r="B124" s="211"/>
      <c r="C124" s="212"/>
      <c r="D124" s="213" t="s">
        <v>75</v>
      </c>
      <c r="E124" s="214" t="s">
        <v>171</v>
      </c>
      <c r="F124" s="214" t="s">
        <v>172</v>
      </c>
      <c r="G124" s="212"/>
      <c r="H124" s="212"/>
      <c r="I124" s="215"/>
      <c r="J124" s="216">
        <f>BK124</f>
        <v>0</v>
      </c>
      <c r="K124" s="212"/>
      <c r="L124" s="217"/>
      <c r="M124" s="218"/>
      <c r="N124" s="219"/>
      <c r="O124" s="219"/>
      <c r="P124" s="220">
        <f>P125</f>
        <v>0</v>
      </c>
      <c r="Q124" s="219"/>
      <c r="R124" s="220">
        <f>R125</f>
        <v>34.707900000000002</v>
      </c>
      <c r="S124" s="219"/>
      <c r="T124" s="221">
        <f>T125</f>
        <v>0</v>
      </c>
      <c r="U124" s="12"/>
      <c r="V124" s="12"/>
      <c r="W124" s="12"/>
      <c r="X124" s="12"/>
      <c r="Y124" s="12"/>
      <c r="Z124" s="12"/>
      <c r="AA124" s="12"/>
      <c r="AB124" s="12"/>
      <c r="AC124" s="12"/>
      <c r="AD124" s="12"/>
      <c r="AE124" s="12"/>
      <c r="AR124" s="222" t="s">
        <v>84</v>
      </c>
      <c r="AT124" s="223" t="s">
        <v>75</v>
      </c>
      <c r="AU124" s="223" t="s">
        <v>76</v>
      </c>
      <c r="AY124" s="222" t="s">
        <v>173</v>
      </c>
      <c r="BK124" s="224">
        <f>BK125</f>
        <v>0</v>
      </c>
    </row>
    <row r="125" s="12" customFormat="1" ht="22.8" customHeight="1">
      <c r="A125" s="12"/>
      <c r="B125" s="211"/>
      <c r="C125" s="212"/>
      <c r="D125" s="213" t="s">
        <v>75</v>
      </c>
      <c r="E125" s="225" t="s">
        <v>174</v>
      </c>
      <c r="F125" s="225" t="s">
        <v>175</v>
      </c>
      <c r="G125" s="212"/>
      <c r="H125" s="212"/>
      <c r="I125" s="215"/>
      <c r="J125" s="226">
        <f>BK125</f>
        <v>0</v>
      </c>
      <c r="K125" s="212"/>
      <c r="L125" s="217"/>
      <c r="M125" s="218"/>
      <c r="N125" s="219"/>
      <c r="O125" s="219"/>
      <c r="P125" s="220">
        <f>SUM(P126:P153)</f>
        <v>0</v>
      </c>
      <c r="Q125" s="219"/>
      <c r="R125" s="220">
        <f>SUM(R126:R153)</f>
        <v>34.707900000000002</v>
      </c>
      <c r="S125" s="219"/>
      <c r="T125" s="221">
        <f>SUM(T126:T153)</f>
        <v>0</v>
      </c>
      <c r="U125" s="12"/>
      <c r="V125" s="12"/>
      <c r="W125" s="12"/>
      <c r="X125" s="12"/>
      <c r="Y125" s="12"/>
      <c r="Z125" s="12"/>
      <c r="AA125" s="12"/>
      <c r="AB125" s="12"/>
      <c r="AC125" s="12"/>
      <c r="AD125" s="12"/>
      <c r="AE125" s="12"/>
      <c r="AR125" s="222" t="s">
        <v>84</v>
      </c>
      <c r="AT125" s="223" t="s">
        <v>75</v>
      </c>
      <c r="AU125" s="223" t="s">
        <v>84</v>
      </c>
      <c r="AY125" s="222" t="s">
        <v>173</v>
      </c>
      <c r="BK125" s="224">
        <f>SUM(BK126:BK153)</f>
        <v>0</v>
      </c>
    </row>
    <row r="126" s="2" customFormat="1" ht="14.4" customHeight="1">
      <c r="A126" s="38"/>
      <c r="B126" s="39"/>
      <c r="C126" s="264" t="s">
        <v>84</v>
      </c>
      <c r="D126" s="264" t="s">
        <v>199</v>
      </c>
      <c r="E126" s="265" t="s">
        <v>304</v>
      </c>
      <c r="F126" s="266" t="s">
        <v>305</v>
      </c>
      <c r="G126" s="267" t="s">
        <v>187</v>
      </c>
      <c r="H126" s="268">
        <v>1.3500000000000001</v>
      </c>
      <c r="I126" s="269"/>
      <c r="J126" s="270">
        <f>ROUND(I126*H126,2)</f>
        <v>0</v>
      </c>
      <c r="K126" s="271"/>
      <c r="L126" s="272"/>
      <c r="M126" s="273" t="s">
        <v>1</v>
      </c>
      <c r="N126" s="274" t="s">
        <v>41</v>
      </c>
      <c r="O126" s="91"/>
      <c r="P126" s="237">
        <f>O126*H126</f>
        <v>0</v>
      </c>
      <c r="Q126" s="237">
        <v>2.234</v>
      </c>
      <c r="R126" s="237">
        <f>Q126*H126</f>
        <v>3.0159000000000002</v>
      </c>
      <c r="S126" s="237">
        <v>0</v>
      </c>
      <c r="T126" s="238">
        <f>S126*H126</f>
        <v>0</v>
      </c>
      <c r="U126" s="38"/>
      <c r="V126" s="38"/>
      <c r="W126" s="38"/>
      <c r="X126" s="38"/>
      <c r="Y126" s="38"/>
      <c r="Z126" s="38"/>
      <c r="AA126" s="38"/>
      <c r="AB126" s="38"/>
      <c r="AC126" s="38"/>
      <c r="AD126" s="38"/>
      <c r="AE126" s="38"/>
      <c r="AR126" s="239" t="s">
        <v>203</v>
      </c>
      <c r="AT126" s="239" t="s">
        <v>199</v>
      </c>
      <c r="AU126" s="239" t="s">
        <v>86</v>
      </c>
      <c r="AY126" s="17" t="s">
        <v>173</v>
      </c>
      <c r="BE126" s="240">
        <f>IF(N126="základní",J126,0)</f>
        <v>0</v>
      </c>
      <c r="BF126" s="240">
        <f>IF(N126="snížená",J126,0)</f>
        <v>0</v>
      </c>
      <c r="BG126" s="240">
        <f>IF(N126="zákl. přenesená",J126,0)</f>
        <v>0</v>
      </c>
      <c r="BH126" s="240">
        <f>IF(N126="sníž. přenesená",J126,0)</f>
        <v>0</v>
      </c>
      <c r="BI126" s="240">
        <f>IF(N126="nulová",J126,0)</f>
        <v>0</v>
      </c>
      <c r="BJ126" s="17" t="s">
        <v>84</v>
      </c>
      <c r="BK126" s="240">
        <f>ROUND(I126*H126,2)</f>
        <v>0</v>
      </c>
      <c r="BL126" s="17" t="s">
        <v>180</v>
      </c>
      <c r="BM126" s="239" t="s">
        <v>701</v>
      </c>
    </row>
    <row r="127" s="13" customFormat="1">
      <c r="A127" s="13"/>
      <c r="B127" s="241"/>
      <c r="C127" s="242"/>
      <c r="D127" s="243" t="s">
        <v>182</v>
      </c>
      <c r="E127" s="244" t="s">
        <v>1</v>
      </c>
      <c r="F127" s="245" t="s">
        <v>702</v>
      </c>
      <c r="G127" s="242"/>
      <c r="H127" s="246">
        <v>1.0800000000000001</v>
      </c>
      <c r="I127" s="247"/>
      <c r="J127" s="242"/>
      <c r="K127" s="242"/>
      <c r="L127" s="248"/>
      <c r="M127" s="249"/>
      <c r="N127" s="250"/>
      <c r="O127" s="250"/>
      <c r="P127" s="250"/>
      <c r="Q127" s="250"/>
      <c r="R127" s="250"/>
      <c r="S127" s="250"/>
      <c r="T127" s="251"/>
      <c r="U127" s="13"/>
      <c r="V127" s="13"/>
      <c r="W127" s="13"/>
      <c r="X127" s="13"/>
      <c r="Y127" s="13"/>
      <c r="Z127" s="13"/>
      <c r="AA127" s="13"/>
      <c r="AB127" s="13"/>
      <c r="AC127" s="13"/>
      <c r="AD127" s="13"/>
      <c r="AE127" s="13"/>
      <c r="AT127" s="252" t="s">
        <v>182</v>
      </c>
      <c r="AU127" s="252" t="s">
        <v>86</v>
      </c>
      <c r="AV127" s="13" t="s">
        <v>86</v>
      </c>
      <c r="AW127" s="13" t="s">
        <v>31</v>
      </c>
      <c r="AX127" s="13" t="s">
        <v>76</v>
      </c>
      <c r="AY127" s="252" t="s">
        <v>173</v>
      </c>
    </row>
    <row r="128" s="13" customFormat="1">
      <c r="A128" s="13"/>
      <c r="B128" s="241"/>
      <c r="C128" s="242"/>
      <c r="D128" s="243" t="s">
        <v>182</v>
      </c>
      <c r="E128" s="244" t="s">
        <v>1</v>
      </c>
      <c r="F128" s="245" t="s">
        <v>703</v>
      </c>
      <c r="G128" s="242"/>
      <c r="H128" s="246">
        <v>0.27000000000000002</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1.3500000000000001</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49.05" customHeight="1">
      <c r="A130" s="38"/>
      <c r="B130" s="39"/>
      <c r="C130" s="227" t="s">
        <v>86</v>
      </c>
      <c r="D130" s="227" t="s">
        <v>176</v>
      </c>
      <c r="E130" s="228" t="s">
        <v>704</v>
      </c>
      <c r="F130" s="229" t="s">
        <v>705</v>
      </c>
      <c r="G130" s="230" t="s">
        <v>231</v>
      </c>
      <c r="H130" s="231">
        <v>60</v>
      </c>
      <c r="I130" s="232"/>
      <c r="J130" s="233">
        <f>ROUND(I130*H130,2)</f>
        <v>0</v>
      </c>
      <c r="K130" s="234"/>
      <c r="L130" s="44"/>
      <c r="M130" s="235" t="s">
        <v>1</v>
      </c>
      <c r="N130" s="236" t="s">
        <v>41</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180</v>
      </c>
      <c r="AT130" s="239" t="s">
        <v>176</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706</v>
      </c>
    </row>
    <row r="131" s="13" customFormat="1">
      <c r="A131" s="13"/>
      <c r="B131" s="241"/>
      <c r="C131" s="242"/>
      <c r="D131" s="243" t="s">
        <v>182</v>
      </c>
      <c r="E131" s="244" t="s">
        <v>1</v>
      </c>
      <c r="F131" s="245" t="s">
        <v>707</v>
      </c>
      <c r="G131" s="242"/>
      <c r="H131" s="246">
        <v>60</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60</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62.7" customHeight="1">
      <c r="A133" s="38"/>
      <c r="B133" s="39"/>
      <c r="C133" s="227" t="s">
        <v>190</v>
      </c>
      <c r="D133" s="227" t="s">
        <v>176</v>
      </c>
      <c r="E133" s="228" t="s">
        <v>708</v>
      </c>
      <c r="F133" s="229" t="s">
        <v>709</v>
      </c>
      <c r="G133" s="230" t="s">
        <v>231</v>
      </c>
      <c r="H133" s="231">
        <v>60</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710</v>
      </c>
    </row>
    <row r="134" s="13" customFormat="1">
      <c r="A134" s="13"/>
      <c r="B134" s="241"/>
      <c r="C134" s="242"/>
      <c r="D134" s="243" t="s">
        <v>182</v>
      </c>
      <c r="E134" s="244" t="s">
        <v>1</v>
      </c>
      <c r="F134" s="245" t="s">
        <v>711</v>
      </c>
      <c r="G134" s="242"/>
      <c r="H134" s="246">
        <v>60</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60</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62.7" customHeight="1">
      <c r="A136" s="38"/>
      <c r="B136" s="39"/>
      <c r="C136" s="227" t="s">
        <v>180</v>
      </c>
      <c r="D136" s="227" t="s">
        <v>176</v>
      </c>
      <c r="E136" s="228" t="s">
        <v>712</v>
      </c>
      <c r="F136" s="229" t="s">
        <v>713</v>
      </c>
      <c r="G136" s="230" t="s">
        <v>231</v>
      </c>
      <c r="H136" s="231">
        <v>60</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714</v>
      </c>
    </row>
    <row r="137" s="13" customFormat="1">
      <c r="A137" s="13"/>
      <c r="B137" s="241"/>
      <c r="C137" s="242"/>
      <c r="D137" s="243" t="s">
        <v>182</v>
      </c>
      <c r="E137" s="244" t="s">
        <v>1</v>
      </c>
      <c r="F137" s="245" t="s">
        <v>707</v>
      </c>
      <c r="G137" s="242"/>
      <c r="H137" s="246">
        <v>60</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60</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174</v>
      </c>
      <c r="D139" s="264" t="s">
        <v>199</v>
      </c>
      <c r="E139" s="265" t="s">
        <v>715</v>
      </c>
      <c r="F139" s="266" t="s">
        <v>716</v>
      </c>
      <c r="G139" s="267" t="s">
        <v>209</v>
      </c>
      <c r="H139" s="268">
        <v>120</v>
      </c>
      <c r="I139" s="269"/>
      <c r="J139" s="270">
        <f>ROUND(I139*H139,2)</f>
        <v>0</v>
      </c>
      <c r="K139" s="271"/>
      <c r="L139" s="272"/>
      <c r="M139" s="273" t="s">
        <v>1</v>
      </c>
      <c r="N139" s="274" t="s">
        <v>41</v>
      </c>
      <c r="O139" s="91"/>
      <c r="P139" s="237">
        <f>O139*H139</f>
        <v>0</v>
      </c>
      <c r="Q139" s="237">
        <v>0.047</v>
      </c>
      <c r="R139" s="237">
        <f>Q139*H139</f>
        <v>5.6399999999999997</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717</v>
      </c>
    </row>
    <row r="140" s="13" customFormat="1">
      <c r="A140" s="13"/>
      <c r="B140" s="241"/>
      <c r="C140" s="242"/>
      <c r="D140" s="243" t="s">
        <v>182</v>
      </c>
      <c r="E140" s="244" t="s">
        <v>1</v>
      </c>
      <c r="F140" s="245" t="s">
        <v>718</v>
      </c>
      <c r="G140" s="242"/>
      <c r="H140" s="246">
        <v>120</v>
      </c>
      <c r="I140" s="247"/>
      <c r="J140" s="242"/>
      <c r="K140" s="242"/>
      <c r="L140" s="248"/>
      <c r="M140" s="249"/>
      <c r="N140" s="250"/>
      <c r="O140" s="250"/>
      <c r="P140" s="250"/>
      <c r="Q140" s="250"/>
      <c r="R140" s="250"/>
      <c r="S140" s="250"/>
      <c r="T140" s="251"/>
      <c r="U140" s="13"/>
      <c r="V140" s="13"/>
      <c r="W140" s="13"/>
      <c r="X140" s="13"/>
      <c r="Y140" s="13"/>
      <c r="Z140" s="13"/>
      <c r="AA140" s="13"/>
      <c r="AB140" s="13"/>
      <c r="AC140" s="13"/>
      <c r="AD140" s="13"/>
      <c r="AE140" s="13"/>
      <c r="AT140" s="252" t="s">
        <v>182</v>
      </c>
      <c r="AU140" s="252" t="s">
        <v>86</v>
      </c>
      <c r="AV140" s="13" t="s">
        <v>86</v>
      </c>
      <c r="AW140" s="13" t="s">
        <v>31</v>
      </c>
      <c r="AX140" s="13" t="s">
        <v>76</v>
      </c>
      <c r="AY140" s="252" t="s">
        <v>173</v>
      </c>
    </row>
    <row r="141" s="14" customFormat="1">
      <c r="A141" s="14"/>
      <c r="B141" s="253"/>
      <c r="C141" s="254"/>
      <c r="D141" s="243" t="s">
        <v>182</v>
      </c>
      <c r="E141" s="255" t="s">
        <v>1</v>
      </c>
      <c r="F141" s="256" t="s">
        <v>184</v>
      </c>
      <c r="G141" s="254"/>
      <c r="H141" s="257">
        <v>120</v>
      </c>
      <c r="I141" s="258"/>
      <c r="J141" s="254"/>
      <c r="K141" s="254"/>
      <c r="L141" s="259"/>
      <c r="M141" s="260"/>
      <c r="N141" s="261"/>
      <c r="O141" s="261"/>
      <c r="P141" s="261"/>
      <c r="Q141" s="261"/>
      <c r="R141" s="261"/>
      <c r="S141" s="261"/>
      <c r="T141" s="262"/>
      <c r="U141" s="14"/>
      <c r="V141" s="14"/>
      <c r="W141" s="14"/>
      <c r="X141" s="14"/>
      <c r="Y141" s="14"/>
      <c r="Z141" s="14"/>
      <c r="AA141" s="14"/>
      <c r="AB141" s="14"/>
      <c r="AC141" s="14"/>
      <c r="AD141" s="14"/>
      <c r="AE141" s="14"/>
      <c r="AT141" s="263" t="s">
        <v>182</v>
      </c>
      <c r="AU141" s="263" t="s">
        <v>86</v>
      </c>
      <c r="AV141" s="14" t="s">
        <v>180</v>
      </c>
      <c r="AW141" s="14" t="s">
        <v>31</v>
      </c>
      <c r="AX141" s="14" t="s">
        <v>84</v>
      </c>
      <c r="AY141" s="263" t="s">
        <v>173</v>
      </c>
    </row>
    <row r="142" s="2" customFormat="1" ht="14.4" customHeight="1">
      <c r="A142" s="38"/>
      <c r="B142" s="39"/>
      <c r="C142" s="264" t="s">
        <v>206</v>
      </c>
      <c r="D142" s="264" t="s">
        <v>199</v>
      </c>
      <c r="E142" s="265" t="s">
        <v>719</v>
      </c>
      <c r="F142" s="266" t="s">
        <v>720</v>
      </c>
      <c r="G142" s="267" t="s">
        <v>209</v>
      </c>
      <c r="H142" s="268">
        <v>61</v>
      </c>
      <c r="I142" s="269"/>
      <c r="J142" s="270">
        <f>ROUND(I142*H142,2)</f>
        <v>0</v>
      </c>
      <c r="K142" s="271"/>
      <c r="L142" s="272"/>
      <c r="M142" s="273" t="s">
        <v>1</v>
      </c>
      <c r="N142" s="274" t="s">
        <v>41</v>
      </c>
      <c r="O142" s="91"/>
      <c r="P142" s="237">
        <f>O142*H142</f>
        <v>0</v>
      </c>
      <c r="Q142" s="237">
        <v>0.13200000000000001</v>
      </c>
      <c r="R142" s="237">
        <f>Q142*H142</f>
        <v>8.0519999999999996</v>
      </c>
      <c r="S142" s="237">
        <v>0</v>
      </c>
      <c r="T142" s="238">
        <f>S142*H142</f>
        <v>0</v>
      </c>
      <c r="U142" s="38"/>
      <c r="V142" s="38"/>
      <c r="W142" s="38"/>
      <c r="X142" s="38"/>
      <c r="Y142" s="38"/>
      <c r="Z142" s="38"/>
      <c r="AA142" s="38"/>
      <c r="AB142" s="38"/>
      <c r="AC142" s="38"/>
      <c r="AD142" s="38"/>
      <c r="AE142" s="38"/>
      <c r="AR142" s="239" t="s">
        <v>203</v>
      </c>
      <c r="AT142" s="239" t="s">
        <v>199</v>
      </c>
      <c r="AU142" s="239" t="s">
        <v>86</v>
      </c>
      <c r="AY142" s="17" t="s">
        <v>173</v>
      </c>
      <c r="BE142" s="240">
        <f>IF(N142="základní",J142,0)</f>
        <v>0</v>
      </c>
      <c r="BF142" s="240">
        <f>IF(N142="snížená",J142,0)</f>
        <v>0</v>
      </c>
      <c r="BG142" s="240">
        <f>IF(N142="zákl. přenesená",J142,0)</f>
        <v>0</v>
      </c>
      <c r="BH142" s="240">
        <f>IF(N142="sníž. přenesená",J142,0)</f>
        <v>0</v>
      </c>
      <c r="BI142" s="240">
        <f>IF(N142="nulová",J142,0)</f>
        <v>0</v>
      </c>
      <c r="BJ142" s="17" t="s">
        <v>84</v>
      </c>
      <c r="BK142" s="240">
        <f>ROUND(I142*H142,2)</f>
        <v>0</v>
      </c>
      <c r="BL142" s="17" t="s">
        <v>180</v>
      </c>
      <c r="BM142" s="239" t="s">
        <v>721</v>
      </c>
    </row>
    <row r="143" s="13" customFormat="1">
      <c r="A143" s="13"/>
      <c r="B143" s="241"/>
      <c r="C143" s="242"/>
      <c r="D143" s="243" t="s">
        <v>182</v>
      </c>
      <c r="E143" s="244" t="s">
        <v>1</v>
      </c>
      <c r="F143" s="245" t="s">
        <v>722</v>
      </c>
      <c r="G143" s="242"/>
      <c r="H143" s="246">
        <v>61</v>
      </c>
      <c r="I143" s="247"/>
      <c r="J143" s="242"/>
      <c r="K143" s="242"/>
      <c r="L143" s="248"/>
      <c r="M143" s="249"/>
      <c r="N143" s="250"/>
      <c r="O143" s="250"/>
      <c r="P143" s="250"/>
      <c r="Q143" s="250"/>
      <c r="R143" s="250"/>
      <c r="S143" s="250"/>
      <c r="T143" s="251"/>
      <c r="U143" s="13"/>
      <c r="V143" s="13"/>
      <c r="W143" s="13"/>
      <c r="X143" s="13"/>
      <c r="Y143" s="13"/>
      <c r="Z143" s="13"/>
      <c r="AA143" s="13"/>
      <c r="AB143" s="13"/>
      <c r="AC143" s="13"/>
      <c r="AD143" s="13"/>
      <c r="AE143" s="13"/>
      <c r="AT143" s="252" t="s">
        <v>182</v>
      </c>
      <c r="AU143" s="252" t="s">
        <v>86</v>
      </c>
      <c r="AV143" s="13" t="s">
        <v>86</v>
      </c>
      <c r="AW143" s="13" t="s">
        <v>31</v>
      </c>
      <c r="AX143" s="13" t="s">
        <v>76</v>
      </c>
      <c r="AY143" s="252" t="s">
        <v>173</v>
      </c>
    </row>
    <row r="144" s="14" customFormat="1">
      <c r="A144" s="14"/>
      <c r="B144" s="253"/>
      <c r="C144" s="254"/>
      <c r="D144" s="243" t="s">
        <v>182</v>
      </c>
      <c r="E144" s="255" t="s">
        <v>1</v>
      </c>
      <c r="F144" s="256" t="s">
        <v>184</v>
      </c>
      <c r="G144" s="254"/>
      <c r="H144" s="257">
        <v>61</v>
      </c>
      <c r="I144" s="258"/>
      <c r="J144" s="254"/>
      <c r="K144" s="254"/>
      <c r="L144" s="259"/>
      <c r="M144" s="260"/>
      <c r="N144" s="261"/>
      <c r="O144" s="261"/>
      <c r="P144" s="261"/>
      <c r="Q144" s="261"/>
      <c r="R144" s="261"/>
      <c r="S144" s="261"/>
      <c r="T144" s="262"/>
      <c r="U144" s="14"/>
      <c r="V144" s="14"/>
      <c r="W144" s="14"/>
      <c r="X144" s="14"/>
      <c r="Y144" s="14"/>
      <c r="Z144" s="14"/>
      <c r="AA144" s="14"/>
      <c r="AB144" s="14"/>
      <c r="AC144" s="14"/>
      <c r="AD144" s="14"/>
      <c r="AE144" s="14"/>
      <c r="AT144" s="263" t="s">
        <v>182</v>
      </c>
      <c r="AU144" s="263" t="s">
        <v>86</v>
      </c>
      <c r="AV144" s="14" t="s">
        <v>180</v>
      </c>
      <c r="AW144" s="14" t="s">
        <v>31</v>
      </c>
      <c r="AX144" s="14" t="s">
        <v>84</v>
      </c>
      <c r="AY144" s="263" t="s">
        <v>173</v>
      </c>
    </row>
    <row r="145" s="2" customFormat="1" ht="14.4" customHeight="1">
      <c r="A145" s="38"/>
      <c r="B145" s="39"/>
      <c r="C145" s="264" t="s">
        <v>213</v>
      </c>
      <c r="D145" s="264" t="s">
        <v>199</v>
      </c>
      <c r="E145" s="265" t="s">
        <v>723</v>
      </c>
      <c r="F145" s="266" t="s">
        <v>724</v>
      </c>
      <c r="G145" s="267" t="s">
        <v>202</v>
      </c>
      <c r="H145" s="268">
        <v>18</v>
      </c>
      <c r="I145" s="269"/>
      <c r="J145" s="270">
        <f>ROUND(I145*H145,2)</f>
        <v>0</v>
      </c>
      <c r="K145" s="271"/>
      <c r="L145" s="272"/>
      <c r="M145" s="273" t="s">
        <v>1</v>
      </c>
      <c r="N145" s="274" t="s">
        <v>41</v>
      </c>
      <c r="O145" s="91"/>
      <c r="P145" s="237">
        <f>O145*H145</f>
        <v>0</v>
      </c>
      <c r="Q145" s="237">
        <v>1</v>
      </c>
      <c r="R145" s="237">
        <f>Q145*H145</f>
        <v>18</v>
      </c>
      <c r="S145" s="237">
        <v>0</v>
      </c>
      <c r="T145" s="238">
        <f>S145*H145</f>
        <v>0</v>
      </c>
      <c r="U145" s="38"/>
      <c r="V145" s="38"/>
      <c r="W145" s="38"/>
      <c r="X145" s="38"/>
      <c r="Y145" s="38"/>
      <c r="Z145" s="38"/>
      <c r="AA145" s="38"/>
      <c r="AB145" s="38"/>
      <c r="AC145" s="38"/>
      <c r="AD145" s="38"/>
      <c r="AE145" s="38"/>
      <c r="AR145" s="239" t="s">
        <v>203</v>
      </c>
      <c r="AT145" s="239" t="s">
        <v>199</v>
      </c>
      <c r="AU145" s="239" t="s">
        <v>86</v>
      </c>
      <c r="AY145" s="17" t="s">
        <v>173</v>
      </c>
      <c r="BE145" s="240">
        <f>IF(N145="základní",J145,0)</f>
        <v>0</v>
      </c>
      <c r="BF145" s="240">
        <f>IF(N145="snížená",J145,0)</f>
        <v>0</v>
      </c>
      <c r="BG145" s="240">
        <f>IF(N145="zákl. přenesená",J145,0)</f>
        <v>0</v>
      </c>
      <c r="BH145" s="240">
        <f>IF(N145="sníž. přenesená",J145,0)</f>
        <v>0</v>
      </c>
      <c r="BI145" s="240">
        <f>IF(N145="nulová",J145,0)</f>
        <v>0</v>
      </c>
      <c r="BJ145" s="17" t="s">
        <v>84</v>
      </c>
      <c r="BK145" s="240">
        <f>ROUND(I145*H145,2)</f>
        <v>0</v>
      </c>
      <c r="BL145" s="17" t="s">
        <v>180</v>
      </c>
      <c r="BM145" s="239" t="s">
        <v>725</v>
      </c>
    </row>
    <row r="146" s="13" customFormat="1">
      <c r="A146" s="13"/>
      <c r="B146" s="241"/>
      <c r="C146" s="242"/>
      <c r="D146" s="243" t="s">
        <v>182</v>
      </c>
      <c r="E146" s="244" t="s">
        <v>1</v>
      </c>
      <c r="F146" s="245" t="s">
        <v>726</v>
      </c>
      <c r="G146" s="242"/>
      <c r="H146" s="246">
        <v>18</v>
      </c>
      <c r="I146" s="247"/>
      <c r="J146" s="242"/>
      <c r="K146" s="242"/>
      <c r="L146" s="248"/>
      <c r="M146" s="249"/>
      <c r="N146" s="250"/>
      <c r="O146" s="250"/>
      <c r="P146" s="250"/>
      <c r="Q146" s="250"/>
      <c r="R146" s="250"/>
      <c r="S146" s="250"/>
      <c r="T146" s="251"/>
      <c r="U146" s="13"/>
      <c r="V146" s="13"/>
      <c r="W146" s="13"/>
      <c r="X146" s="13"/>
      <c r="Y146" s="13"/>
      <c r="Z146" s="13"/>
      <c r="AA146" s="13"/>
      <c r="AB146" s="13"/>
      <c r="AC146" s="13"/>
      <c r="AD146" s="13"/>
      <c r="AE146" s="13"/>
      <c r="AT146" s="252" t="s">
        <v>182</v>
      </c>
      <c r="AU146" s="252" t="s">
        <v>86</v>
      </c>
      <c r="AV146" s="13" t="s">
        <v>86</v>
      </c>
      <c r="AW146" s="13" t="s">
        <v>31</v>
      </c>
      <c r="AX146" s="13" t="s">
        <v>76</v>
      </c>
      <c r="AY146" s="252" t="s">
        <v>173</v>
      </c>
    </row>
    <row r="147" s="14" customFormat="1">
      <c r="A147" s="14"/>
      <c r="B147" s="253"/>
      <c r="C147" s="254"/>
      <c r="D147" s="243" t="s">
        <v>182</v>
      </c>
      <c r="E147" s="255" t="s">
        <v>1</v>
      </c>
      <c r="F147" s="256" t="s">
        <v>184</v>
      </c>
      <c r="G147" s="254"/>
      <c r="H147" s="257">
        <v>18</v>
      </c>
      <c r="I147" s="258"/>
      <c r="J147" s="254"/>
      <c r="K147" s="254"/>
      <c r="L147" s="259"/>
      <c r="M147" s="260"/>
      <c r="N147" s="261"/>
      <c r="O147" s="261"/>
      <c r="P147" s="261"/>
      <c r="Q147" s="261"/>
      <c r="R147" s="261"/>
      <c r="S147" s="261"/>
      <c r="T147" s="262"/>
      <c r="U147" s="14"/>
      <c r="V147" s="14"/>
      <c r="W147" s="14"/>
      <c r="X147" s="14"/>
      <c r="Y147" s="14"/>
      <c r="Z147" s="14"/>
      <c r="AA147" s="14"/>
      <c r="AB147" s="14"/>
      <c r="AC147" s="14"/>
      <c r="AD147" s="14"/>
      <c r="AE147" s="14"/>
      <c r="AT147" s="263" t="s">
        <v>182</v>
      </c>
      <c r="AU147" s="263" t="s">
        <v>86</v>
      </c>
      <c r="AV147" s="14" t="s">
        <v>180</v>
      </c>
      <c r="AW147" s="14" t="s">
        <v>31</v>
      </c>
      <c r="AX147" s="14" t="s">
        <v>84</v>
      </c>
      <c r="AY147" s="263" t="s">
        <v>173</v>
      </c>
    </row>
    <row r="148" s="2" customFormat="1" ht="49.05" customHeight="1">
      <c r="A148" s="38"/>
      <c r="B148" s="39"/>
      <c r="C148" s="227" t="s">
        <v>203</v>
      </c>
      <c r="D148" s="227" t="s">
        <v>176</v>
      </c>
      <c r="E148" s="228" t="s">
        <v>727</v>
      </c>
      <c r="F148" s="229" t="s">
        <v>728</v>
      </c>
      <c r="G148" s="230" t="s">
        <v>187</v>
      </c>
      <c r="H148" s="231">
        <v>5.4000000000000004</v>
      </c>
      <c r="I148" s="232"/>
      <c r="J148" s="233">
        <f>ROUND(I148*H148,2)</f>
        <v>0</v>
      </c>
      <c r="K148" s="234"/>
      <c r="L148" s="44"/>
      <c r="M148" s="235" t="s">
        <v>1</v>
      </c>
      <c r="N148" s="236" t="s">
        <v>41</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180</v>
      </c>
      <c r="AT148" s="239" t="s">
        <v>176</v>
      </c>
      <c r="AU148" s="239" t="s">
        <v>86</v>
      </c>
      <c r="AY148" s="17" t="s">
        <v>173</v>
      </c>
      <c r="BE148" s="240">
        <f>IF(N148="základní",J148,0)</f>
        <v>0</v>
      </c>
      <c r="BF148" s="240">
        <f>IF(N148="snížená",J148,0)</f>
        <v>0</v>
      </c>
      <c r="BG148" s="240">
        <f>IF(N148="zákl. přenesená",J148,0)</f>
        <v>0</v>
      </c>
      <c r="BH148" s="240">
        <f>IF(N148="sníž. přenesená",J148,0)</f>
        <v>0</v>
      </c>
      <c r="BI148" s="240">
        <f>IF(N148="nulová",J148,0)</f>
        <v>0</v>
      </c>
      <c r="BJ148" s="17" t="s">
        <v>84</v>
      </c>
      <c r="BK148" s="240">
        <f>ROUND(I148*H148,2)</f>
        <v>0</v>
      </c>
      <c r="BL148" s="17" t="s">
        <v>180</v>
      </c>
      <c r="BM148" s="239" t="s">
        <v>729</v>
      </c>
    </row>
    <row r="149" s="13" customFormat="1">
      <c r="A149" s="13"/>
      <c r="B149" s="241"/>
      <c r="C149" s="242"/>
      <c r="D149" s="243" t="s">
        <v>182</v>
      </c>
      <c r="E149" s="244" t="s">
        <v>1</v>
      </c>
      <c r="F149" s="245" t="s">
        <v>730</v>
      </c>
      <c r="G149" s="242"/>
      <c r="H149" s="246">
        <v>5.4000000000000004</v>
      </c>
      <c r="I149" s="247"/>
      <c r="J149" s="242"/>
      <c r="K149" s="242"/>
      <c r="L149" s="248"/>
      <c r="M149" s="249"/>
      <c r="N149" s="250"/>
      <c r="O149" s="250"/>
      <c r="P149" s="250"/>
      <c r="Q149" s="250"/>
      <c r="R149" s="250"/>
      <c r="S149" s="250"/>
      <c r="T149" s="251"/>
      <c r="U149" s="13"/>
      <c r="V149" s="13"/>
      <c r="W149" s="13"/>
      <c r="X149" s="13"/>
      <c r="Y149" s="13"/>
      <c r="Z149" s="13"/>
      <c r="AA149" s="13"/>
      <c r="AB149" s="13"/>
      <c r="AC149" s="13"/>
      <c r="AD149" s="13"/>
      <c r="AE149" s="13"/>
      <c r="AT149" s="252" t="s">
        <v>182</v>
      </c>
      <c r="AU149" s="252" t="s">
        <v>86</v>
      </c>
      <c r="AV149" s="13" t="s">
        <v>86</v>
      </c>
      <c r="AW149" s="13" t="s">
        <v>31</v>
      </c>
      <c r="AX149" s="13" t="s">
        <v>76</v>
      </c>
      <c r="AY149" s="252" t="s">
        <v>173</v>
      </c>
    </row>
    <row r="150" s="14" customFormat="1">
      <c r="A150" s="14"/>
      <c r="B150" s="253"/>
      <c r="C150" s="254"/>
      <c r="D150" s="243" t="s">
        <v>182</v>
      </c>
      <c r="E150" s="255" t="s">
        <v>1</v>
      </c>
      <c r="F150" s="256" t="s">
        <v>184</v>
      </c>
      <c r="G150" s="254"/>
      <c r="H150" s="257">
        <v>5.4000000000000004</v>
      </c>
      <c r="I150" s="258"/>
      <c r="J150" s="254"/>
      <c r="K150" s="254"/>
      <c r="L150" s="259"/>
      <c r="M150" s="260"/>
      <c r="N150" s="261"/>
      <c r="O150" s="261"/>
      <c r="P150" s="261"/>
      <c r="Q150" s="261"/>
      <c r="R150" s="261"/>
      <c r="S150" s="261"/>
      <c r="T150" s="262"/>
      <c r="U150" s="14"/>
      <c r="V150" s="14"/>
      <c r="W150" s="14"/>
      <c r="X150" s="14"/>
      <c r="Y150" s="14"/>
      <c r="Z150" s="14"/>
      <c r="AA150" s="14"/>
      <c r="AB150" s="14"/>
      <c r="AC150" s="14"/>
      <c r="AD150" s="14"/>
      <c r="AE150" s="14"/>
      <c r="AT150" s="263" t="s">
        <v>182</v>
      </c>
      <c r="AU150" s="263" t="s">
        <v>86</v>
      </c>
      <c r="AV150" s="14" t="s">
        <v>180</v>
      </c>
      <c r="AW150" s="14" t="s">
        <v>31</v>
      </c>
      <c r="AX150" s="14" t="s">
        <v>84</v>
      </c>
      <c r="AY150" s="263" t="s">
        <v>173</v>
      </c>
    </row>
    <row r="151" s="2" customFormat="1" ht="62.7" customHeight="1">
      <c r="A151" s="38"/>
      <c r="B151" s="39"/>
      <c r="C151" s="227" t="s">
        <v>224</v>
      </c>
      <c r="D151" s="227" t="s">
        <v>176</v>
      </c>
      <c r="E151" s="228" t="s">
        <v>731</v>
      </c>
      <c r="F151" s="229" t="s">
        <v>732</v>
      </c>
      <c r="G151" s="230" t="s">
        <v>202</v>
      </c>
      <c r="H151" s="231">
        <v>5</v>
      </c>
      <c r="I151" s="232"/>
      <c r="J151" s="233">
        <f>ROUND(I151*H151,2)</f>
        <v>0</v>
      </c>
      <c r="K151" s="234"/>
      <c r="L151" s="44"/>
      <c r="M151" s="235" t="s">
        <v>1</v>
      </c>
      <c r="N151" s="236" t="s">
        <v>41</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180</v>
      </c>
      <c r="AT151" s="239" t="s">
        <v>176</v>
      </c>
      <c r="AU151" s="239" t="s">
        <v>86</v>
      </c>
      <c r="AY151" s="17" t="s">
        <v>173</v>
      </c>
      <c r="BE151" s="240">
        <f>IF(N151="základní",J151,0)</f>
        <v>0</v>
      </c>
      <c r="BF151" s="240">
        <f>IF(N151="snížená",J151,0)</f>
        <v>0</v>
      </c>
      <c r="BG151" s="240">
        <f>IF(N151="zákl. přenesená",J151,0)</f>
        <v>0</v>
      </c>
      <c r="BH151" s="240">
        <f>IF(N151="sníž. přenesená",J151,0)</f>
        <v>0</v>
      </c>
      <c r="BI151" s="240">
        <f>IF(N151="nulová",J151,0)</f>
        <v>0</v>
      </c>
      <c r="BJ151" s="17" t="s">
        <v>84</v>
      </c>
      <c r="BK151" s="240">
        <f>ROUND(I151*H151,2)</f>
        <v>0</v>
      </c>
      <c r="BL151" s="17" t="s">
        <v>180</v>
      </c>
      <c r="BM151" s="239" t="s">
        <v>733</v>
      </c>
    </row>
    <row r="152" s="13" customFormat="1">
      <c r="A152" s="13"/>
      <c r="B152" s="241"/>
      <c r="C152" s="242"/>
      <c r="D152" s="243" t="s">
        <v>182</v>
      </c>
      <c r="E152" s="244" t="s">
        <v>1</v>
      </c>
      <c r="F152" s="245" t="s">
        <v>734</v>
      </c>
      <c r="G152" s="242"/>
      <c r="H152" s="246">
        <v>5</v>
      </c>
      <c r="I152" s="247"/>
      <c r="J152" s="242"/>
      <c r="K152" s="242"/>
      <c r="L152" s="248"/>
      <c r="M152" s="249"/>
      <c r="N152" s="250"/>
      <c r="O152" s="250"/>
      <c r="P152" s="250"/>
      <c r="Q152" s="250"/>
      <c r="R152" s="250"/>
      <c r="S152" s="250"/>
      <c r="T152" s="251"/>
      <c r="U152" s="13"/>
      <c r="V152" s="13"/>
      <c r="W152" s="13"/>
      <c r="X152" s="13"/>
      <c r="Y152" s="13"/>
      <c r="Z152" s="13"/>
      <c r="AA152" s="13"/>
      <c r="AB152" s="13"/>
      <c r="AC152" s="13"/>
      <c r="AD152" s="13"/>
      <c r="AE152" s="13"/>
      <c r="AT152" s="252" t="s">
        <v>182</v>
      </c>
      <c r="AU152" s="252" t="s">
        <v>86</v>
      </c>
      <c r="AV152" s="13" t="s">
        <v>86</v>
      </c>
      <c r="AW152" s="13" t="s">
        <v>31</v>
      </c>
      <c r="AX152" s="13" t="s">
        <v>76</v>
      </c>
      <c r="AY152" s="252" t="s">
        <v>173</v>
      </c>
    </row>
    <row r="153" s="14" customFormat="1">
      <c r="A153" s="14"/>
      <c r="B153" s="253"/>
      <c r="C153" s="254"/>
      <c r="D153" s="243" t="s">
        <v>182</v>
      </c>
      <c r="E153" s="255" t="s">
        <v>1</v>
      </c>
      <c r="F153" s="256" t="s">
        <v>184</v>
      </c>
      <c r="G153" s="254"/>
      <c r="H153" s="257">
        <v>5</v>
      </c>
      <c r="I153" s="258"/>
      <c r="J153" s="254"/>
      <c r="K153" s="254"/>
      <c r="L153" s="259"/>
      <c r="M153" s="260"/>
      <c r="N153" s="261"/>
      <c r="O153" s="261"/>
      <c r="P153" s="261"/>
      <c r="Q153" s="261"/>
      <c r="R153" s="261"/>
      <c r="S153" s="261"/>
      <c r="T153" s="262"/>
      <c r="U153" s="14"/>
      <c r="V153" s="14"/>
      <c r="W153" s="14"/>
      <c r="X153" s="14"/>
      <c r="Y153" s="14"/>
      <c r="Z153" s="14"/>
      <c r="AA153" s="14"/>
      <c r="AB153" s="14"/>
      <c r="AC153" s="14"/>
      <c r="AD153" s="14"/>
      <c r="AE153" s="14"/>
      <c r="AT153" s="263" t="s">
        <v>182</v>
      </c>
      <c r="AU153" s="263" t="s">
        <v>86</v>
      </c>
      <c r="AV153" s="14" t="s">
        <v>180</v>
      </c>
      <c r="AW153" s="14" t="s">
        <v>31</v>
      </c>
      <c r="AX153" s="14" t="s">
        <v>84</v>
      </c>
      <c r="AY153" s="263" t="s">
        <v>173</v>
      </c>
    </row>
    <row r="154" s="12" customFormat="1" ht="25.92" customHeight="1">
      <c r="A154" s="12"/>
      <c r="B154" s="211"/>
      <c r="C154" s="212"/>
      <c r="D154" s="213" t="s">
        <v>75</v>
      </c>
      <c r="E154" s="214" t="s">
        <v>313</v>
      </c>
      <c r="F154" s="214" t="s">
        <v>314</v>
      </c>
      <c r="G154" s="212"/>
      <c r="H154" s="212"/>
      <c r="I154" s="215"/>
      <c r="J154" s="216">
        <f>BK154</f>
        <v>0</v>
      </c>
      <c r="K154" s="212"/>
      <c r="L154" s="217"/>
      <c r="M154" s="218"/>
      <c r="N154" s="219"/>
      <c r="O154" s="219"/>
      <c r="P154" s="220">
        <f>SUM(P155:P159)</f>
        <v>0</v>
      </c>
      <c r="Q154" s="219"/>
      <c r="R154" s="220">
        <f>SUM(R155:R159)</f>
        <v>0</v>
      </c>
      <c r="S154" s="219"/>
      <c r="T154" s="221">
        <f>SUM(T155:T159)</f>
        <v>0</v>
      </c>
      <c r="U154" s="12"/>
      <c r="V154" s="12"/>
      <c r="W154" s="12"/>
      <c r="X154" s="12"/>
      <c r="Y154" s="12"/>
      <c r="Z154" s="12"/>
      <c r="AA154" s="12"/>
      <c r="AB154" s="12"/>
      <c r="AC154" s="12"/>
      <c r="AD154" s="12"/>
      <c r="AE154" s="12"/>
      <c r="AR154" s="222" t="s">
        <v>180</v>
      </c>
      <c r="AT154" s="223" t="s">
        <v>75</v>
      </c>
      <c r="AU154" s="223" t="s">
        <v>76</v>
      </c>
      <c r="AY154" s="222" t="s">
        <v>173</v>
      </c>
      <c r="BK154" s="224">
        <f>SUM(BK155:BK159)</f>
        <v>0</v>
      </c>
    </row>
    <row r="155" s="2" customFormat="1" ht="180.75" customHeight="1">
      <c r="A155" s="38"/>
      <c r="B155" s="39"/>
      <c r="C155" s="227" t="s">
        <v>228</v>
      </c>
      <c r="D155" s="227" t="s">
        <v>176</v>
      </c>
      <c r="E155" s="228" t="s">
        <v>735</v>
      </c>
      <c r="F155" s="229" t="s">
        <v>736</v>
      </c>
      <c r="G155" s="230" t="s">
        <v>202</v>
      </c>
      <c r="H155" s="231">
        <v>35.067</v>
      </c>
      <c r="I155" s="232"/>
      <c r="J155" s="233">
        <f>ROUND(I155*H155,2)</f>
        <v>0</v>
      </c>
      <c r="K155" s="234"/>
      <c r="L155" s="44"/>
      <c r="M155" s="235" t="s">
        <v>1</v>
      </c>
      <c r="N155" s="236" t="s">
        <v>41</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318</v>
      </c>
      <c r="AT155" s="239" t="s">
        <v>176</v>
      </c>
      <c r="AU155" s="239" t="s">
        <v>84</v>
      </c>
      <c r="AY155" s="17" t="s">
        <v>173</v>
      </c>
      <c r="BE155" s="240">
        <f>IF(N155="základní",J155,0)</f>
        <v>0</v>
      </c>
      <c r="BF155" s="240">
        <f>IF(N155="snížená",J155,0)</f>
        <v>0</v>
      </c>
      <c r="BG155" s="240">
        <f>IF(N155="zákl. přenesená",J155,0)</f>
        <v>0</v>
      </c>
      <c r="BH155" s="240">
        <f>IF(N155="sníž. přenesená",J155,0)</f>
        <v>0</v>
      </c>
      <c r="BI155" s="240">
        <f>IF(N155="nulová",J155,0)</f>
        <v>0</v>
      </c>
      <c r="BJ155" s="17" t="s">
        <v>84</v>
      </c>
      <c r="BK155" s="240">
        <f>ROUND(I155*H155,2)</f>
        <v>0</v>
      </c>
      <c r="BL155" s="17" t="s">
        <v>318</v>
      </c>
      <c r="BM155" s="239" t="s">
        <v>737</v>
      </c>
    </row>
    <row r="156" s="13" customFormat="1">
      <c r="A156" s="13"/>
      <c r="B156" s="241"/>
      <c r="C156" s="242"/>
      <c r="D156" s="243" t="s">
        <v>182</v>
      </c>
      <c r="E156" s="244" t="s">
        <v>1</v>
      </c>
      <c r="F156" s="245" t="s">
        <v>738</v>
      </c>
      <c r="G156" s="242"/>
      <c r="H156" s="246">
        <v>3.375</v>
      </c>
      <c r="I156" s="247"/>
      <c r="J156" s="242"/>
      <c r="K156" s="242"/>
      <c r="L156" s="248"/>
      <c r="M156" s="249"/>
      <c r="N156" s="250"/>
      <c r="O156" s="250"/>
      <c r="P156" s="250"/>
      <c r="Q156" s="250"/>
      <c r="R156" s="250"/>
      <c r="S156" s="250"/>
      <c r="T156" s="251"/>
      <c r="U156" s="13"/>
      <c r="V156" s="13"/>
      <c r="W156" s="13"/>
      <c r="X156" s="13"/>
      <c r="Y156" s="13"/>
      <c r="Z156" s="13"/>
      <c r="AA156" s="13"/>
      <c r="AB156" s="13"/>
      <c r="AC156" s="13"/>
      <c r="AD156" s="13"/>
      <c r="AE156" s="13"/>
      <c r="AT156" s="252" t="s">
        <v>182</v>
      </c>
      <c r="AU156" s="252" t="s">
        <v>84</v>
      </c>
      <c r="AV156" s="13" t="s">
        <v>86</v>
      </c>
      <c r="AW156" s="13" t="s">
        <v>31</v>
      </c>
      <c r="AX156" s="13" t="s">
        <v>76</v>
      </c>
      <c r="AY156" s="252" t="s">
        <v>173</v>
      </c>
    </row>
    <row r="157" s="13" customFormat="1">
      <c r="A157" s="13"/>
      <c r="B157" s="241"/>
      <c r="C157" s="242"/>
      <c r="D157" s="243" t="s">
        <v>182</v>
      </c>
      <c r="E157" s="244" t="s">
        <v>1</v>
      </c>
      <c r="F157" s="245" t="s">
        <v>739</v>
      </c>
      <c r="G157" s="242"/>
      <c r="H157" s="246">
        <v>18</v>
      </c>
      <c r="I157" s="247"/>
      <c r="J157" s="242"/>
      <c r="K157" s="242"/>
      <c r="L157" s="248"/>
      <c r="M157" s="249"/>
      <c r="N157" s="250"/>
      <c r="O157" s="250"/>
      <c r="P157" s="250"/>
      <c r="Q157" s="250"/>
      <c r="R157" s="250"/>
      <c r="S157" s="250"/>
      <c r="T157" s="251"/>
      <c r="U157" s="13"/>
      <c r="V157" s="13"/>
      <c r="W157" s="13"/>
      <c r="X157" s="13"/>
      <c r="Y157" s="13"/>
      <c r="Z157" s="13"/>
      <c r="AA157" s="13"/>
      <c r="AB157" s="13"/>
      <c r="AC157" s="13"/>
      <c r="AD157" s="13"/>
      <c r="AE157" s="13"/>
      <c r="AT157" s="252" t="s">
        <v>182</v>
      </c>
      <c r="AU157" s="252" t="s">
        <v>84</v>
      </c>
      <c r="AV157" s="13" t="s">
        <v>86</v>
      </c>
      <c r="AW157" s="13" t="s">
        <v>31</v>
      </c>
      <c r="AX157" s="13" t="s">
        <v>76</v>
      </c>
      <c r="AY157" s="252" t="s">
        <v>173</v>
      </c>
    </row>
    <row r="158" s="13" customFormat="1">
      <c r="A158" s="13"/>
      <c r="B158" s="241"/>
      <c r="C158" s="242"/>
      <c r="D158" s="243" t="s">
        <v>182</v>
      </c>
      <c r="E158" s="244" t="s">
        <v>1</v>
      </c>
      <c r="F158" s="245" t="s">
        <v>740</v>
      </c>
      <c r="G158" s="242"/>
      <c r="H158" s="246">
        <v>13.692</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84</v>
      </c>
      <c r="AV158" s="13" t="s">
        <v>86</v>
      </c>
      <c r="AW158" s="13" t="s">
        <v>31</v>
      </c>
      <c r="AX158" s="13" t="s">
        <v>76</v>
      </c>
      <c r="AY158" s="252" t="s">
        <v>173</v>
      </c>
    </row>
    <row r="159" s="14" customFormat="1">
      <c r="A159" s="14"/>
      <c r="B159" s="253"/>
      <c r="C159" s="254"/>
      <c r="D159" s="243" t="s">
        <v>182</v>
      </c>
      <c r="E159" s="255" t="s">
        <v>1</v>
      </c>
      <c r="F159" s="256" t="s">
        <v>184</v>
      </c>
      <c r="G159" s="254"/>
      <c r="H159" s="257">
        <v>35.067</v>
      </c>
      <c r="I159" s="258"/>
      <c r="J159" s="254"/>
      <c r="K159" s="254"/>
      <c r="L159" s="259"/>
      <c r="M159" s="289"/>
      <c r="N159" s="290"/>
      <c r="O159" s="290"/>
      <c r="P159" s="290"/>
      <c r="Q159" s="290"/>
      <c r="R159" s="290"/>
      <c r="S159" s="290"/>
      <c r="T159" s="291"/>
      <c r="U159" s="14"/>
      <c r="V159" s="14"/>
      <c r="W159" s="14"/>
      <c r="X159" s="14"/>
      <c r="Y159" s="14"/>
      <c r="Z159" s="14"/>
      <c r="AA159" s="14"/>
      <c r="AB159" s="14"/>
      <c r="AC159" s="14"/>
      <c r="AD159" s="14"/>
      <c r="AE159" s="14"/>
      <c r="AT159" s="263" t="s">
        <v>182</v>
      </c>
      <c r="AU159" s="263" t="s">
        <v>84</v>
      </c>
      <c r="AV159" s="14" t="s">
        <v>180</v>
      </c>
      <c r="AW159" s="14" t="s">
        <v>31</v>
      </c>
      <c r="AX159" s="14" t="s">
        <v>84</v>
      </c>
      <c r="AY159" s="263" t="s">
        <v>173</v>
      </c>
    </row>
    <row r="160" s="2" customFormat="1" ht="6.96" customHeight="1">
      <c r="A160" s="38"/>
      <c r="B160" s="66"/>
      <c r="C160" s="67"/>
      <c r="D160" s="67"/>
      <c r="E160" s="67"/>
      <c r="F160" s="67"/>
      <c r="G160" s="67"/>
      <c r="H160" s="67"/>
      <c r="I160" s="67"/>
      <c r="J160" s="67"/>
      <c r="K160" s="67"/>
      <c r="L160" s="44"/>
      <c r="M160" s="38"/>
      <c r="O160" s="38"/>
      <c r="P160" s="38"/>
      <c r="Q160" s="38"/>
      <c r="R160" s="38"/>
      <c r="S160" s="38"/>
      <c r="T160" s="38"/>
      <c r="U160" s="38"/>
      <c r="V160" s="38"/>
      <c r="W160" s="38"/>
      <c r="X160" s="38"/>
      <c r="Y160" s="38"/>
      <c r="Z160" s="38"/>
      <c r="AA160" s="38"/>
      <c r="AB160" s="38"/>
      <c r="AC160" s="38"/>
      <c r="AD160" s="38"/>
      <c r="AE160" s="38"/>
    </row>
  </sheetData>
  <sheetProtection sheet="1" autoFilter="0" formatColumns="0" formatRows="0" objects="1" scenarios="1" spinCount="100000" saltValue="IQeqd5DxroLIaztUWNGIlnb86HiJRWkzAdFW5tTCXqzutHWGXV6XRw8wvpNVT+ECX4KxlcqKUuWd89xXa4Y13g==" hashValue="/OX/2mUjF8fJ853iJOBo5gkNNO0yBF8wE4W4IVuVNfLBV096bP/zxSyvGG4PQDnIqOUOFEzvbiKsen4RjQ3K0g==" algorithmName="SHA-512" password="CC35"/>
  <autoFilter ref="C122:K159"/>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111</v>
      </c>
    </row>
    <row r="3" s="1" customFormat="1" ht="6.96" customHeight="1">
      <c r="B3" s="146"/>
      <c r="C3" s="147"/>
      <c r="D3" s="147"/>
      <c r="E3" s="147"/>
      <c r="F3" s="147"/>
      <c r="G3" s="147"/>
      <c r="H3" s="147"/>
      <c r="I3" s="147"/>
      <c r="J3" s="147"/>
      <c r="K3" s="147"/>
      <c r="L3" s="20"/>
      <c r="AT3" s="17" t="s">
        <v>86</v>
      </c>
    </row>
    <row r="4" s="1" customFormat="1" ht="24.96" customHeight="1">
      <c r="B4" s="20"/>
      <c r="D4" s="148" t="s">
        <v>146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88 - Oprava trati v úseku Zadní Třebaň - Liteň - Lochovice</v>
      </c>
      <c r="F7" s="150"/>
      <c r="G7" s="150"/>
      <c r="H7" s="150"/>
      <c r="L7" s="20"/>
    </row>
    <row r="8" s="1" customFormat="1" ht="12" customHeight="1">
      <c r="B8" s="20"/>
      <c r="D8" s="150" t="s">
        <v>147</v>
      </c>
      <c r="L8" s="20"/>
    </row>
    <row r="9" s="2" customFormat="1" ht="16.5" customHeight="1">
      <c r="A9" s="38"/>
      <c r="B9" s="44"/>
      <c r="C9" s="38"/>
      <c r="D9" s="38"/>
      <c r="E9" s="151" t="s">
        <v>519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520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741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25. 6. 2020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Ing. Aleš Bednář</v>
      </c>
      <c r="F17" s="38"/>
      <c r="G17" s="38"/>
      <c r="H17" s="38"/>
      <c r="I17" s="150" t="s">
        <v>27</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27</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32</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Jan Marušák</v>
      </c>
      <c r="F26" s="38"/>
      <c r="G26" s="38"/>
      <c r="H26" s="38"/>
      <c r="I26" s="150" t="s">
        <v>27</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34</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ROUND(J123,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ROUND((SUM(BE123:BE159)),  2)</f>
        <v>0</v>
      </c>
      <c r="G35" s="38"/>
      <c r="H35" s="38"/>
      <c r="I35" s="164">
        <v>0.20999999999999999</v>
      </c>
      <c r="J35" s="163">
        <f>ROUND(((SUM(BE123:BE159))*I35),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ROUND((SUM(BF123:BF159)),  2)</f>
        <v>0</v>
      </c>
      <c r="G36" s="38"/>
      <c r="H36" s="38"/>
      <c r="I36" s="164">
        <v>0.14999999999999999</v>
      </c>
      <c r="J36" s="163">
        <f>ROUND(((SUM(BF123:BF159))*I36),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ROUND((SUM(BG123:BG159)),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ROUND((SUM(BH123:BH159)),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ROUND((SUM(BI123:BI159)),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149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88 - Oprava trati v úseku Zadní Třebaň - Liteň - Lochovice</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147</v>
      </c>
      <c r="D86" s="22"/>
      <c r="E86" s="22"/>
      <c r="F86" s="22"/>
      <c r="G86" s="22"/>
      <c r="H86" s="22"/>
      <c r="I86" s="22"/>
      <c r="J86" s="22"/>
      <c r="K86" s="22"/>
      <c r="L86" s="20"/>
    </row>
    <row r="87" s="2" customFormat="1" ht="16.5" customHeight="1">
      <c r="A87" s="38"/>
      <c r="B87" s="39"/>
      <c r="C87" s="40"/>
      <c r="D87" s="40"/>
      <c r="E87" s="183" t="s">
        <v>519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520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04 - Nástupiště Radouš</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25. 6. 2020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Ing. Aleš Bednář</v>
      </c>
      <c r="G93" s="40"/>
      <c r="H93" s="40"/>
      <c r="I93" s="32" t="s">
        <v>30</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32</v>
      </c>
      <c r="J94" s="36" t="str">
        <f>E26</f>
        <v>Jan Marušák</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150</v>
      </c>
      <c r="D96" s="185"/>
      <c r="E96" s="185"/>
      <c r="F96" s="185"/>
      <c r="G96" s="185"/>
      <c r="H96" s="185"/>
      <c r="I96" s="185"/>
      <c r="J96" s="186" t="s">
        <v>151</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152</v>
      </c>
      <c r="D98" s="40"/>
      <c r="E98" s="40"/>
      <c r="F98" s="40"/>
      <c r="G98" s="40"/>
      <c r="H98" s="40"/>
      <c r="I98" s="40"/>
      <c r="J98" s="110">
        <f>J123</f>
        <v>0</v>
      </c>
      <c r="K98" s="40"/>
      <c r="L98" s="63"/>
      <c r="S98" s="38"/>
      <c r="T98" s="38"/>
      <c r="U98" s="38"/>
      <c r="V98" s="38"/>
      <c r="W98" s="38"/>
      <c r="X98" s="38"/>
      <c r="Y98" s="38"/>
      <c r="Z98" s="38"/>
      <c r="AA98" s="38"/>
      <c r="AB98" s="38"/>
      <c r="AC98" s="38"/>
      <c r="AD98" s="38"/>
      <c r="AE98" s="38"/>
      <c r="AU98" s="17" t="s">
        <v>153</v>
      </c>
    </row>
    <row r="99" s="9" customFormat="1" ht="24.96" customHeight="1">
      <c r="A99" s="9"/>
      <c r="B99" s="188"/>
      <c r="C99" s="189"/>
      <c r="D99" s="190" t="s">
        <v>154</v>
      </c>
      <c r="E99" s="191"/>
      <c r="F99" s="191"/>
      <c r="G99" s="191"/>
      <c r="H99" s="191"/>
      <c r="I99" s="191"/>
      <c r="J99" s="192">
        <f>J124</f>
        <v>0</v>
      </c>
      <c r="K99" s="189"/>
      <c r="L99" s="193"/>
      <c r="S99" s="9"/>
      <c r="T99" s="9"/>
      <c r="U99" s="9"/>
      <c r="V99" s="9"/>
      <c r="W99" s="9"/>
      <c r="X99" s="9"/>
      <c r="Y99" s="9"/>
      <c r="Z99" s="9"/>
      <c r="AA99" s="9"/>
      <c r="AB99" s="9"/>
      <c r="AC99" s="9"/>
      <c r="AD99" s="9"/>
      <c r="AE99" s="9"/>
    </row>
    <row r="100" s="10" customFormat="1" ht="19.92" customHeight="1">
      <c r="A100" s="10"/>
      <c r="B100" s="194"/>
      <c r="C100" s="133"/>
      <c r="D100" s="195" t="s">
        <v>155</v>
      </c>
      <c r="E100" s="196"/>
      <c r="F100" s="196"/>
      <c r="G100" s="196"/>
      <c r="H100" s="196"/>
      <c r="I100" s="196"/>
      <c r="J100" s="197">
        <f>J125</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156</v>
      </c>
      <c r="E101" s="191"/>
      <c r="F101" s="191"/>
      <c r="G101" s="191"/>
      <c r="H101" s="191"/>
      <c r="I101" s="191"/>
      <c r="J101" s="192">
        <f>J154</f>
        <v>0</v>
      </c>
      <c r="K101" s="189"/>
      <c r="L101" s="193"/>
      <c r="S101" s="9"/>
      <c r="T101" s="9"/>
      <c r="U101" s="9"/>
      <c r="V101" s="9"/>
      <c r="W101" s="9"/>
      <c r="X101" s="9"/>
      <c r="Y101" s="9"/>
      <c r="Z101" s="9"/>
      <c r="AA101" s="9"/>
      <c r="AB101" s="9"/>
      <c r="AC101" s="9"/>
      <c r="AD101" s="9"/>
      <c r="AE101" s="9"/>
    </row>
    <row r="102" s="2" customFormat="1" ht="21.84" customHeight="1">
      <c r="A102" s="38"/>
      <c r="B102" s="39"/>
      <c r="C102" s="40"/>
      <c r="D102" s="40"/>
      <c r="E102" s="40"/>
      <c r="F102" s="40"/>
      <c r="G102" s="40"/>
      <c r="H102" s="40"/>
      <c r="I102" s="40"/>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67"/>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69"/>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158</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3" t="str">
        <f>E7</f>
        <v>88 - Oprava trati v úseku Zadní Třebaň - Liteň - Lochovice</v>
      </c>
      <c r="F111" s="32"/>
      <c r="G111" s="32"/>
      <c r="H111" s="32"/>
      <c r="I111" s="40"/>
      <c r="J111" s="40"/>
      <c r="K111" s="40"/>
      <c r="L111" s="63"/>
      <c r="S111" s="38"/>
      <c r="T111" s="38"/>
      <c r="U111" s="38"/>
      <c r="V111" s="38"/>
      <c r="W111" s="38"/>
      <c r="X111" s="38"/>
      <c r="Y111" s="38"/>
      <c r="Z111" s="38"/>
      <c r="AA111" s="38"/>
      <c r="AB111" s="38"/>
      <c r="AC111" s="38"/>
      <c r="AD111" s="38"/>
      <c r="AE111" s="38"/>
    </row>
    <row r="112" s="1" customFormat="1" ht="12" customHeight="1">
      <c r="B112" s="21"/>
      <c r="C112" s="32" t="s">
        <v>147</v>
      </c>
      <c r="D112" s="22"/>
      <c r="E112" s="22"/>
      <c r="F112" s="22"/>
      <c r="G112" s="22"/>
      <c r="H112" s="22"/>
      <c r="I112" s="22"/>
      <c r="J112" s="22"/>
      <c r="K112" s="22"/>
      <c r="L112" s="20"/>
    </row>
    <row r="113" s="2" customFormat="1" ht="16.5" customHeight="1">
      <c r="A113" s="38"/>
      <c r="B113" s="39"/>
      <c r="C113" s="40"/>
      <c r="D113" s="40"/>
      <c r="E113" s="183" t="s">
        <v>519</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520</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76" t="str">
        <f>E11</f>
        <v>04 - Nástupiště Radouš</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20</v>
      </c>
      <c r="D117" s="40"/>
      <c r="E117" s="40"/>
      <c r="F117" s="27" t="str">
        <f>F14</f>
        <v xml:space="preserve"> </v>
      </c>
      <c r="G117" s="40"/>
      <c r="H117" s="40"/>
      <c r="I117" s="32" t="s">
        <v>22</v>
      </c>
      <c r="J117" s="79" t="str">
        <f>IF(J14="","",J14)</f>
        <v>25. 6. 2020</v>
      </c>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5.15" customHeight="1">
      <c r="A119" s="38"/>
      <c r="B119" s="39"/>
      <c r="C119" s="32" t="s">
        <v>24</v>
      </c>
      <c r="D119" s="40"/>
      <c r="E119" s="40"/>
      <c r="F119" s="27" t="str">
        <f>E17</f>
        <v>Ing. Aleš Bednář</v>
      </c>
      <c r="G119" s="40"/>
      <c r="H119" s="40"/>
      <c r="I119" s="32" t="s">
        <v>30</v>
      </c>
      <c r="J119" s="36" t="str">
        <f>E23</f>
        <v xml:space="preserve"> </v>
      </c>
      <c r="K119" s="40"/>
      <c r="L119" s="63"/>
      <c r="S119" s="38"/>
      <c r="T119" s="38"/>
      <c r="U119" s="38"/>
      <c r="V119" s="38"/>
      <c r="W119" s="38"/>
      <c r="X119" s="38"/>
      <c r="Y119" s="38"/>
      <c r="Z119" s="38"/>
      <c r="AA119" s="38"/>
      <c r="AB119" s="38"/>
      <c r="AC119" s="38"/>
      <c r="AD119" s="38"/>
      <c r="AE119" s="38"/>
    </row>
    <row r="120" s="2" customFormat="1" ht="15.15" customHeight="1">
      <c r="A120" s="38"/>
      <c r="B120" s="39"/>
      <c r="C120" s="32" t="s">
        <v>28</v>
      </c>
      <c r="D120" s="40"/>
      <c r="E120" s="40"/>
      <c r="F120" s="27" t="str">
        <f>IF(E20="","",E20)</f>
        <v>Vyplň údaj</v>
      </c>
      <c r="G120" s="40"/>
      <c r="H120" s="40"/>
      <c r="I120" s="32" t="s">
        <v>32</v>
      </c>
      <c r="J120" s="36" t="str">
        <f>E26</f>
        <v>Jan Marušák</v>
      </c>
      <c r="K120" s="40"/>
      <c r="L120" s="63"/>
      <c r="S120" s="38"/>
      <c r="T120" s="38"/>
      <c r="U120" s="38"/>
      <c r="V120" s="38"/>
      <c r="W120" s="38"/>
      <c r="X120" s="38"/>
      <c r="Y120" s="38"/>
      <c r="Z120" s="38"/>
      <c r="AA120" s="38"/>
      <c r="AB120" s="38"/>
      <c r="AC120" s="38"/>
      <c r="AD120" s="38"/>
      <c r="AE120" s="38"/>
    </row>
    <row r="121" s="2" customFormat="1" ht="10.32"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11" customFormat="1" ht="29.28" customHeight="1">
      <c r="A122" s="199"/>
      <c r="B122" s="200"/>
      <c r="C122" s="201" t="s">
        <v>159</v>
      </c>
      <c r="D122" s="202" t="s">
        <v>61</v>
      </c>
      <c r="E122" s="202" t="s">
        <v>57</v>
      </c>
      <c r="F122" s="202" t="s">
        <v>58</v>
      </c>
      <c r="G122" s="202" t="s">
        <v>160</v>
      </c>
      <c r="H122" s="202" t="s">
        <v>161</v>
      </c>
      <c r="I122" s="202" t="s">
        <v>162</v>
      </c>
      <c r="J122" s="203" t="s">
        <v>151</v>
      </c>
      <c r="K122" s="204" t="s">
        <v>163</v>
      </c>
      <c r="L122" s="205"/>
      <c r="M122" s="100" t="s">
        <v>1</v>
      </c>
      <c r="N122" s="101" t="s">
        <v>40</v>
      </c>
      <c r="O122" s="101" t="s">
        <v>164</v>
      </c>
      <c r="P122" s="101" t="s">
        <v>165</v>
      </c>
      <c r="Q122" s="101" t="s">
        <v>166</v>
      </c>
      <c r="R122" s="101" t="s">
        <v>167</v>
      </c>
      <c r="S122" s="101" t="s">
        <v>168</v>
      </c>
      <c r="T122" s="102" t="s">
        <v>169</v>
      </c>
      <c r="U122" s="199"/>
      <c r="V122" s="199"/>
      <c r="W122" s="199"/>
      <c r="X122" s="199"/>
      <c r="Y122" s="199"/>
      <c r="Z122" s="199"/>
      <c r="AA122" s="199"/>
      <c r="AB122" s="199"/>
      <c r="AC122" s="199"/>
      <c r="AD122" s="199"/>
      <c r="AE122" s="199"/>
    </row>
    <row r="123" s="2" customFormat="1" ht="22.8" customHeight="1">
      <c r="A123" s="38"/>
      <c r="B123" s="39"/>
      <c r="C123" s="107" t="s">
        <v>170</v>
      </c>
      <c r="D123" s="40"/>
      <c r="E123" s="40"/>
      <c r="F123" s="40"/>
      <c r="G123" s="40"/>
      <c r="H123" s="40"/>
      <c r="I123" s="40"/>
      <c r="J123" s="206">
        <f>BK123</f>
        <v>0</v>
      </c>
      <c r="K123" s="40"/>
      <c r="L123" s="44"/>
      <c r="M123" s="103"/>
      <c r="N123" s="207"/>
      <c r="O123" s="104"/>
      <c r="P123" s="208">
        <f>P124+P154</f>
        <v>0</v>
      </c>
      <c r="Q123" s="104"/>
      <c r="R123" s="208">
        <f>R124+R154</f>
        <v>34.707900000000002</v>
      </c>
      <c r="S123" s="104"/>
      <c r="T123" s="209">
        <f>T124+T154</f>
        <v>0</v>
      </c>
      <c r="U123" s="38"/>
      <c r="V123" s="38"/>
      <c r="W123" s="38"/>
      <c r="X123" s="38"/>
      <c r="Y123" s="38"/>
      <c r="Z123" s="38"/>
      <c r="AA123" s="38"/>
      <c r="AB123" s="38"/>
      <c r="AC123" s="38"/>
      <c r="AD123" s="38"/>
      <c r="AE123" s="38"/>
      <c r="AT123" s="17" t="s">
        <v>75</v>
      </c>
      <c r="AU123" s="17" t="s">
        <v>153</v>
      </c>
      <c r="BK123" s="210">
        <f>BK124+BK154</f>
        <v>0</v>
      </c>
    </row>
    <row r="124" s="12" customFormat="1" ht="25.92" customHeight="1">
      <c r="A124" s="12"/>
      <c r="B124" s="211"/>
      <c r="C124" s="212"/>
      <c r="D124" s="213" t="s">
        <v>75</v>
      </c>
      <c r="E124" s="214" t="s">
        <v>171</v>
      </c>
      <c r="F124" s="214" t="s">
        <v>172</v>
      </c>
      <c r="G124" s="212"/>
      <c r="H124" s="212"/>
      <c r="I124" s="215"/>
      <c r="J124" s="216">
        <f>BK124</f>
        <v>0</v>
      </c>
      <c r="K124" s="212"/>
      <c r="L124" s="217"/>
      <c r="M124" s="218"/>
      <c r="N124" s="219"/>
      <c r="O124" s="219"/>
      <c r="P124" s="220">
        <f>P125</f>
        <v>0</v>
      </c>
      <c r="Q124" s="219"/>
      <c r="R124" s="220">
        <f>R125</f>
        <v>34.707900000000002</v>
      </c>
      <c r="S124" s="219"/>
      <c r="T124" s="221">
        <f>T125</f>
        <v>0</v>
      </c>
      <c r="U124" s="12"/>
      <c r="V124" s="12"/>
      <c r="W124" s="12"/>
      <c r="X124" s="12"/>
      <c r="Y124" s="12"/>
      <c r="Z124" s="12"/>
      <c r="AA124" s="12"/>
      <c r="AB124" s="12"/>
      <c r="AC124" s="12"/>
      <c r="AD124" s="12"/>
      <c r="AE124" s="12"/>
      <c r="AR124" s="222" t="s">
        <v>84</v>
      </c>
      <c r="AT124" s="223" t="s">
        <v>75</v>
      </c>
      <c r="AU124" s="223" t="s">
        <v>76</v>
      </c>
      <c r="AY124" s="222" t="s">
        <v>173</v>
      </c>
      <c r="BK124" s="224">
        <f>BK125</f>
        <v>0</v>
      </c>
    </row>
    <row r="125" s="12" customFormat="1" ht="22.8" customHeight="1">
      <c r="A125" s="12"/>
      <c r="B125" s="211"/>
      <c r="C125" s="212"/>
      <c r="D125" s="213" t="s">
        <v>75</v>
      </c>
      <c r="E125" s="225" t="s">
        <v>174</v>
      </c>
      <c r="F125" s="225" t="s">
        <v>175</v>
      </c>
      <c r="G125" s="212"/>
      <c r="H125" s="212"/>
      <c r="I125" s="215"/>
      <c r="J125" s="226">
        <f>BK125</f>
        <v>0</v>
      </c>
      <c r="K125" s="212"/>
      <c r="L125" s="217"/>
      <c r="M125" s="218"/>
      <c r="N125" s="219"/>
      <c r="O125" s="219"/>
      <c r="P125" s="220">
        <f>SUM(P126:P153)</f>
        <v>0</v>
      </c>
      <c r="Q125" s="219"/>
      <c r="R125" s="220">
        <f>SUM(R126:R153)</f>
        <v>34.707900000000002</v>
      </c>
      <c r="S125" s="219"/>
      <c r="T125" s="221">
        <f>SUM(T126:T153)</f>
        <v>0</v>
      </c>
      <c r="U125" s="12"/>
      <c r="V125" s="12"/>
      <c r="W125" s="12"/>
      <c r="X125" s="12"/>
      <c r="Y125" s="12"/>
      <c r="Z125" s="12"/>
      <c r="AA125" s="12"/>
      <c r="AB125" s="12"/>
      <c r="AC125" s="12"/>
      <c r="AD125" s="12"/>
      <c r="AE125" s="12"/>
      <c r="AR125" s="222" t="s">
        <v>84</v>
      </c>
      <c r="AT125" s="223" t="s">
        <v>75</v>
      </c>
      <c r="AU125" s="223" t="s">
        <v>84</v>
      </c>
      <c r="AY125" s="222" t="s">
        <v>173</v>
      </c>
      <c r="BK125" s="224">
        <f>SUM(BK126:BK153)</f>
        <v>0</v>
      </c>
    </row>
    <row r="126" s="2" customFormat="1" ht="14.4" customHeight="1">
      <c r="A126" s="38"/>
      <c r="B126" s="39"/>
      <c r="C126" s="264" t="s">
        <v>84</v>
      </c>
      <c r="D126" s="264" t="s">
        <v>199</v>
      </c>
      <c r="E126" s="265" t="s">
        <v>304</v>
      </c>
      <c r="F126" s="266" t="s">
        <v>305</v>
      </c>
      <c r="G126" s="267" t="s">
        <v>187</v>
      </c>
      <c r="H126" s="268">
        <v>1.3500000000000001</v>
      </c>
      <c r="I126" s="269"/>
      <c r="J126" s="270">
        <f>ROUND(I126*H126,2)</f>
        <v>0</v>
      </c>
      <c r="K126" s="271"/>
      <c r="L126" s="272"/>
      <c r="M126" s="273" t="s">
        <v>1</v>
      </c>
      <c r="N126" s="274" t="s">
        <v>41</v>
      </c>
      <c r="O126" s="91"/>
      <c r="P126" s="237">
        <f>O126*H126</f>
        <v>0</v>
      </c>
      <c r="Q126" s="237">
        <v>2.234</v>
      </c>
      <c r="R126" s="237">
        <f>Q126*H126</f>
        <v>3.0159000000000002</v>
      </c>
      <c r="S126" s="237">
        <v>0</v>
      </c>
      <c r="T126" s="238">
        <f>S126*H126</f>
        <v>0</v>
      </c>
      <c r="U126" s="38"/>
      <c r="V126" s="38"/>
      <c r="W126" s="38"/>
      <c r="X126" s="38"/>
      <c r="Y126" s="38"/>
      <c r="Z126" s="38"/>
      <c r="AA126" s="38"/>
      <c r="AB126" s="38"/>
      <c r="AC126" s="38"/>
      <c r="AD126" s="38"/>
      <c r="AE126" s="38"/>
      <c r="AR126" s="239" t="s">
        <v>203</v>
      </c>
      <c r="AT126" s="239" t="s">
        <v>199</v>
      </c>
      <c r="AU126" s="239" t="s">
        <v>86</v>
      </c>
      <c r="AY126" s="17" t="s">
        <v>173</v>
      </c>
      <c r="BE126" s="240">
        <f>IF(N126="základní",J126,0)</f>
        <v>0</v>
      </c>
      <c r="BF126" s="240">
        <f>IF(N126="snížená",J126,0)</f>
        <v>0</v>
      </c>
      <c r="BG126" s="240">
        <f>IF(N126="zákl. přenesená",J126,0)</f>
        <v>0</v>
      </c>
      <c r="BH126" s="240">
        <f>IF(N126="sníž. přenesená",J126,0)</f>
        <v>0</v>
      </c>
      <c r="BI126" s="240">
        <f>IF(N126="nulová",J126,0)</f>
        <v>0</v>
      </c>
      <c r="BJ126" s="17" t="s">
        <v>84</v>
      </c>
      <c r="BK126" s="240">
        <f>ROUND(I126*H126,2)</f>
        <v>0</v>
      </c>
      <c r="BL126" s="17" t="s">
        <v>180</v>
      </c>
      <c r="BM126" s="239" t="s">
        <v>742</v>
      </c>
    </row>
    <row r="127" s="13" customFormat="1">
      <c r="A127" s="13"/>
      <c r="B127" s="241"/>
      <c r="C127" s="242"/>
      <c r="D127" s="243" t="s">
        <v>182</v>
      </c>
      <c r="E127" s="244" t="s">
        <v>1</v>
      </c>
      <c r="F127" s="245" t="s">
        <v>702</v>
      </c>
      <c r="G127" s="242"/>
      <c r="H127" s="246">
        <v>1.0800000000000001</v>
      </c>
      <c r="I127" s="247"/>
      <c r="J127" s="242"/>
      <c r="K127" s="242"/>
      <c r="L127" s="248"/>
      <c r="M127" s="249"/>
      <c r="N127" s="250"/>
      <c r="O127" s="250"/>
      <c r="P127" s="250"/>
      <c r="Q127" s="250"/>
      <c r="R127" s="250"/>
      <c r="S127" s="250"/>
      <c r="T127" s="251"/>
      <c r="U127" s="13"/>
      <c r="V127" s="13"/>
      <c r="W127" s="13"/>
      <c r="X127" s="13"/>
      <c r="Y127" s="13"/>
      <c r="Z127" s="13"/>
      <c r="AA127" s="13"/>
      <c r="AB127" s="13"/>
      <c r="AC127" s="13"/>
      <c r="AD127" s="13"/>
      <c r="AE127" s="13"/>
      <c r="AT127" s="252" t="s">
        <v>182</v>
      </c>
      <c r="AU127" s="252" t="s">
        <v>86</v>
      </c>
      <c r="AV127" s="13" t="s">
        <v>86</v>
      </c>
      <c r="AW127" s="13" t="s">
        <v>31</v>
      </c>
      <c r="AX127" s="13" t="s">
        <v>76</v>
      </c>
      <c r="AY127" s="252" t="s">
        <v>173</v>
      </c>
    </row>
    <row r="128" s="13" customFormat="1">
      <c r="A128" s="13"/>
      <c r="B128" s="241"/>
      <c r="C128" s="242"/>
      <c r="D128" s="243" t="s">
        <v>182</v>
      </c>
      <c r="E128" s="244" t="s">
        <v>1</v>
      </c>
      <c r="F128" s="245" t="s">
        <v>703</v>
      </c>
      <c r="G128" s="242"/>
      <c r="H128" s="246">
        <v>0.27000000000000002</v>
      </c>
      <c r="I128" s="247"/>
      <c r="J128" s="242"/>
      <c r="K128" s="242"/>
      <c r="L128" s="248"/>
      <c r="M128" s="249"/>
      <c r="N128" s="250"/>
      <c r="O128" s="250"/>
      <c r="P128" s="250"/>
      <c r="Q128" s="250"/>
      <c r="R128" s="250"/>
      <c r="S128" s="250"/>
      <c r="T128" s="251"/>
      <c r="U128" s="13"/>
      <c r="V128" s="13"/>
      <c r="W128" s="13"/>
      <c r="X128" s="13"/>
      <c r="Y128" s="13"/>
      <c r="Z128" s="13"/>
      <c r="AA128" s="13"/>
      <c r="AB128" s="13"/>
      <c r="AC128" s="13"/>
      <c r="AD128" s="13"/>
      <c r="AE128" s="13"/>
      <c r="AT128" s="252" t="s">
        <v>182</v>
      </c>
      <c r="AU128" s="252" t="s">
        <v>86</v>
      </c>
      <c r="AV128" s="13" t="s">
        <v>86</v>
      </c>
      <c r="AW128" s="13" t="s">
        <v>31</v>
      </c>
      <c r="AX128" s="13" t="s">
        <v>76</v>
      </c>
      <c r="AY128" s="252" t="s">
        <v>173</v>
      </c>
    </row>
    <row r="129" s="14" customFormat="1">
      <c r="A129" s="14"/>
      <c r="B129" s="253"/>
      <c r="C129" s="254"/>
      <c r="D129" s="243" t="s">
        <v>182</v>
      </c>
      <c r="E129" s="255" t="s">
        <v>1</v>
      </c>
      <c r="F129" s="256" t="s">
        <v>184</v>
      </c>
      <c r="G129" s="254"/>
      <c r="H129" s="257">
        <v>1.3500000000000001</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182</v>
      </c>
      <c r="AU129" s="263" t="s">
        <v>86</v>
      </c>
      <c r="AV129" s="14" t="s">
        <v>180</v>
      </c>
      <c r="AW129" s="14" t="s">
        <v>31</v>
      </c>
      <c r="AX129" s="14" t="s">
        <v>84</v>
      </c>
      <c r="AY129" s="263" t="s">
        <v>173</v>
      </c>
    </row>
    <row r="130" s="2" customFormat="1" ht="49.05" customHeight="1">
      <c r="A130" s="38"/>
      <c r="B130" s="39"/>
      <c r="C130" s="227" t="s">
        <v>86</v>
      </c>
      <c r="D130" s="227" t="s">
        <v>176</v>
      </c>
      <c r="E130" s="228" t="s">
        <v>704</v>
      </c>
      <c r="F130" s="229" t="s">
        <v>705</v>
      </c>
      <c r="G130" s="230" t="s">
        <v>231</v>
      </c>
      <c r="H130" s="231">
        <v>60</v>
      </c>
      <c r="I130" s="232"/>
      <c r="J130" s="233">
        <f>ROUND(I130*H130,2)</f>
        <v>0</v>
      </c>
      <c r="K130" s="234"/>
      <c r="L130" s="44"/>
      <c r="M130" s="235" t="s">
        <v>1</v>
      </c>
      <c r="N130" s="236" t="s">
        <v>41</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180</v>
      </c>
      <c r="AT130" s="239" t="s">
        <v>176</v>
      </c>
      <c r="AU130" s="239" t="s">
        <v>86</v>
      </c>
      <c r="AY130" s="17" t="s">
        <v>173</v>
      </c>
      <c r="BE130" s="240">
        <f>IF(N130="základní",J130,0)</f>
        <v>0</v>
      </c>
      <c r="BF130" s="240">
        <f>IF(N130="snížená",J130,0)</f>
        <v>0</v>
      </c>
      <c r="BG130" s="240">
        <f>IF(N130="zákl. přenesená",J130,0)</f>
        <v>0</v>
      </c>
      <c r="BH130" s="240">
        <f>IF(N130="sníž. přenesená",J130,0)</f>
        <v>0</v>
      </c>
      <c r="BI130" s="240">
        <f>IF(N130="nulová",J130,0)</f>
        <v>0</v>
      </c>
      <c r="BJ130" s="17" t="s">
        <v>84</v>
      </c>
      <c r="BK130" s="240">
        <f>ROUND(I130*H130,2)</f>
        <v>0</v>
      </c>
      <c r="BL130" s="17" t="s">
        <v>180</v>
      </c>
      <c r="BM130" s="239" t="s">
        <v>743</v>
      </c>
    </row>
    <row r="131" s="13" customFormat="1">
      <c r="A131" s="13"/>
      <c r="B131" s="241"/>
      <c r="C131" s="242"/>
      <c r="D131" s="243" t="s">
        <v>182</v>
      </c>
      <c r="E131" s="244" t="s">
        <v>1</v>
      </c>
      <c r="F131" s="245" t="s">
        <v>707</v>
      </c>
      <c r="G131" s="242"/>
      <c r="H131" s="246">
        <v>60</v>
      </c>
      <c r="I131" s="247"/>
      <c r="J131" s="242"/>
      <c r="K131" s="242"/>
      <c r="L131" s="248"/>
      <c r="M131" s="249"/>
      <c r="N131" s="250"/>
      <c r="O131" s="250"/>
      <c r="P131" s="250"/>
      <c r="Q131" s="250"/>
      <c r="R131" s="250"/>
      <c r="S131" s="250"/>
      <c r="T131" s="251"/>
      <c r="U131" s="13"/>
      <c r="V131" s="13"/>
      <c r="W131" s="13"/>
      <c r="X131" s="13"/>
      <c r="Y131" s="13"/>
      <c r="Z131" s="13"/>
      <c r="AA131" s="13"/>
      <c r="AB131" s="13"/>
      <c r="AC131" s="13"/>
      <c r="AD131" s="13"/>
      <c r="AE131" s="13"/>
      <c r="AT131" s="252" t="s">
        <v>182</v>
      </c>
      <c r="AU131" s="252" t="s">
        <v>86</v>
      </c>
      <c r="AV131" s="13" t="s">
        <v>86</v>
      </c>
      <c r="AW131" s="13" t="s">
        <v>31</v>
      </c>
      <c r="AX131" s="13" t="s">
        <v>76</v>
      </c>
      <c r="AY131" s="252" t="s">
        <v>173</v>
      </c>
    </row>
    <row r="132" s="14" customFormat="1">
      <c r="A132" s="14"/>
      <c r="B132" s="253"/>
      <c r="C132" s="254"/>
      <c r="D132" s="243" t="s">
        <v>182</v>
      </c>
      <c r="E132" s="255" t="s">
        <v>1</v>
      </c>
      <c r="F132" s="256" t="s">
        <v>184</v>
      </c>
      <c r="G132" s="254"/>
      <c r="H132" s="257">
        <v>60</v>
      </c>
      <c r="I132" s="258"/>
      <c r="J132" s="254"/>
      <c r="K132" s="254"/>
      <c r="L132" s="259"/>
      <c r="M132" s="260"/>
      <c r="N132" s="261"/>
      <c r="O132" s="261"/>
      <c r="P132" s="261"/>
      <c r="Q132" s="261"/>
      <c r="R132" s="261"/>
      <c r="S132" s="261"/>
      <c r="T132" s="262"/>
      <c r="U132" s="14"/>
      <c r="V132" s="14"/>
      <c r="W132" s="14"/>
      <c r="X132" s="14"/>
      <c r="Y132" s="14"/>
      <c r="Z132" s="14"/>
      <c r="AA132" s="14"/>
      <c r="AB132" s="14"/>
      <c r="AC132" s="14"/>
      <c r="AD132" s="14"/>
      <c r="AE132" s="14"/>
      <c r="AT132" s="263" t="s">
        <v>182</v>
      </c>
      <c r="AU132" s="263" t="s">
        <v>86</v>
      </c>
      <c r="AV132" s="14" t="s">
        <v>180</v>
      </c>
      <c r="AW132" s="14" t="s">
        <v>31</v>
      </c>
      <c r="AX132" s="14" t="s">
        <v>84</v>
      </c>
      <c r="AY132" s="263" t="s">
        <v>173</v>
      </c>
    </row>
    <row r="133" s="2" customFormat="1" ht="62.7" customHeight="1">
      <c r="A133" s="38"/>
      <c r="B133" s="39"/>
      <c r="C133" s="227" t="s">
        <v>190</v>
      </c>
      <c r="D133" s="227" t="s">
        <v>176</v>
      </c>
      <c r="E133" s="228" t="s">
        <v>708</v>
      </c>
      <c r="F133" s="229" t="s">
        <v>709</v>
      </c>
      <c r="G133" s="230" t="s">
        <v>231</v>
      </c>
      <c r="H133" s="231">
        <v>60</v>
      </c>
      <c r="I133" s="232"/>
      <c r="J133" s="233">
        <f>ROUND(I133*H133,2)</f>
        <v>0</v>
      </c>
      <c r="K133" s="234"/>
      <c r="L133" s="44"/>
      <c r="M133" s="235" t="s">
        <v>1</v>
      </c>
      <c r="N133" s="236" t="s">
        <v>41</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180</v>
      </c>
      <c r="AT133" s="239" t="s">
        <v>176</v>
      </c>
      <c r="AU133" s="239" t="s">
        <v>86</v>
      </c>
      <c r="AY133" s="17" t="s">
        <v>173</v>
      </c>
      <c r="BE133" s="240">
        <f>IF(N133="základní",J133,0)</f>
        <v>0</v>
      </c>
      <c r="BF133" s="240">
        <f>IF(N133="snížená",J133,0)</f>
        <v>0</v>
      </c>
      <c r="BG133" s="240">
        <f>IF(N133="zákl. přenesená",J133,0)</f>
        <v>0</v>
      </c>
      <c r="BH133" s="240">
        <f>IF(N133="sníž. přenesená",J133,0)</f>
        <v>0</v>
      </c>
      <c r="BI133" s="240">
        <f>IF(N133="nulová",J133,0)</f>
        <v>0</v>
      </c>
      <c r="BJ133" s="17" t="s">
        <v>84</v>
      </c>
      <c r="BK133" s="240">
        <f>ROUND(I133*H133,2)</f>
        <v>0</v>
      </c>
      <c r="BL133" s="17" t="s">
        <v>180</v>
      </c>
      <c r="BM133" s="239" t="s">
        <v>744</v>
      </c>
    </row>
    <row r="134" s="13" customFormat="1">
      <c r="A134" s="13"/>
      <c r="B134" s="241"/>
      <c r="C134" s="242"/>
      <c r="D134" s="243" t="s">
        <v>182</v>
      </c>
      <c r="E134" s="244" t="s">
        <v>1</v>
      </c>
      <c r="F134" s="245" t="s">
        <v>711</v>
      </c>
      <c r="G134" s="242"/>
      <c r="H134" s="246">
        <v>60</v>
      </c>
      <c r="I134" s="247"/>
      <c r="J134" s="242"/>
      <c r="K134" s="242"/>
      <c r="L134" s="248"/>
      <c r="M134" s="249"/>
      <c r="N134" s="250"/>
      <c r="O134" s="250"/>
      <c r="P134" s="250"/>
      <c r="Q134" s="250"/>
      <c r="R134" s="250"/>
      <c r="S134" s="250"/>
      <c r="T134" s="251"/>
      <c r="U134" s="13"/>
      <c r="V134" s="13"/>
      <c r="W134" s="13"/>
      <c r="X134" s="13"/>
      <c r="Y134" s="13"/>
      <c r="Z134" s="13"/>
      <c r="AA134" s="13"/>
      <c r="AB134" s="13"/>
      <c r="AC134" s="13"/>
      <c r="AD134" s="13"/>
      <c r="AE134" s="13"/>
      <c r="AT134" s="252" t="s">
        <v>182</v>
      </c>
      <c r="AU134" s="252" t="s">
        <v>86</v>
      </c>
      <c r="AV134" s="13" t="s">
        <v>86</v>
      </c>
      <c r="AW134" s="13" t="s">
        <v>31</v>
      </c>
      <c r="AX134" s="13" t="s">
        <v>76</v>
      </c>
      <c r="AY134" s="252" t="s">
        <v>173</v>
      </c>
    </row>
    <row r="135" s="14" customFormat="1">
      <c r="A135" s="14"/>
      <c r="B135" s="253"/>
      <c r="C135" s="254"/>
      <c r="D135" s="243" t="s">
        <v>182</v>
      </c>
      <c r="E135" s="255" t="s">
        <v>1</v>
      </c>
      <c r="F135" s="256" t="s">
        <v>184</v>
      </c>
      <c r="G135" s="254"/>
      <c r="H135" s="257">
        <v>60</v>
      </c>
      <c r="I135" s="258"/>
      <c r="J135" s="254"/>
      <c r="K135" s="254"/>
      <c r="L135" s="259"/>
      <c r="M135" s="260"/>
      <c r="N135" s="261"/>
      <c r="O135" s="261"/>
      <c r="P135" s="261"/>
      <c r="Q135" s="261"/>
      <c r="R135" s="261"/>
      <c r="S135" s="261"/>
      <c r="T135" s="262"/>
      <c r="U135" s="14"/>
      <c r="V135" s="14"/>
      <c r="W135" s="14"/>
      <c r="X135" s="14"/>
      <c r="Y135" s="14"/>
      <c r="Z135" s="14"/>
      <c r="AA135" s="14"/>
      <c r="AB135" s="14"/>
      <c r="AC135" s="14"/>
      <c r="AD135" s="14"/>
      <c r="AE135" s="14"/>
      <c r="AT135" s="263" t="s">
        <v>182</v>
      </c>
      <c r="AU135" s="263" t="s">
        <v>86</v>
      </c>
      <c r="AV135" s="14" t="s">
        <v>180</v>
      </c>
      <c r="AW135" s="14" t="s">
        <v>31</v>
      </c>
      <c r="AX135" s="14" t="s">
        <v>84</v>
      </c>
      <c r="AY135" s="263" t="s">
        <v>173</v>
      </c>
    </row>
    <row r="136" s="2" customFormat="1" ht="62.7" customHeight="1">
      <c r="A136" s="38"/>
      <c r="B136" s="39"/>
      <c r="C136" s="227" t="s">
        <v>180</v>
      </c>
      <c r="D136" s="227" t="s">
        <v>176</v>
      </c>
      <c r="E136" s="228" t="s">
        <v>712</v>
      </c>
      <c r="F136" s="229" t="s">
        <v>713</v>
      </c>
      <c r="G136" s="230" t="s">
        <v>231</v>
      </c>
      <c r="H136" s="231">
        <v>60</v>
      </c>
      <c r="I136" s="232"/>
      <c r="J136" s="233">
        <f>ROUND(I136*H136,2)</f>
        <v>0</v>
      </c>
      <c r="K136" s="234"/>
      <c r="L136" s="44"/>
      <c r="M136" s="235" t="s">
        <v>1</v>
      </c>
      <c r="N136" s="236" t="s">
        <v>41</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180</v>
      </c>
      <c r="AT136" s="239" t="s">
        <v>176</v>
      </c>
      <c r="AU136" s="239" t="s">
        <v>86</v>
      </c>
      <c r="AY136" s="17" t="s">
        <v>173</v>
      </c>
      <c r="BE136" s="240">
        <f>IF(N136="základní",J136,0)</f>
        <v>0</v>
      </c>
      <c r="BF136" s="240">
        <f>IF(N136="snížená",J136,0)</f>
        <v>0</v>
      </c>
      <c r="BG136" s="240">
        <f>IF(N136="zákl. přenesená",J136,0)</f>
        <v>0</v>
      </c>
      <c r="BH136" s="240">
        <f>IF(N136="sníž. přenesená",J136,0)</f>
        <v>0</v>
      </c>
      <c r="BI136" s="240">
        <f>IF(N136="nulová",J136,0)</f>
        <v>0</v>
      </c>
      <c r="BJ136" s="17" t="s">
        <v>84</v>
      </c>
      <c r="BK136" s="240">
        <f>ROUND(I136*H136,2)</f>
        <v>0</v>
      </c>
      <c r="BL136" s="17" t="s">
        <v>180</v>
      </c>
      <c r="BM136" s="239" t="s">
        <v>745</v>
      </c>
    </row>
    <row r="137" s="13" customFormat="1">
      <c r="A137" s="13"/>
      <c r="B137" s="241"/>
      <c r="C137" s="242"/>
      <c r="D137" s="243" t="s">
        <v>182</v>
      </c>
      <c r="E137" s="244" t="s">
        <v>1</v>
      </c>
      <c r="F137" s="245" t="s">
        <v>707</v>
      </c>
      <c r="G137" s="242"/>
      <c r="H137" s="246">
        <v>60</v>
      </c>
      <c r="I137" s="247"/>
      <c r="J137" s="242"/>
      <c r="K137" s="242"/>
      <c r="L137" s="248"/>
      <c r="M137" s="249"/>
      <c r="N137" s="250"/>
      <c r="O137" s="250"/>
      <c r="P137" s="250"/>
      <c r="Q137" s="250"/>
      <c r="R137" s="250"/>
      <c r="S137" s="250"/>
      <c r="T137" s="251"/>
      <c r="U137" s="13"/>
      <c r="V137" s="13"/>
      <c r="W137" s="13"/>
      <c r="X137" s="13"/>
      <c r="Y137" s="13"/>
      <c r="Z137" s="13"/>
      <c r="AA137" s="13"/>
      <c r="AB137" s="13"/>
      <c r="AC137" s="13"/>
      <c r="AD137" s="13"/>
      <c r="AE137" s="13"/>
      <c r="AT137" s="252" t="s">
        <v>182</v>
      </c>
      <c r="AU137" s="252" t="s">
        <v>86</v>
      </c>
      <c r="AV137" s="13" t="s">
        <v>86</v>
      </c>
      <c r="AW137" s="13" t="s">
        <v>31</v>
      </c>
      <c r="AX137" s="13" t="s">
        <v>76</v>
      </c>
      <c r="AY137" s="252" t="s">
        <v>173</v>
      </c>
    </row>
    <row r="138" s="14" customFormat="1">
      <c r="A138" s="14"/>
      <c r="B138" s="253"/>
      <c r="C138" s="254"/>
      <c r="D138" s="243" t="s">
        <v>182</v>
      </c>
      <c r="E138" s="255" t="s">
        <v>1</v>
      </c>
      <c r="F138" s="256" t="s">
        <v>184</v>
      </c>
      <c r="G138" s="254"/>
      <c r="H138" s="257">
        <v>60</v>
      </c>
      <c r="I138" s="258"/>
      <c r="J138" s="254"/>
      <c r="K138" s="254"/>
      <c r="L138" s="259"/>
      <c r="M138" s="260"/>
      <c r="N138" s="261"/>
      <c r="O138" s="261"/>
      <c r="P138" s="261"/>
      <c r="Q138" s="261"/>
      <c r="R138" s="261"/>
      <c r="S138" s="261"/>
      <c r="T138" s="262"/>
      <c r="U138" s="14"/>
      <c r="V138" s="14"/>
      <c r="W138" s="14"/>
      <c r="X138" s="14"/>
      <c r="Y138" s="14"/>
      <c r="Z138" s="14"/>
      <c r="AA138" s="14"/>
      <c r="AB138" s="14"/>
      <c r="AC138" s="14"/>
      <c r="AD138" s="14"/>
      <c r="AE138" s="14"/>
      <c r="AT138" s="263" t="s">
        <v>182</v>
      </c>
      <c r="AU138" s="263" t="s">
        <v>86</v>
      </c>
      <c r="AV138" s="14" t="s">
        <v>180</v>
      </c>
      <c r="AW138" s="14" t="s">
        <v>31</v>
      </c>
      <c r="AX138" s="14" t="s">
        <v>84</v>
      </c>
      <c r="AY138" s="263" t="s">
        <v>173</v>
      </c>
    </row>
    <row r="139" s="2" customFormat="1" ht="14.4" customHeight="1">
      <c r="A139" s="38"/>
      <c r="B139" s="39"/>
      <c r="C139" s="264" t="s">
        <v>174</v>
      </c>
      <c r="D139" s="264" t="s">
        <v>199</v>
      </c>
      <c r="E139" s="265" t="s">
        <v>715</v>
      </c>
      <c r="F139" s="266" t="s">
        <v>716</v>
      </c>
      <c r="G139" s="267" t="s">
        <v>209</v>
      </c>
      <c r="H139" s="268">
        <v>120</v>
      </c>
      <c r="I139" s="269"/>
      <c r="J139" s="270">
        <f>ROUND(I139*H139,2)</f>
        <v>0</v>
      </c>
      <c r="K139" s="271"/>
      <c r="L139" s="272"/>
      <c r="M139" s="273" t="s">
        <v>1</v>
      </c>
      <c r="N139" s="274" t="s">
        <v>41</v>
      </c>
      <c r="O139" s="91"/>
      <c r="P139" s="237">
        <f>O139*H139</f>
        <v>0</v>
      </c>
      <c r="Q139" s="237">
        <v>0.047</v>
      </c>
      <c r="R139" s="237">
        <f>Q139*H139</f>
        <v>5.6399999999999997</v>
      </c>
      <c r="S139" s="237">
        <v>0</v>
      </c>
      <c r="T139" s="238">
        <f>S139*H139</f>
        <v>0</v>
      </c>
      <c r="U139" s="38"/>
      <c r="V139" s="38"/>
      <c r="W139" s="38"/>
      <c r="X139" s="38"/>
      <c r="Y139" s="38"/>
      <c r="Z139" s="38"/>
      <c r="AA139" s="38"/>
      <c r="AB139" s="38"/>
      <c r="AC139" s="38"/>
      <c r="AD139" s="38"/>
      <c r="AE139" s="38"/>
      <c r="AR139" s="239" t="s">
        <v>203</v>
      </c>
      <c r="AT139" s="239" t="s">
        <v>199</v>
      </c>
      <c r="AU139" s="239" t="s">
        <v>86</v>
      </c>
      <c r="AY139" s="17" t="s">
        <v>173</v>
      </c>
      <c r="BE139" s="240">
        <f>IF(N139="základní",J139,0)</f>
        <v>0</v>
      </c>
      <c r="BF139" s="240">
        <f>IF(N139="snížená",J139,0)</f>
        <v>0</v>
      </c>
      <c r="BG139" s="240">
        <f>IF(N139="zákl. přenesená",J139,0)</f>
        <v>0</v>
      </c>
      <c r="BH139" s="240">
        <f>IF(N139="sníž. přenesená",J139,0)</f>
        <v>0</v>
      </c>
      <c r="BI139" s="240">
        <f>IF(N139="nulová",J139,0)</f>
        <v>0</v>
      </c>
      <c r="BJ139" s="17" t="s">
        <v>84</v>
      </c>
      <c r="BK139" s="240">
        <f>ROUND(I139*H139,2)</f>
        <v>0</v>
      </c>
      <c r="BL139" s="17" t="s">
        <v>180</v>
      </c>
      <c r="BM139" s="239" t="s">
        <v>746</v>
      </c>
    </row>
    <row r="140" s="13" customFormat="1">
      <c r="A140" s="13"/>
      <c r="B140" s="241"/>
      <c r="C140" s="242"/>
      <c r="D140" s="243" t="s">
        <v>182</v>
      </c>
      <c r="E140" s="244" t="s">
        <v>1</v>
      </c>
      <c r="F140" s="245" t="s">
        <v>718</v>
      </c>
      <c r="G140" s="242"/>
      <c r="H140" s="246">
        <v>120</v>
      </c>
      <c r="I140" s="247"/>
      <c r="J140" s="242"/>
      <c r="K140" s="242"/>
      <c r="L140" s="248"/>
      <c r="M140" s="249"/>
      <c r="N140" s="250"/>
      <c r="O140" s="250"/>
      <c r="P140" s="250"/>
      <c r="Q140" s="250"/>
      <c r="R140" s="250"/>
      <c r="S140" s="250"/>
      <c r="T140" s="251"/>
      <c r="U140" s="13"/>
      <c r="V140" s="13"/>
      <c r="W140" s="13"/>
      <c r="X140" s="13"/>
      <c r="Y140" s="13"/>
      <c r="Z140" s="13"/>
      <c r="AA140" s="13"/>
      <c r="AB140" s="13"/>
      <c r="AC140" s="13"/>
      <c r="AD140" s="13"/>
      <c r="AE140" s="13"/>
      <c r="AT140" s="252" t="s">
        <v>182</v>
      </c>
      <c r="AU140" s="252" t="s">
        <v>86</v>
      </c>
      <c r="AV140" s="13" t="s">
        <v>86</v>
      </c>
      <c r="AW140" s="13" t="s">
        <v>31</v>
      </c>
      <c r="AX140" s="13" t="s">
        <v>76</v>
      </c>
      <c r="AY140" s="252" t="s">
        <v>173</v>
      </c>
    </row>
    <row r="141" s="14" customFormat="1">
      <c r="A141" s="14"/>
      <c r="B141" s="253"/>
      <c r="C141" s="254"/>
      <c r="D141" s="243" t="s">
        <v>182</v>
      </c>
      <c r="E141" s="255" t="s">
        <v>1</v>
      </c>
      <c r="F141" s="256" t="s">
        <v>184</v>
      </c>
      <c r="G141" s="254"/>
      <c r="H141" s="257">
        <v>120</v>
      </c>
      <c r="I141" s="258"/>
      <c r="J141" s="254"/>
      <c r="K141" s="254"/>
      <c r="L141" s="259"/>
      <c r="M141" s="260"/>
      <c r="N141" s="261"/>
      <c r="O141" s="261"/>
      <c r="P141" s="261"/>
      <c r="Q141" s="261"/>
      <c r="R141" s="261"/>
      <c r="S141" s="261"/>
      <c r="T141" s="262"/>
      <c r="U141" s="14"/>
      <c r="V141" s="14"/>
      <c r="W141" s="14"/>
      <c r="X141" s="14"/>
      <c r="Y141" s="14"/>
      <c r="Z141" s="14"/>
      <c r="AA141" s="14"/>
      <c r="AB141" s="14"/>
      <c r="AC141" s="14"/>
      <c r="AD141" s="14"/>
      <c r="AE141" s="14"/>
      <c r="AT141" s="263" t="s">
        <v>182</v>
      </c>
      <c r="AU141" s="263" t="s">
        <v>86</v>
      </c>
      <c r="AV141" s="14" t="s">
        <v>180</v>
      </c>
      <c r="AW141" s="14" t="s">
        <v>31</v>
      </c>
      <c r="AX141" s="14" t="s">
        <v>84</v>
      </c>
      <c r="AY141" s="263" t="s">
        <v>173</v>
      </c>
    </row>
    <row r="142" s="2" customFormat="1" ht="14.4" customHeight="1">
      <c r="A142" s="38"/>
      <c r="B142" s="39"/>
      <c r="C142" s="264" t="s">
        <v>206</v>
      </c>
      <c r="D142" s="264" t="s">
        <v>199</v>
      </c>
      <c r="E142" s="265" t="s">
        <v>719</v>
      </c>
      <c r="F142" s="266" t="s">
        <v>720</v>
      </c>
      <c r="G142" s="267" t="s">
        <v>209</v>
      </c>
      <c r="H142" s="268">
        <v>61</v>
      </c>
      <c r="I142" s="269"/>
      <c r="J142" s="270">
        <f>ROUND(I142*H142,2)</f>
        <v>0</v>
      </c>
      <c r="K142" s="271"/>
      <c r="L142" s="272"/>
      <c r="M142" s="273" t="s">
        <v>1</v>
      </c>
      <c r="N142" s="274" t="s">
        <v>41</v>
      </c>
      <c r="O142" s="91"/>
      <c r="P142" s="237">
        <f>O142*H142</f>
        <v>0</v>
      </c>
      <c r="Q142" s="237">
        <v>0.13200000000000001</v>
      </c>
      <c r="R142" s="237">
        <f>Q142*H142</f>
        <v>8.0519999999999996</v>
      </c>
      <c r="S142" s="237">
        <v>0</v>
      </c>
      <c r="T142" s="238">
        <f>S142*H142</f>
        <v>0</v>
      </c>
      <c r="U142" s="38"/>
      <c r="V142" s="38"/>
      <c r="W142" s="38"/>
      <c r="X142" s="38"/>
      <c r="Y142" s="38"/>
      <c r="Z142" s="38"/>
      <c r="AA142" s="38"/>
      <c r="AB142" s="38"/>
      <c r="AC142" s="38"/>
      <c r="AD142" s="38"/>
      <c r="AE142" s="38"/>
      <c r="AR142" s="239" t="s">
        <v>203</v>
      </c>
      <c r="AT142" s="239" t="s">
        <v>199</v>
      </c>
      <c r="AU142" s="239" t="s">
        <v>86</v>
      </c>
      <c r="AY142" s="17" t="s">
        <v>173</v>
      </c>
      <c r="BE142" s="240">
        <f>IF(N142="základní",J142,0)</f>
        <v>0</v>
      </c>
      <c r="BF142" s="240">
        <f>IF(N142="snížená",J142,0)</f>
        <v>0</v>
      </c>
      <c r="BG142" s="240">
        <f>IF(N142="zákl. přenesená",J142,0)</f>
        <v>0</v>
      </c>
      <c r="BH142" s="240">
        <f>IF(N142="sníž. přenesená",J142,0)</f>
        <v>0</v>
      </c>
      <c r="BI142" s="240">
        <f>IF(N142="nulová",J142,0)</f>
        <v>0</v>
      </c>
      <c r="BJ142" s="17" t="s">
        <v>84</v>
      </c>
      <c r="BK142" s="240">
        <f>ROUND(I142*H142,2)</f>
        <v>0</v>
      </c>
      <c r="BL142" s="17" t="s">
        <v>180</v>
      </c>
      <c r="BM142" s="239" t="s">
        <v>747</v>
      </c>
    </row>
    <row r="143" s="13" customFormat="1">
      <c r="A143" s="13"/>
      <c r="B143" s="241"/>
      <c r="C143" s="242"/>
      <c r="D143" s="243" t="s">
        <v>182</v>
      </c>
      <c r="E143" s="244" t="s">
        <v>1</v>
      </c>
      <c r="F143" s="245" t="s">
        <v>722</v>
      </c>
      <c r="G143" s="242"/>
      <c r="H143" s="246">
        <v>61</v>
      </c>
      <c r="I143" s="247"/>
      <c r="J143" s="242"/>
      <c r="K143" s="242"/>
      <c r="L143" s="248"/>
      <c r="M143" s="249"/>
      <c r="N143" s="250"/>
      <c r="O143" s="250"/>
      <c r="P143" s="250"/>
      <c r="Q143" s="250"/>
      <c r="R143" s="250"/>
      <c r="S143" s="250"/>
      <c r="T143" s="251"/>
      <c r="U143" s="13"/>
      <c r="V143" s="13"/>
      <c r="W143" s="13"/>
      <c r="X143" s="13"/>
      <c r="Y143" s="13"/>
      <c r="Z143" s="13"/>
      <c r="AA143" s="13"/>
      <c r="AB143" s="13"/>
      <c r="AC143" s="13"/>
      <c r="AD143" s="13"/>
      <c r="AE143" s="13"/>
      <c r="AT143" s="252" t="s">
        <v>182</v>
      </c>
      <c r="AU143" s="252" t="s">
        <v>86</v>
      </c>
      <c r="AV143" s="13" t="s">
        <v>86</v>
      </c>
      <c r="AW143" s="13" t="s">
        <v>31</v>
      </c>
      <c r="AX143" s="13" t="s">
        <v>76</v>
      </c>
      <c r="AY143" s="252" t="s">
        <v>173</v>
      </c>
    </row>
    <row r="144" s="14" customFormat="1">
      <c r="A144" s="14"/>
      <c r="B144" s="253"/>
      <c r="C144" s="254"/>
      <c r="D144" s="243" t="s">
        <v>182</v>
      </c>
      <c r="E144" s="255" t="s">
        <v>1</v>
      </c>
      <c r="F144" s="256" t="s">
        <v>184</v>
      </c>
      <c r="G144" s="254"/>
      <c r="H144" s="257">
        <v>61</v>
      </c>
      <c r="I144" s="258"/>
      <c r="J144" s="254"/>
      <c r="K144" s="254"/>
      <c r="L144" s="259"/>
      <c r="M144" s="260"/>
      <c r="N144" s="261"/>
      <c r="O144" s="261"/>
      <c r="P144" s="261"/>
      <c r="Q144" s="261"/>
      <c r="R144" s="261"/>
      <c r="S144" s="261"/>
      <c r="T144" s="262"/>
      <c r="U144" s="14"/>
      <c r="V144" s="14"/>
      <c r="W144" s="14"/>
      <c r="X144" s="14"/>
      <c r="Y144" s="14"/>
      <c r="Z144" s="14"/>
      <c r="AA144" s="14"/>
      <c r="AB144" s="14"/>
      <c r="AC144" s="14"/>
      <c r="AD144" s="14"/>
      <c r="AE144" s="14"/>
      <c r="AT144" s="263" t="s">
        <v>182</v>
      </c>
      <c r="AU144" s="263" t="s">
        <v>86</v>
      </c>
      <c r="AV144" s="14" t="s">
        <v>180</v>
      </c>
      <c r="AW144" s="14" t="s">
        <v>31</v>
      </c>
      <c r="AX144" s="14" t="s">
        <v>84</v>
      </c>
      <c r="AY144" s="263" t="s">
        <v>173</v>
      </c>
    </row>
    <row r="145" s="2" customFormat="1" ht="14.4" customHeight="1">
      <c r="A145" s="38"/>
      <c r="B145" s="39"/>
      <c r="C145" s="264" t="s">
        <v>213</v>
      </c>
      <c r="D145" s="264" t="s">
        <v>199</v>
      </c>
      <c r="E145" s="265" t="s">
        <v>723</v>
      </c>
      <c r="F145" s="266" t="s">
        <v>724</v>
      </c>
      <c r="G145" s="267" t="s">
        <v>202</v>
      </c>
      <c r="H145" s="268">
        <v>18</v>
      </c>
      <c r="I145" s="269"/>
      <c r="J145" s="270">
        <f>ROUND(I145*H145,2)</f>
        <v>0</v>
      </c>
      <c r="K145" s="271"/>
      <c r="L145" s="272"/>
      <c r="M145" s="273" t="s">
        <v>1</v>
      </c>
      <c r="N145" s="274" t="s">
        <v>41</v>
      </c>
      <c r="O145" s="91"/>
      <c r="P145" s="237">
        <f>O145*H145</f>
        <v>0</v>
      </c>
      <c r="Q145" s="237">
        <v>1</v>
      </c>
      <c r="R145" s="237">
        <f>Q145*H145</f>
        <v>18</v>
      </c>
      <c r="S145" s="237">
        <v>0</v>
      </c>
      <c r="T145" s="238">
        <f>S145*H145</f>
        <v>0</v>
      </c>
      <c r="U145" s="38"/>
      <c r="V145" s="38"/>
      <c r="W145" s="38"/>
      <c r="X145" s="38"/>
      <c r="Y145" s="38"/>
      <c r="Z145" s="38"/>
      <c r="AA145" s="38"/>
      <c r="AB145" s="38"/>
      <c r="AC145" s="38"/>
      <c r="AD145" s="38"/>
      <c r="AE145" s="38"/>
      <c r="AR145" s="239" t="s">
        <v>203</v>
      </c>
      <c r="AT145" s="239" t="s">
        <v>199</v>
      </c>
      <c r="AU145" s="239" t="s">
        <v>86</v>
      </c>
      <c r="AY145" s="17" t="s">
        <v>173</v>
      </c>
      <c r="BE145" s="240">
        <f>IF(N145="základní",J145,0)</f>
        <v>0</v>
      </c>
      <c r="BF145" s="240">
        <f>IF(N145="snížená",J145,0)</f>
        <v>0</v>
      </c>
      <c r="BG145" s="240">
        <f>IF(N145="zákl. přenesená",J145,0)</f>
        <v>0</v>
      </c>
      <c r="BH145" s="240">
        <f>IF(N145="sníž. přenesená",J145,0)</f>
        <v>0</v>
      </c>
      <c r="BI145" s="240">
        <f>IF(N145="nulová",J145,0)</f>
        <v>0</v>
      </c>
      <c r="BJ145" s="17" t="s">
        <v>84</v>
      </c>
      <c r="BK145" s="240">
        <f>ROUND(I145*H145,2)</f>
        <v>0</v>
      </c>
      <c r="BL145" s="17" t="s">
        <v>180</v>
      </c>
      <c r="BM145" s="239" t="s">
        <v>748</v>
      </c>
    </row>
    <row r="146" s="13" customFormat="1">
      <c r="A146" s="13"/>
      <c r="B146" s="241"/>
      <c r="C146" s="242"/>
      <c r="D146" s="243" t="s">
        <v>182</v>
      </c>
      <c r="E146" s="244" t="s">
        <v>1</v>
      </c>
      <c r="F146" s="245" t="s">
        <v>726</v>
      </c>
      <c r="G146" s="242"/>
      <c r="H146" s="246">
        <v>18</v>
      </c>
      <c r="I146" s="247"/>
      <c r="J146" s="242"/>
      <c r="K146" s="242"/>
      <c r="L146" s="248"/>
      <c r="M146" s="249"/>
      <c r="N146" s="250"/>
      <c r="O146" s="250"/>
      <c r="P146" s="250"/>
      <c r="Q146" s="250"/>
      <c r="R146" s="250"/>
      <c r="S146" s="250"/>
      <c r="T146" s="251"/>
      <c r="U146" s="13"/>
      <c r="V146" s="13"/>
      <c r="W146" s="13"/>
      <c r="X146" s="13"/>
      <c r="Y146" s="13"/>
      <c r="Z146" s="13"/>
      <c r="AA146" s="13"/>
      <c r="AB146" s="13"/>
      <c r="AC146" s="13"/>
      <c r="AD146" s="13"/>
      <c r="AE146" s="13"/>
      <c r="AT146" s="252" t="s">
        <v>182</v>
      </c>
      <c r="AU146" s="252" t="s">
        <v>86</v>
      </c>
      <c r="AV146" s="13" t="s">
        <v>86</v>
      </c>
      <c r="AW146" s="13" t="s">
        <v>31</v>
      </c>
      <c r="AX146" s="13" t="s">
        <v>76</v>
      </c>
      <c r="AY146" s="252" t="s">
        <v>173</v>
      </c>
    </row>
    <row r="147" s="14" customFormat="1">
      <c r="A147" s="14"/>
      <c r="B147" s="253"/>
      <c r="C147" s="254"/>
      <c r="D147" s="243" t="s">
        <v>182</v>
      </c>
      <c r="E147" s="255" t="s">
        <v>1</v>
      </c>
      <c r="F147" s="256" t="s">
        <v>184</v>
      </c>
      <c r="G147" s="254"/>
      <c r="H147" s="257">
        <v>18</v>
      </c>
      <c r="I147" s="258"/>
      <c r="J147" s="254"/>
      <c r="K147" s="254"/>
      <c r="L147" s="259"/>
      <c r="M147" s="260"/>
      <c r="N147" s="261"/>
      <c r="O147" s="261"/>
      <c r="P147" s="261"/>
      <c r="Q147" s="261"/>
      <c r="R147" s="261"/>
      <c r="S147" s="261"/>
      <c r="T147" s="262"/>
      <c r="U147" s="14"/>
      <c r="V147" s="14"/>
      <c r="W147" s="14"/>
      <c r="X147" s="14"/>
      <c r="Y147" s="14"/>
      <c r="Z147" s="14"/>
      <c r="AA147" s="14"/>
      <c r="AB147" s="14"/>
      <c r="AC147" s="14"/>
      <c r="AD147" s="14"/>
      <c r="AE147" s="14"/>
      <c r="AT147" s="263" t="s">
        <v>182</v>
      </c>
      <c r="AU147" s="263" t="s">
        <v>86</v>
      </c>
      <c r="AV147" s="14" t="s">
        <v>180</v>
      </c>
      <c r="AW147" s="14" t="s">
        <v>31</v>
      </c>
      <c r="AX147" s="14" t="s">
        <v>84</v>
      </c>
      <c r="AY147" s="263" t="s">
        <v>173</v>
      </c>
    </row>
    <row r="148" s="2" customFormat="1" ht="49.05" customHeight="1">
      <c r="A148" s="38"/>
      <c r="B148" s="39"/>
      <c r="C148" s="227" t="s">
        <v>203</v>
      </c>
      <c r="D148" s="227" t="s">
        <v>176</v>
      </c>
      <c r="E148" s="228" t="s">
        <v>727</v>
      </c>
      <c r="F148" s="229" t="s">
        <v>728</v>
      </c>
      <c r="G148" s="230" t="s">
        <v>187</v>
      </c>
      <c r="H148" s="231">
        <v>5.4000000000000004</v>
      </c>
      <c r="I148" s="232"/>
      <c r="J148" s="233">
        <f>ROUND(I148*H148,2)</f>
        <v>0</v>
      </c>
      <c r="K148" s="234"/>
      <c r="L148" s="44"/>
      <c r="M148" s="235" t="s">
        <v>1</v>
      </c>
      <c r="N148" s="236" t="s">
        <v>41</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180</v>
      </c>
      <c r="AT148" s="239" t="s">
        <v>176</v>
      </c>
      <c r="AU148" s="239" t="s">
        <v>86</v>
      </c>
      <c r="AY148" s="17" t="s">
        <v>173</v>
      </c>
      <c r="BE148" s="240">
        <f>IF(N148="základní",J148,0)</f>
        <v>0</v>
      </c>
      <c r="BF148" s="240">
        <f>IF(N148="snížená",J148,0)</f>
        <v>0</v>
      </c>
      <c r="BG148" s="240">
        <f>IF(N148="zákl. přenesená",J148,0)</f>
        <v>0</v>
      </c>
      <c r="BH148" s="240">
        <f>IF(N148="sníž. přenesená",J148,0)</f>
        <v>0</v>
      </c>
      <c r="BI148" s="240">
        <f>IF(N148="nulová",J148,0)</f>
        <v>0</v>
      </c>
      <c r="BJ148" s="17" t="s">
        <v>84</v>
      </c>
      <c r="BK148" s="240">
        <f>ROUND(I148*H148,2)</f>
        <v>0</v>
      </c>
      <c r="BL148" s="17" t="s">
        <v>180</v>
      </c>
      <c r="BM148" s="239" t="s">
        <v>749</v>
      </c>
    </row>
    <row r="149" s="13" customFormat="1">
      <c r="A149" s="13"/>
      <c r="B149" s="241"/>
      <c r="C149" s="242"/>
      <c r="D149" s="243" t="s">
        <v>182</v>
      </c>
      <c r="E149" s="244" t="s">
        <v>1</v>
      </c>
      <c r="F149" s="245" t="s">
        <v>730</v>
      </c>
      <c r="G149" s="242"/>
      <c r="H149" s="246">
        <v>5.4000000000000004</v>
      </c>
      <c r="I149" s="247"/>
      <c r="J149" s="242"/>
      <c r="K149" s="242"/>
      <c r="L149" s="248"/>
      <c r="M149" s="249"/>
      <c r="N149" s="250"/>
      <c r="O149" s="250"/>
      <c r="P149" s="250"/>
      <c r="Q149" s="250"/>
      <c r="R149" s="250"/>
      <c r="S149" s="250"/>
      <c r="T149" s="251"/>
      <c r="U149" s="13"/>
      <c r="V149" s="13"/>
      <c r="W149" s="13"/>
      <c r="X149" s="13"/>
      <c r="Y149" s="13"/>
      <c r="Z149" s="13"/>
      <c r="AA149" s="13"/>
      <c r="AB149" s="13"/>
      <c r="AC149" s="13"/>
      <c r="AD149" s="13"/>
      <c r="AE149" s="13"/>
      <c r="AT149" s="252" t="s">
        <v>182</v>
      </c>
      <c r="AU149" s="252" t="s">
        <v>86</v>
      </c>
      <c r="AV149" s="13" t="s">
        <v>86</v>
      </c>
      <c r="AW149" s="13" t="s">
        <v>31</v>
      </c>
      <c r="AX149" s="13" t="s">
        <v>76</v>
      </c>
      <c r="AY149" s="252" t="s">
        <v>173</v>
      </c>
    </row>
    <row r="150" s="14" customFormat="1">
      <c r="A150" s="14"/>
      <c r="B150" s="253"/>
      <c r="C150" s="254"/>
      <c r="D150" s="243" t="s">
        <v>182</v>
      </c>
      <c r="E150" s="255" t="s">
        <v>1</v>
      </c>
      <c r="F150" s="256" t="s">
        <v>184</v>
      </c>
      <c r="G150" s="254"/>
      <c r="H150" s="257">
        <v>5.4000000000000004</v>
      </c>
      <c r="I150" s="258"/>
      <c r="J150" s="254"/>
      <c r="K150" s="254"/>
      <c r="L150" s="259"/>
      <c r="M150" s="260"/>
      <c r="N150" s="261"/>
      <c r="O150" s="261"/>
      <c r="P150" s="261"/>
      <c r="Q150" s="261"/>
      <c r="R150" s="261"/>
      <c r="S150" s="261"/>
      <c r="T150" s="262"/>
      <c r="U150" s="14"/>
      <c r="V150" s="14"/>
      <c r="W150" s="14"/>
      <c r="X150" s="14"/>
      <c r="Y150" s="14"/>
      <c r="Z150" s="14"/>
      <c r="AA150" s="14"/>
      <c r="AB150" s="14"/>
      <c r="AC150" s="14"/>
      <c r="AD150" s="14"/>
      <c r="AE150" s="14"/>
      <c r="AT150" s="263" t="s">
        <v>182</v>
      </c>
      <c r="AU150" s="263" t="s">
        <v>86</v>
      </c>
      <c r="AV150" s="14" t="s">
        <v>180</v>
      </c>
      <c r="AW150" s="14" t="s">
        <v>31</v>
      </c>
      <c r="AX150" s="14" t="s">
        <v>84</v>
      </c>
      <c r="AY150" s="263" t="s">
        <v>173</v>
      </c>
    </row>
    <row r="151" s="2" customFormat="1" ht="62.7" customHeight="1">
      <c r="A151" s="38"/>
      <c r="B151" s="39"/>
      <c r="C151" s="227" t="s">
        <v>224</v>
      </c>
      <c r="D151" s="227" t="s">
        <v>176</v>
      </c>
      <c r="E151" s="228" t="s">
        <v>731</v>
      </c>
      <c r="F151" s="229" t="s">
        <v>732</v>
      </c>
      <c r="G151" s="230" t="s">
        <v>202</v>
      </c>
      <c r="H151" s="231">
        <v>5</v>
      </c>
      <c r="I151" s="232"/>
      <c r="J151" s="233">
        <f>ROUND(I151*H151,2)</f>
        <v>0</v>
      </c>
      <c r="K151" s="234"/>
      <c r="L151" s="44"/>
      <c r="M151" s="235" t="s">
        <v>1</v>
      </c>
      <c r="N151" s="236" t="s">
        <v>41</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180</v>
      </c>
      <c r="AT151" s="239" t="s">
        <v>176</v>
      </c>
      <c r="AU151" s="239" t="s">
        <v>86</v>
      </c>
      <c r="AY151" s="17" t="s">
        <v>173</v>
      </c>
      <c r="BE151" s="240">
        <f>IF(N151="základní",J151,0)</f>
        <v>0</v>
      </c>
      <c r="BF151" s="240">
        <f>IF(N151="snížená",J151,0)</f>
        <v>0</v>
      </c>
      <c r="BG151" s="240">
        <f>IF(N151="zákl. přenesená",J151,0)</f>
        <v>0</v>
      </c>
      <c r="BH151" s="240">
        <f>IF(N151="sníž. přenesená",J151,0)</f>
        <v>0</v>
      </c>
      <c r="BI151" s="240">
        <f>IF(N151="nulová",J151,0)</f>
        <v>0</v>
      </c>
      <c r="BJ151" s="17" t="s">
        <v>84</v>
      </c>
      <c r="BK151" s="240">
        <f>ROUND(I151*H151,2)</f>
        <v>0</v>
      </c>
      <c r="BL151" s="17" t="s">
        <v>180</v>
      </c>
      <c r="BM151" s="239" t="s">
        <v>750</v>
      </c>
    </row>
    <row r="152" s="13" customFormat="1">
      <c r="A152" s="13"/>
      <c r="B152" s="241"/>
      <c r="C152" s="242"/>
      <c r="D152" s="243" t="s">
        <v>182</v>
      </c>
      <c r="E152" s="244" t="s">
        <v>1</v>
      </c>
      <c r="F152" s="245" t="s">
        <v>751</v>
      </c>
      <c r="G152" s="242"/>
      <c r="H152" s="246">
        <v>5</v>
      </c>
      <c r="I152" s="247"/>
      <c r="J152" s="242"/>
      <c r="K152" s="242"/>
      <c r="L152" s="248"/>
      <c r="M152" s="249"/>
      <c r="N152" s="250"/>
      <c r="O152" s="250"/>
      <c r="P152" s="250"/>
      <c r="Q152" s="250"/>
      <c r="R152" s="250"/>
      <c r="S152" s="250"/>
      <c r="T152" s="251"/>
      <c r="U152" s="13"/>
      <c r="V152" s="13"/>
      <c r="W152" s="13"/>
      <c r="X152" s="13"/>
      <c r="Y152" s="13"/>
      <c r="Z152" s="13"/>
      <c r="AA152" s="13"/>
      <c r="AB152" s="13"/>
      <c r="AC152" s="13"/>
      <c r="AD152" s="13"/>
      <c r="AE152" s="13"/>
      <c r="AT152" s="252" t="s">
        <v>182</v>
      </c>
      <c r="AU152" s="252" t="s">
        <v>86</v>
      </c>
      <c r="AV152" s="13" t="s">
        <v>86</v>
      </c>
      <c r="AW152" s="13" t="s">
        <v>31</v>
      </c>
      <c r="AX152" s="13" t="s">
        <v>76</v>
      </c>
      <c r="AY152" s="252" t="s">
        <v>173</v>
      </c>
    </row>
    <row r="153" s="14" customFormat="1">
      <c r="A153" s="14"/>
      <c r="B153" s="253"/>
      <c r="C153" s="254"/>
      <c r="D153" s="243" t="s">
        <v>182</v>
      </c>
      <c r="E153" s="255" t="s">
        <v>1</v>
      </c>
      <c r="F153" s="256" t="s">
        <v>184</v>
      </c>
      <c r="G153" s="254"/>
      <c r="H153" s="257">
        <v>5</v>
      </c>
      <c r="I153" s="258"/>
      <c r="J153" s="254"/>
      <c r="K153" s="254"/>
      <c r="L153" s="259"/>
      <c r="M153" s="260"/>
      <c r="N153" s="261"/>
      <c r="O153" s="261"/>
      <c r="P153" s="261"/>
      <c r="Q153" s="261"/>
      <c r="R153" s="261"/>
      <c r="S153" s="261"/>
      <c r="T153" s="262"/>
      <c r="U153" s="14"/>
      <c r="V153" s="14"/>
      <c r="W153" s="14"/>
      <c r="X153" s="14"/>
      <c r="Y153" s="14"/>
      <c r="Z153" s="14"/>
      <c r="AA153" s="14"/>
      <c r="AB153" s="14"/>
      <c r="AC153" s="14"/>
      <c r="AD153" s="14"/>
      <c r="AE153" s="14"/>
      <c r="AT153" s="263" t="s">
        <v>182</v>
      </c>
      <c r="AU153" s="263" t="s">
        <v>86</v>
      </c>
      <c r="AV153" s="14" t="s">
        <v>180</v>
      </c>
      <c r="AW153" s="14" t="s">
        <v>31</v>
      </c>
      <c r="AX153" s="14" t="s">
        <v>84</v>
      </c>
      <c r="AY153" s="263" t="s">
        <v>173</v>
      </c>
    </row>
    <row r="154" s="12" customFormat="1" ht="25.92" customHeight="1">
      <c r="A154" s="12"/>
      <c r="B154" s="211"/>
      <c r="C154" s="212"/>
      <c r="D154" s="213" t="s">
        <v>75</v>
      </c>
      <c r="E154" s="214" t="s">
        <v>313</v>
      </c>
      <c r="F154" s="214" t="s">
        <v>314</v>
      </c>
      <c r="G154" s="212"/>
      <c r="H154" s="212"/>
      <c r="I154" s="215"/>
      <c r="J154" s="216">
        <f>BK154</f>
        <v>0</v>
      </c>
      <c r="K154" s="212"/>
      <c r="L154" s="217"/>
      <c r="M154" s="218"/>
      <c r="N154" s="219"/>
      <c r="O154" s="219"/>
      <c r="P154" s="220">
        <f>SUM(P155:P159)</f>
        <v>0</v>
      </c>
      <c r="Q154" s="219"/>
      <c r="R154" s="220">
        <f>SUM(R155:R159)</f>
        <v>0</v>
      </c>
      <c r="S154" s="219"/>
      <c r="T154" s="221">
        <f>SUM(T155:T159)</f>
        <v>0</v>
      </c>
      <c r="U154" s="12"/>
      <c r="V154" s="12"/>
      <c r="W154" s="12"/>
      <c r="X154" s="12"/>
      <c r="Y154" s="12"/>
      <c r="Z154" s="12"/>
      <c r="AA154" s="12"/>
      <c r="AB154" s="12"/>
      <c r="AC154" s="12"/>
      <c r="AD154" s="12"/>
      <c r="AE154" s="12"/>
      <c r="AR154" s="222" t="s">
        <v>180</v>
      </c>
      <c r="AT154" s="223" t="s">
        <v>75</v>
      </c>
      <c r="AU154" s="223" t="s">
        <v>76</v>
      </c>
      <c r="AY154" s="222" t="s">
        <v>173</v>
      </c>
      <c r="BK154" s="224">
        <f>SUM(BK155:BK159)</f>
        <v>0</v>
      </c>
    </row>
    <row r="155" s="2" customFormat="1" ht="180.75" customHeight="1">
      <c r="A155" s="38"/>
      <c r="B155" s="39"/>
      <c r="C155" s="227" t="s">
        <v>228</v>
      </c>
      <c r="D155" s="227" t="s">
        <v>176</v>
      </c>
      <c r="E155" s="228" t="s">
        <v>735</v>
      </c>
      <c r="F155" s="229" t="s">
        <v>736</v>
      </c>
      <c r="G155" s="230" t="s">
        <v>202</v>
      </c>
      <c r="H155" s="231">
        <v>35.067</v>
      </c>
      <c r="I155" s="232"/>
      <c r="J155" s="233">
        <f>ROUND(I155*H155,2)</f>
        <v>0</v>
      </c>
      <c r="K155" s="234"/>
      <c r="L155" s="44"/>
      <c r="M155" s="235" t="s">
        <v>1</v>
      </c>
      <c r="N155" s="236" t="s">
        <v>41</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318</v>
      </c>
      <c r="AT155" s="239" t="s">
        <v>176</v>
      </c>
      <c r="AU155" s="239" t="s">
        <v>84</v>
      </c>
      <c r="AY155" s="17" t="s">
        <v>173</v>
      </c>
      <c r="BE155" s="240">
        <f>IF(N155="základní",J155,0)</f>
        <v>0</v>
      </c>
      <c r="BF155" s="240">
        <f>IF(N155="snížená",J155,0)</f>
        <v>0</v>
      </c>
      <c r="BG155" s="240">
        <f>IF(N155="zákl. přenesená",J155,0)</f>
        <v>0</v>
      </c>
      <c r="BH155" s="240">
        <f>IF(N155="sníž. přenesená",J155,0)</f>
        <v>0</v>
      </c>
      <c r="BI155" s="240">
        <f>IF(N155="nulová",J155,0)</f>
        <v>0</v>
      </c>
      <c r="BJ155" s="17" t="s">
        <v>84</v>
      </c>
      <c r="BK155" s="240">
        <f>ROUND(I155*H155,2)</f>
        <v>0</v>
      </c>
      <c r="BL155" s="17" t="s">
        <v>318</v>
      </c>
      <c r="BM155" s="239" t="s">
        <v>752</v>
      </c>
    </row>
    <row r="156" s="13" customFormat="1">
      <c r="A156" s="13"/>
      <c r="B156" s="241"/>
      <c r="C156" s="242"/>
      <c r="D156" s="243" t="s">
        <v>182</v>
      </c>
      <c r="E156" s="244" t="s">
        <v>1</v>
      </c>
      <c r="F156" s="245" t="s">
        <v>738</v>
      </c>
      <c r="G156" s="242"/>
      <c r="H156" s="246">
        <v>3.375</v>
      </c>
      <c r="I156" s="247"/>
      <c r="J156" s="242"/>
      <c r="K156" s="242"/>
      <c r="L156" s="248"/>
      <c r="M156" s="249"/>
      <c r="N156" s="250"/>
      <c r="O156" s="250"/>
      <c r="P156" s="250"/>
      <c r="Q156" s="250"/>
      <c r="R156" s="250"/>
      <c r="S156" s="250"/>
      <c r="T156" s="251"/>
      <c r="U156" s="13"/>
      <c r="V156" s="13"/>
      <c r="W156" s="13"/>
      <c r="X156" s="13"/>
      <c r="Y156" s="13"/>
      <c r="Z156" s="13"/>
      <c r="AA156" s="13"/>
      <c r="AB156" s="13"/>
      <c r="AC156" s="13"/>
      <c r="AD156" s="13"/>
      <c r="AE156" s="13"/>
      <c r="AT156" s="252" t="s">
        <v>182</v>
      </c>
      <c r="AU156" s="252" t="s">
        <v>84</v>
      </c>
      <c r="AV156" s="13" t="s">
        <v>86</v>
      </c>
      <c r="AW156" s="13" t="s">
        <v>31</v>
      </c>
      <c r="AX156" s="13" t="s">
        <v>76</v>
      </c>
      <c r="AY156" s="252" t="s">
        <v>173</v>
      </c>
    </row>
    <row r="157" s="13" customFormat="1">
      <c r="A157" s="13"/>
      <c r="B157" s="241"/>
      <c r="C157" s="242"/>
      <c r="D157" s="243" t="s">
        <v>182</v>
      </c>
      <c r="E157" s="244" t="s">
        <v>1</v>
      </c>
      <c r="F157" s="245" t="s">
        <v>739</v>
      </c>
      <c r="G157" s="242"/>
      <c r="H157" s="246">
        <v>18</v>
      </c>
      <c r="I157" s="247"/>
      <c r="J157" s="242"/>
      <c r="K157" s="242"/>
      <c r="L157" s="248"/>
      <c r="M157" s="249"/>
      <c r="N157" s="250"/>
      <c r="O157" s="250"/>
      <c r="P157" s="250"/>
      <c r="Q157" s="250"/>
      <c r="R157" s="250"/>
      <c r="S157" s="250"/>
      <c r="T157" s="251"/>
      <c r="U157" s="13"/>
      <c r="V157" s="13"/>
      <c r="W157" s="13"/>
      <c r="X157" s="13"/>
      <c r="Y157" s="13"/>
      <c r="Z157" s="13"/>
      <c r="AA157" s="13"/>
      <c r="AB157" s="13"/>
      <c r="AC157" s="13"/>
      <c r="AD157" s="13"/>
      <c r="AE157" s="13"/>
      <c r="AT157" s="252" t="s">
        <v>182</v>
      </c>
      <c r="AU157" s="252" t="s">
        <v>84</v>
      </c>
      <c r="AV157" s="13" t="s">
        <v>86</v>
      </c>
      <c r="AW157" s="13" t="s">
        <v>31</v>
      </c>
      <c r="AX157" s="13" t="s">
        <v>76</v>
      </c>
      <c r="AY157" s="252" t="s">
        <v>173</v>
      </c>
    </row>
    <row r="158" s="13" customFormat="1">
      <c r="A158" s="13"/>
      <c r="B158" s="241"/>
      <c r="C158" s="242"/>
      <c r="D158" s="243" t="s">
        <v>182</v>
      </c>
      <c r="E158" s="244" t="s">
        <v>1</v>
      </c>
      <c r="F158" s="245" t="s">
        <v>740</v>
      </c>
      <c r="G158" s="242"/>
      <c r="H158" s="246">
        <v>13.692</v>
      </c>
      <c r="I158" s="247"/>
      <c r="J158" s="242"/>
      <c r="K158" s="242"/>
      <c r="L158" s="248"/>
      <c r="M158" s="249"/>
      <c r="N158" s="250"/>
      <c r="O158" s="250"/>
      <c r="P158" s="250"/>
      <c r="Q158" s="250"/>
      <c r="R158" s="250"/>
      <c r="S158" s="250"/>
      <c r="T158" s="251"/>
      <c r="U158" s="13"/>
      <c r="V158" s="13"/>
      <c r="W158" s="13"/>
      <c r="X158" s="13"/>
      <c r="Y158" s="13"/>
      <c r="Z158" s="13"/>
      <c r="AA158" s="13"/>
      <c r="AB158" s="13"/>
      <c r="AC158" s="13"/>
      <c r="AD158" s="13"/>
      <c r="AE158" s="13"/>
      <c r="AT158" s="252" t="s">
        <v>182</v>
      </c>
      <c r="AU158" s="252" t="s">
        <v>84</v>
      </c>
      <c r="AV158" s="13" t="s">
        <v>86</v>
      </c>
      <c r="AW158" s="13" t="s">
        <v>31</v>
      </c>
      <c r="AX158" s="13" t="s">
        <v>76</v>
      </c>
      <c r="AY158" s="252" t="s">
        <v>173</v>
      </c>
    </row>
    <row r="159" s="14" customFormat="1">
      <c r="A159" s="14"/>
      <c r="B159" s="253"/>
      <c r="C159" s="254"/>
      <c r="D159" s="243" t="s">
        <v>182</v>
      </c>
      <c r="E159" s="255" t="s">
        <v>1</v>
      </c>
      <c r="F159" s="256" t="s">
        <v>184</v>
      </c>
      <c r="G159" s="254"/>
      <c r="H159" s="257">
        <v>35.067</v>
      </c>
      <c r="I159" s="258"/>
      <c r="J159" s="254"/>
      <c r="K159" s="254"/>
      <c r="L159" s="259"/>
      <c r="M159" s="289"/>
      <c r="N159" s="290"/>
      <c r="O159" s="290"/>
      <c r="P159" s="290"/>
      <c r="Q159" s="290"/>
      <c r="R159" s="290"/>
      <c r="S159" s="290"/>
      <c r="T159" s="291"/>
      <c r="U159" s="14"/>
      <c r="V159" s="14"/>
      <c r="W159" s="14"/>
      <c r="X159" s="14"/>
      <c r="Y159" s="14"/>
      <c r="Z159" s="14"/>
      <c r="AA159" s="14"/>
      <c r="AB159" s="14"/>
      <c r="AC159" s="14"/>
      <c r="AD159" s="14"/>
      <c r="AE159" s="14"/>
      <c r="AT159" s="263" t="s">
        <v>182</v>
      </c>
      <c r="AU159" s="263" t="s">
        <v>84</v>
      </c>
      <c r="AV159" s="14" t="s">
        <v>180</v>
      </c>
      <c r="AW159" s="14" t="s">
        <v>31</v>
      </c>
      <c r="AX159" s="14" t="s">
        <v>84</v>
      </c>
      <c r="AY159" s="263" t="s">
        <v>173</v>
      </c>
    </row>
    <row r="160" s="2" customFormat="1" ht="6.96" customHeight="1">
      <c r="A160" s="38"/>
      <c r="B160" s="66"/>
      <c r="C160" s="67"/>
      <c r="D160" s="67"/>
      <c r="E160" s="67"/>
      <c r="F160" s="67"/>
      <c r="G160" s="67"/>
      <c r="H160" s="67"/>
      <c r="I160" s="67"/>
      <c r="J160" s="67"/>
      <c r="K160" s="67"/>
      <c r="L160" s="44"/>
      <c r="M160" s="38"/>
      <c r="O160" s="38"/>
      <c r="P160" s="38"/>
      <c r="Q160" s="38"/>
      <c r="R160" s="38"/>
      <c r="S160" s="38"/>
      <c r="T160" s="38"/>
      <c r="U160" s="38"/>
      <c r="V160" s="38"/>
      <c r="W160" s="38"/>
      <c r="X160" s="38"/>
      <c r="Y160" s="38"/>
      <c r="Z160" s="38"/>
      <c r="AA160" s="38"/>
      <c r="AB160" s="38"/>
      <c r="AC160" s="38"/>
      <c r="AD160" s="38"/>
      <c r="AE160" s="38"/>
    </row>
  </sheetData>
  <sheetProtection sheet="1" autoFilter="0" formatColumns="0" formatRows="0" objects="1" scenarios="1" spinCount="100000" saltValue="UK3b5isiwPeSpqb4Csowkc/dNk14N3wVsHkQhLNz8B2D0Q8fNAqf6zt1cdWb+s+oA996qIblxBFph53qczpEgg==" hashValue="VEQL6AnfuMvmu4VKN0zv4zZA39KpMI5hHz+5rj8ejCeHTDWsBz+U5gLYH1ZgyCVqtysH8TDmBWVK6pFasvYTaA==" algorithmName="SHA-512" password="CC35"/>
  <autoFilter ref="C122:K159"/>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Marušák Jan</dc:creator>
  <cp:lastModifiedBy>Marušák Jan</cp:lastModifiedBy>
  <dcterms:created xsi:type="dcterms:W3CDTF">2020-08-17T06:05:46Z</dcterms:created>
  <dcterms:modified xsi:type="dcterms:W3CDTF">2020-08-17T06:06:11Z</dcterms:modified>
</cp:coreProperties>
</file>