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 - Oprava propustku 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Železniční svršek...'!$C$118:$K$159</definedName>
    <definedName name="_xlnm.Print_Area" localSheetId="1">'SO 01 - Železniční svršek...'!$C$4:$J$76,'SO 01 - Železniční svršek...'!$C$106:$K$159</definedName>
    <definedName name="_xlnm.Print_Titles" localSheetId="1">'SO 01 - Železniční svršek...'!$118:$118</definedName>
    <definedName name="_xlnm._FilterDatabase" localSheetId="2" hidden="1">'SO 02 - Oprava propustku ...'!$C$126:$K$277</definedName>
    <definedName name="_xlnm.Print_Area" localSheetId="2">'SO 02 - Oprava propustku ...'!$C$4:$J$76,'SO 02 - Oprava propustku ...'!$C$114:$K$277</definedName>
    <definedName name="_xlnm.Print_Titles" localSheetId="2">'SO 02 - Oprava propustku ...'!$126:$126</definedName>
    <definedName name="_xlnm._FilterDatabase" localSheetId="3" hidden="1">'VRN - Vedlejší rozpočtové...'!$C$121:$K$138</definedName>
    <definedName name="_xlnm.Print_Area" localSheetId="3">'VRN - Vedlejší rozpočtové...'!$C$4:$J$76,'VRN - Vedlejší rozpočtové...'!$C$109:$K$138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89"/>
  <c r="E7"/>
  <c r="E112"/>
  <c i="3" r="P128"/>
  <c r="J37"/>
  <c r="J36"/>
  <c i="1" r="AY96"/>
  <c i="3" r="J35"/>
  <c i="1" r="AX96"/>
  <c i="3" r="BI277"/>
  <c r="BH277"/>
  <c r="BG277"/>
  <c r="BF277"/>
  <c r="T277"/>
  <c r="T276"/>
  <c r="R277"/>
  <c r="R276"/>
  <c r="P277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117"/>
  <c i="2" r="J37"/>
  <c r="J36"/>
  <c i="1" r="AY95"/>
  <c i="2" r="J35"/>
  <c i="1" r="AX95"/>
  <c i="2"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113"/>
  <c r="E7"/>
  <c r="E109"/>
  <c i="1" r="L90"/>
  <c r="AM90"/>
  <c r="AM89"/>
  <c r="L89"/>
  <c r="AM87"/>
  <c r="L87"/>
  <c r="L85"/>
  <c r="L84"/>
  <c i="4" r="BK138"/>
  <c r="J136"/>
  <c r="J134"/>
  <c r="BK133"/>
  <c r="J131"/>
  <c r="J130"/>
  <c r="BK128"/>
  <c r="J126"/>
  <c r="J125"/>
  <c r="J138"/>
  <c r="BK136"/>
  <c r="BK134"/>
  <c r="J133"/>
  <c r="BK131"/>
  <c r="BK130"/>
  <c r="J128"/>
  <c r="BK126"/>
  <c r="BK125"/>
  <c i="3" r="J277"/>
  <c r="J275"/>
  <c r="J274"/>
  <c r="BK272"/>
  <c r="J271"/>
  <c r="BK270"/>
  <c r="BK269"/>
  <c r="BK265"/>
  <c r="BK262"/>
  <c r="J260"/>
  <c r="BK258"/>
  <c r="J257"/>
  <c r="J256"/>
  <c r="BK254"/>
  <c r="BK252"/>
  <c r="J250"/>
  <c r="BK248"/>
  <c r="BK245"/>
  <c r="J242"/>
  <c r="BK237"/>
  <c r="BK232"/>
  <c r="BK230"/>
  <c r="J226"/>
  <c r="BK223"/>
  <c r="J221"/>
  <c r="J217"/>
  <c r="J213"/>
  <c r="BK209"/>
  <c r="BK206"/>
  <c r="J204"/>
  <c r="BK200"/>
  <c r="BK196"/>
  <c r="BK194"/>
  <c r="BK192"/>
  <c r="BK190"/>
  <c r="BK187"/>
  <c r="BK183"/>
  <c r="J181"/>
  <c r="BK177"/>
  <c r="BK175"/>
  <c r="J173"/>
  <c r="BK171"/>
  <c r="BK169"/>
  <c r="J166"/>
  <c r="BK164"/>
  <c r="J160"/>
  <c r="J158"/>
  <c r="BK155"/>
  <c r="BK152"/>
  <c r="BK141"/>
  <c r="J139"/>
  <c r="BK137"/>
  <c r="J135"/>
  <c r="J133"/>
  <c r="J131"/>
  <c r="BK129"/>
  <c i="2" r="BK156"/>
  <c r="J150"/>
  <c r="J148"/>
  <c r="BK145"/>
  <c r="BK144"/>
  <c r="BK142"/>
  <c r="BK136"/>
  <c r="J134"/>
  <c r="BK130"/>
  <c r="J125"/>
  <c r="BK122"/>
  <c i="1" r="AS94"/>
  <c i="3" r="BK277"/>
  <c r="BK275"/>
  <c r="BK274"/>
  <c r="J272"/>
  <c r="BK271"/>
  <c r="J270"/>
  <c r="J269"/>
  <c r="J265"/>
  <c r="J262"/>
  <c r="BK260"/>
  <c r="J258"/>
  <c r="BK257"/>
  <c r="BK256"/>
  <c r="J254"/>
  <c r="J252"/>
  <c r="BK250"/>
  <c r="J248"/>
  <c r="J245"/>
  <c r="BK242"/>
  <c r="BK239"/>
  <c r="J239"/>
  <c r="J237"/>
  <c r="J232"/>
  <c r="J230"/>
  <c r="BK226"/>
  <c r="J223"/>
  <c r="BK221"/>
  <c r="BK217"/>
  <c r="BK213"/>
  <c r="J209"/>
  <c r="J206"/>
  <c r="BK204"/>
  <c r="J200"/>
  <c r="J196"/>
  <c r="J194"/>
  <c r="J192"/>
  <c r="J190"/>
  <c r="J187"/>
  <c r="J183"/>
  <c r="BK181"/>
  <c r="J177"/>
  <c r="J175"/>
  <c r="BK173"/>
  <c r="J171"/>
  <c r="J169"/>
  <c r="BK166"/>
  <c r="J164"/>
  <c r="BK160"/>
  <c r="BK158"/>
  <c r="J155"/>
  <c r="J152"/>
  <c r="BK150"/>
  <c r="BK148"/>
  <c r="BK146"/>
  <c r="J141"/>
  <c r="BK139"/>
  <c r="J137"/>
  <c r="BK131"/>
  <c i="2" r="J158"/>
  <c r="J156"/>
  <c r="J153"/>
  <c r="J146"/>
  <c r="J145"/>
  <c r="J144"/>
  <c r="J143"/>
  <c r="J140"/>
  <c r="BK138"/>
  <c r="J136"/>
  <c r="BK132"/>
  <c r="J130"/>
  <c r="J128"/>
  <c r="J127"/>
  <c r="BK123"/>
  <c i="3" r="J150"/>
  <c r="J148"/>
  <c r="J146"/>
  <c r="BK135"/>
  <c r="BK133"/>
  <c r="J129"/>
  <c i="2" r="BK158"/>
  <c r="BK153"/>
  <c r="BK150"/>
  <c r="BK148"/>
  <c r="BK146"/>
  <c r="BK143"/>
  <c r="J142"/>
  <c r="BK140"/>
  <c r="J138"/>
  <c r="BK134"/>
  <c r="J132"/>
  <c r="BK128"/>
  <c r="BK127"/>
  <c r="BK125"/>
  <c r="J123"/>
  <c r="J122"/>
  <c l="1" r="P121"/>
  <c r="P120"/>
  <c r="BK149"/>
  <c r="J149"/>
  <c r="J99"/>
  <c r="R149"/>
  <c i="3" r="R236"/>
  <c i="2" r="T121"/>
  <c r="T120"/>
  <c r="T149"/>
  <c r="BK121"/>
  <c r="BK120"/>
  <c r="BK119"/>
  <c r="J119"/>
  <c r="R121"/>
  <c r="R120"/>
  <c r="R119"/>
  <c r="P149"/>
  <c i="3" r="BK128"/>
  <c r="J128"/>
  <c r="J97"/>
  <c r="R128"/>
  <c r="R225"/>
  <c r="R208"/>
  <c r="R189"/>
  <c r="BK236"/>
  <c r="J236"/>
  <c r="J101"/>
  <c r="T236"/>
  <c r="R249"/>
  <c r="BK259"/>
  <c r="J259"/>
  <c r="J103"/>
  <c r="R259"/>
  <c r="BK268"/>
  <c r="J268"/>
  <c r="J106"/>
  <c r="R268"/>
  <c r="R267"/>
  <c r="T128"/>
  <c r="BK225"/>
  <c r="J225"/>
  <c r="J100"/>
  <c r="P225"/>
  <c r="P208"/>
  <c r="P189"/>
  <c r="P127"/>
  <c i="1" r="AU96"/>
  <c i="3" r="T225"/>
  <c r="T208"/>
  <c r="T189"/>
  <c r="P236"/>
  <c r="BK249"/>
  <c r="J249"/>
  <c r="J102"/>
  <c r="P249"/>
  <c r="T249"/>
  <c r="P259"/>
  <c r="T259"/>
  <c r="P268"/>
  <c r="P267"/>
  <c r="T268"/>
  <c r="T267"/>
  <c i="4" r="BK124"/>
  <c r="J124"/>
  <c r="J98"/>
  <c r="P124"/>
  <c r="R124"/>
  <c r="T124"/>
  <c r="BK127"/>
  <c r="J127"/>
  <c r="J99"/>
  <c r="P127"/>
  <c r="R127"/>
  <c r="T127"/>
  <c r="BK132"/>
  <c r="J132"/>
  <c r="J100"/>
  <c r="P132"/>
  <c r="R132"/>
  <c r="T132"/>
  <c i="2" r="BE122"/>
  <c r="BE123"/>
  <c r="BE127"/>
  <c r="BE138"/>
  <c r="BE142"/>
  <c r="BE145"/>
  <c r="BE146"/>
  <c r="BE148"/>
  <c r="BE156"/>
  <c i="3" r="F91"/>
  <c r="J92"/>
  <c r="J123"/>
  <c r="BE133"/>
  <c r="BE141"/>
  <c r="BE158"/>
  <c i="2" r="E85"/>
  <c r="J89"/>
  <c r="J92"/>
  <c r="F115"/>
  <c r="J115"/>
  <c r="BE125"/>
  <c r="BE130"/>
  <c r="BE134"/>
  <c r="BE136"/>
  <c r="BE144"/>
  <c r="BE150"/>
  <c r="BE153"/>
  <c i="3" r="E85"/>
  <c r="J89"/>
  <c r="F92"/>
  <c r="BE129"/>
  <c r="BE137"/>
  <c r="BE139"/>
  <c r="BE148"/>
  <c r="BE152"/>
  <c r="BE155"/>
  <c r="BE160"/>
  <c r="BE164"/>
  <c r="BE166"/>
  <c r="BE169"/>
  <c r="BE173"/>
  <c r="BE175"/>
  <c r="BE187"/>
  <c r="BE190"/>
  <c r="BE194"/>
  <c r="BE200"/>
  <c r="BE204"/>
  <c r="BE206"/>
  <c r="BE209"/>
  <c r="BE213"/>
  <c r="BE217"/>
  <c r="BE223"/>
  <c r="BE237"/>
  <c r="BE239"/>
  <c r="BE248"/>
  <c r="BE250"/>
  <c r="BE254"/>
  <c r="BE256"/>
  <c r="BE260"/>
  <c r="BE262"/>
  <c r="BE270"/>
  <c r="BE271"/>
  <c r="BE274"/>
  <c r="BE275"/>
  <c r="BE277"/>
  <c i="2" r="F92"/>
  <c r="BE128"/>
  <c r="BE132"/>
  <c r="BE140"/>
  <c r="BE143"/>
  <c r="BE158"/>
  <c i="3" r="BE131"/>
  <c r="BE135"/>
  <c r="BE146"/>
  <c r="BE150"/>
  <c r="BE171"/>
  <c r="BE177"/>
  <c r="BE181"/>
  <c r="BE183"/>
  <c r="BE192"/>
  <c r="BE196"/>
  <c r="BE221"/>
  <c r="BE226"/>
  <c r="BE230"/>
  <c r="BE232"/>
  <c r="BE242"/>
  <c r="BE245"/>
  <c r="BE252"/>
  <c r="BE257"/>
  <c r="BE258"/>
  <c r="BE265"/>
  <c r="BE269"/>
  <c r="BE272"/>
  <c r="BK264"/>
  <c r="J264"/>
  <c r="J104"/>
  <c r="BK276"/>
  <c r="J276"/>
  <c r="J107"/>
  <c i="4" r="E85"/>
  <c r="F91"/>
  <c r="J92"/>
  <c r="J116"/>
  <c r="J118"/>
  <c r="BE126"/>
  <c r="BE128"/>
  <c r="BE130"/>
  <c r="BE133"/>
  <c r="BE134"/>
  <c i="3" r="BK208"/>
  <c r="J208"/>
  <c r="J99"/>
  <c i="4" r="F92"/>
  <c r="BE125"/>
  <c r="BE131"/>
  <c r="BE136"/>
  <c r="BE138"/>
  <c r="BK135"/>
  <c r="J135"/>
  <c r="J101"/>
  <c r="BK137"/>
  <c r="J137"/>
  <c r="J102"/>
  <c i="2" r="F36"/>
  <c i="1" r="BC95"/>
  <c i="2" r="F34"/>
  <c i="1" r="BA95"/>
  <c i="3" r="J34"/>
  <c i="1" r="AW96"/>
  <c i="2" r="J34"/>
  <c i="1" r="AW95"/>
  <c i="4" r="F37"/>
  <c i="1" r="BD97"/>
  <c i="4" r="F34"/>
  <c i="1" r="BA97"/>
  <c i="2" r="F37"/>
  <c i="1" r="BD95"/>
  <c i="3" r="F36"/>
  <c i="1" r="BC96"/>
  <c i="3" r="F37"/>
  <c i="1" r="BD96"/>
  <c i="3" r="F34"/>
  <c i="1" r="BA96"/>
  <c i="2" r="J30"/>
  <c i="1" r="AG95"/>
  <c i="4" r="F35"/>
  <c i="1" r="BB97"/>
  <c i="3" r="F35"/>
  <c i="1" r="BB96"/>
  <c i="2" r="F35"/>
  <c i="1" r="BB95"/>
  <c i="4" r="J34"/>
  <c i="1" r="AW97"/>
  <c i="4" r="F36"/>
  <c i="1" r="BC97"/>
  <c i="4" l="1" r="R123"/>
  <c r="R122"/>
  <c i="3" r="T127"/>
  <c i="2" r="P119"/>
  <c i="1" r="AU95"/>
  <c i="4" r="T123"/>
  <c r="T122"/>
  <c r="P123"/>
  <c r="P122"/>
  <c i="1" r="AU97"/>
  <c i="3" r="R127"/>
  <c i="2" r="T119"/>
  <c i="3" r="BK189"/>
  <c r="J189"/>
  <c r="J98"/>
  <c i="2" r="J96"/>
  <c r="J120"/>
  <c r="J97"/>
  <c r="J121"/>
  <c r="J98"/>
  <c i="3" r="BK267"/>
  <c r="J267"/>
  <c r="J105"/>
  <c i="4" r="BK123"/>
  <c r="J123"/>
  <c r="J97"/>
  <c i="2" r="J33"/>
  <c i="1" r="AV95"/>
  <c r="AT95"/>
  <c i="4" r="J33"/>
  <c i="1" r="AV97"/>
  <c r="AT97"/>
  <c i="2" r="F33"/>
  <c i="1" r="AZ95"/>
  <c i="4" r="F33"/>
  <c i="1" r="AZ97"/>
  <c r="BC94"/>
  <c r="W32"/>
  <c r="BA94"/>
  <c r="W30"/>
  <c r="BD94"/>
  <c r="W33"/>
  <c i="3" r="F33"/>
  <c i="1" r="AZ96"/>
  <c r="BB94"/>
  <c r="W31"/>
  <c i="3" r="J33"/>
  <c i="1" r="AV96"/>
  <c r="AT96"/>
  <c i="3" l="1" r="BK127"/>
  <c r="J127"/>
  <c r="J96"/>
  <c i="2" r="J39"/>
  <c i="4" r="BK122"/>
  <c r="J122"/>
  <c r="J96"/>
  <c i="1" r="AN95"/>
  <c r="AU94"/>
  <c r="AW94"/>
  <c r="AK30"/>
  <c r="AX94"/>
  <c r="AZ94"/>
  <c r="W29"/>
  <c r="AY94"/>
  <c l="1" r="AV94"/>
  <c r="AK29"/>
  <c i="3" r="J30"/>
  <c i="1" r="AG96"/>
  <c r="AN96"/>
  <c i="4" r="J30"/>
  <c i="1" r="AG97"/>
  <c r="AN97"/>
  <c i="3" l="1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<sst xmlns="http://schemas.openxmlformats.org/spreadsheetml/2006/main">
  <si>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</si>
  <si>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</si>
  <si>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</si>
  <si>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</si>
  <si>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</si>
  <si>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{19a74062-2140-4c2c-9b67-84dd8dadf8f3}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</si>
  <si>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</si>
  <si>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</si>
  <si>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</si>
  <si>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</si>
  <si>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</si>
  <si>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</si>
  <si>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</si>
  <si>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</si>
  <si>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D19018-11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</si>
  <si>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</si>
  <si>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</si>
  <si>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66,549 - TÚ 2071</t>
  </si>
  <si>
    <t>KSO:</t>
  </si>
  <si>
    <t>CC-CZ:</t>
  </si>
  <si>
    <t>Místo:</t>
  </si>
  <si>
    <t xml:space="preserve"> </t>
  </si>
  <si>
    <t>Datum:</t>
  </si>
  <si>
    <t>6. 12. 2019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</si>
  <si>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</si>
  <si>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</si>
  <si>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</si>
  <si>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</si>
  <si>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</si>
  <si>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</si>
  <si>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</si>
  <si>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</si>
  <si>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</si>
  <si>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</si>
  <si>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</si>
  <si>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</si>
  <si>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</si>
  <si>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</si>
  <si>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</si>
  <si>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</si>
  <si>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</si>
  <si>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</si>
  <si>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</si>
  <si>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</si>
  <si>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</si>
  <si>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</si>
  <si>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</si>
  <si>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</si>
  <si>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</si>
  <si>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</si>
  <si>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</si>
  <si>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</si>
  <si>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</si>
  <si>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</si>
  <si>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</si>
  <si>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</si>
  <si>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</si>
  <si>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</si>
  <si>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</si>
  <si>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</si>
  <si>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</si>
  <si>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</si>
  <si>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</si>
  <si>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</si>
  <si>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</si>
  <si>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</si>
  <si>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</si>
  <si>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</si>
  <si>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</si>
  <si>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</si>
  <si>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</si>
  <si>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</si>
  <si>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</si>
  <si>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</si>
  <si>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</si>
  <si>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</si>
  <si>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</si>
  <si>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</si>
  <si>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</si>
  <si>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na propustku v km 66,549</t>
  </si>
  <si>
    <t>STA</t>
  </si>
  <si>
    <t>1</t>
  </si>
  <si>
    <t>{86ebc0f5-42c4-4a2c-aa40-d5353ba555ce}</t>
  </si>
  <si>
    <t>2</t>
  </si>
  <si>
    <t>SO 02</t>
  </si>
  <si>
    <t>Oprava propustku v km 66,549</t>
  </si>
  <si>
    <t>{c7869acb-f6d7-4a2a-b8a7-7952eedf9873}</t>
  </si>
  <si>
    <t>VRN</t>
  </si>
  <si>
    <t>Vedlejší rozpočtové náklady</t>
  </si>
  <si>
    <t>{987cbe0e-3954-4401-9934-d513bf3abc6e}</t>
  </si>
  <si>
    <t>KRYCÍ LIST SOUPISU PRACÍ</t>
  </si>
  <si>
    <t>Objekt:</t>
  </si>
  <si>
    <t>SO 01 - Železniční svršek na propustku v km 66,549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</si>
  <si>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</si>
  <si>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</si>
  <si>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</si>
  <si>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</si>
  <si>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</si>
  <si>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</si>
  <si>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</si>
  <si>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</si>
  <si>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</si>
  <si>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</si>
  <si>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</si>
  <si>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</si>
  <si>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</si>
  <si>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</si>
  <si>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</si>
  <si>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</si>
  <si>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</si>
  <si>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</si>
  <si>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</si>
  <si>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</si>
  <si>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</si>
  <si>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</si>
  <si>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</si>
  <si>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</si>
  <si>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</si>
  <si>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</si>
  <si>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</si>
  <si>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</si>
  <si>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</si>
  <si>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</si>
  <si>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2019</t>
  </si>
  <si>
    <t>4</t>
  </si>
  <si>
    <t>603981273</t>
  </si>
  <si>
    <t>5905023030</t>
  </si>
  <si>
    <t>Úprava povrchu stezky rozprostřením štěrkodrtě přes 5 do 10 cm</t>
  </si>
  <si>
    <t>m2</t>
  </si>
  <si>
    <t>-1883814897</t>
  </si>
  <si>
    <t>VV</t>
  </si>
  <si>
    <t>2*0,5*25</t>
  </si>
  <si>
    <t>3</t>
  </si>
  <si>
    <t>5905025110</t>
  </si>
  <si>
    <t>Doplnění stezky štěrkodrtí souvislé</t>
  </si>
  <si>
    <t>m3</t>
  </si>
  <si>
    <t>-1501933573</t>
  </si>
  <si>
    <t>25*2*0,5*0,05</t>
  </si>
  <si>
    <t>M</t>
  </si>
  <si>
    <t>5955101030</t>
  </si>
  <si>
    <t>Kamenivo drcené drť frakce 8/16</t>
  </si>
  <si>
    <t>t</t>
  </si>
  <si>
    <t>8</t>
  </si>
  <si>
    <t>1286321025</t>
  </si>
  <si>
    <t>5905055010</t>
  </si>
  <si>
    <t>Odstranění stávajícího kolejového lože odtěžením v koleji</t>
  </si>
  <si>
    <t>1217654746</t>
  </si>
  <si>
    <t>15*1,7 "odstranění KL pro rekonstrukci koleje"</t>
  </si>
  <si>
    <t>6</t>
  </si>
  <si>
    <t>5905060010</t>
  </si>
  <si>
    <t>Zřízení nového kolejového lože v koleji</t>
  </si>
  <si>
    <t>-218083440</t>
  </si>
  <si>
    <t>15*1,7"nové kolejové lože pro rekonstrukci koleje"</t>
  </si>
  <si>
    <t>7</t>
  </si>
  <si>
    <t>5905105030</t>
  </si>
  <si>
    <t>Doplnění KL kamenivem souvisle strojně v koleji</t>
  </si>
  <si>
    <t>-678022440</t>
  </si>
  <si>
    <t>(200)*3,4*0,05 "doplnění kolejového lože pro směr. a výšk. úpravu koleje"</t>
  </si>
  <si>
    <t>5955101000</t>
  </si>
  <si>
    <t>Kamenivo drcené štěrk frakce 31,5/63 třídy BI</t>
  </si>
  <si>
    <t>-202074600</t>
  </si>
  <si>
    <t>(25,5+34)*1,8</t>
  </si>
  <si>
    <t>9</t>
  </si>
  <si>
    <t>5906130380</t>
  </si>
  <si>
    <t>Montáž kolejového roštu v ose koleje pražce betonové vystrojené tv. S49 rozdělení "c"</t>
  </si>
  <si>
    <t>-806408439</t>
  </si>
  <si>
    <t>50/1000</t>
  </si>
  <si>
    <t>10</t>
  </si>
  <si>
    <t>5906140190</t>
  </si>
  <si>
    <t>Demontáž kolejového roštu koleje v ose koleje pražce betonové tv. S49 rozdělení "c"</t>
  </si>
  <si>
    <t>1847201505</t>
  </si>
  <si>
    <t>11</t>
  </si>
  <si>
    <t>5908005030</t>
  </si>
  <si>
    <t>Oprava kolejnicového styku výměna spojky tv. S49</t>
  </si>
  <si>
    <t>kus</t>
  </si>
  <si>
    <t>751210027</t>
  </si>
  <si>
    <t>12</t>
  </si>
  <si>
    <t>5958101010</t>
  </si>
  <si>
    <t>Součásti spojovací kolejnicové spojky tv. S1 580 mm</t>
  </si>
  <si>
    <t>1176542390</t>
  </si>
  <si>
    <t>13</t>
  </si>
  <si>
    <t>5958116000</t>
  </si>
  <si>
    <t>Matice M24</t>
  </si>
  <si>
    <t>-1055601823</t>
  </si>
  <si>
    <t>14</t>
  </si>
  <si>
    <t>5958107000</t>
  </si>
  <si>
    <t>Šroub spojkový M24 x 120 mm</t>
  </si>
  <si>
    <t>1237957203</t>
  </si>
  <si>
    <t>5958134040</t>
  </si>
  <si>
    <t>Součásti upevňovací kroužek pružný dvojitý Fe 6</t>
  </si>
  <si>
    <t>-180901378</t>
  </si>
  <si>
    <t>16</t>
  </si>
  <si>
    <t>5958158005</t>
  </si>
  <si>
    <t xml:space="preserve">Podložka pryžová pod patu kolejnice S49  183/126/6</t>
  </si>
  <si>
    <t>1685138780</t>
  </si>
  <si>
    <t>50/0,6*2</t>
  </si>
  <si>
    <t>17</t>
  </si>
  <si>
    <t>5909032020</t>
  </si>
  <si>
    <t>Přesná úprava GPK koleje směrové a výškové uspořádání pražce betonové</t>
  </si>
  <si>
    <t>-1672732639</t>
  </si>
  <si>
    <t>OST</t>
  </si>
  <si>
    <t>Ostatní</t>
  </si>
  <si>
    <t>18</t>
  </si>
  <si>
    <t>9902100200</t>
  </si>
  <si>
    <t xml:space="preserve">Doprava dodávek zhotovitele, dodávek objednatele nebo výzisku mechanizací přes 3,5 t sypanin  do 20 km</t>
  </si>
  <si>
    <t>512</t>
  </si>
  <si>
    <t>-439658604</t>
  </si>
  <si>
    <t>P</t>
  </si>
  <si>
    <t>Poznámka k položce:_x000d_
Měrnou jednotkou je t přepravovaného materiálu.</t>
  </si>
  <si>
    <t>(25,5+25,5+34)*1,8</t>
  </si>
  <si>
    <t>19</t>
  </si>
  <si>
    <t>9903200100</t>
  </si>
  <si>
    <t>Přeprava mechanizace na místo prováděných prací o hmotnosti přes 12 t přes 50 do 100 km</t>
  </si>
  <si>
    <t>-1408203449</t>
  </si>
  <si>
    <t>1 "dvoucestný bagr"</t>
  </si>
  <si>
    <t>Součet</t>
  </si>
  <si>
    <t>20</t>
  </si>
  <si>
    <t>9903200200</t>
  </si>
  <si>
    <t>Přeprava mechanizace na místo prováděných prací o hmotnosti přes 12 t do 200 km</t>
  </si>
  <si>
    <t>1489250086</t>
  </si>
  <si>
    <t>"doprava ASP"1</t>
  </si>
  <si>
    <t>9909000100</t>
  </si>
  <si>
    <t>Poplatek za uložení suti nebo hmot na oficiální skládku</t>
  </si>
  <si>
    <t>158205260</t>
  </si>
  <si>
    <t>42,5*1,8</t>
  </si>
  <si>
    <t>SO 02 - Oprava propustku v km 66,549</t>
  </si>
  <si>
    <t>1 - Zemní práce</t>
  </si>
  <si>
    <t>2 - Zakládání</t>
  </si>
  <si>
    <t xml:space="preserve">    3 - Svislé a kompletní konstrukce</t>
  </si>
  <si>
    <t xml:space="preserve">      4 - Vodorovné konstrukce</t>
  </si>
  <si>
    <t>711 - Izolace proti vodě, vlhkosti a plynům</t>
  </si>
  <si>
    <t>9 - Ostatní konstrukce a práce-bourání</t>
  </si>
  <si>
    <t xml:space="preserve">96 -  Bourání konstrukcí</t>
  </si>
  <si>
    <t xml:space="preserve">99 -  Přesun hmot</t>
  </si>
  <si>
    <t xml:space="preserve">    997 - Přesun sutě</t>
  </si>
  <si>
    <t xml:space="preserve">    998 - Přesun hmot</t>
  </si>
  <si>
    <t>Zemní práce</t>
  </si>
  <si>
    <t>111201101</t>
  </si>
  <si>
    <t>Odstranění křovin a stromů průměru kmene do 100 mm i s kořeny z celkové plochy do 1000 m2</t>
  </si>
  <si>
    <t>CS ÚRS 2019 02</t>
  </si>
  <si>
    <t>86597939</t>
  </si>
  <si>
    <t>"odstranění keřů 10m od osy propustku" 20*7,5+20*10</t>
  </si>
  <si>
    <t>111201401</t>
  </si>
  <si>
    <t>Spálení křovin a stromů průměru kmene do 100 mm</t>
  </si>
  <si>
    <t>1733341772</t>
  </si>
  <si>
    <t>114203101</t>
  </si>
  <si>
    <t>Rozebrání dlažeb z lomového kamene nebo betonových tvárnic na sucho</t>
  </si>
  <si>
    <t>-1569442320</t>
  </si>
  <si>
    <t>0,4*14,2*0,6</t>
  </si>
  <si>
    <t>115001104</t>
  </si>
  <si>
    <t>Převedení vody potrubím DN do 300</t>
  </si>
  <si>
    <t>m</t>
  </si>
  <si>
    <t>-279640858</t>
  </si>
  <si>
    <t>115101202</t>
  </si>
  <si>
    <t>Čerpání vody na dopravní výšku do 10 m průměrný přítok do 1000 l/min</t>
  </si>
  <si>
    <t>hod</t>
  </si>
  <si>
    <t>515486984</t>
  </si>
  <si>
    <t>"při deštích" 16</t>
  </si>
  <si>
    <t>115101302</t>
  </si>
  <si>
    <t>Pohotovost čerpací soupravy pro dopravní výšku do 10 m přítok do 1000 l/min</t>
  </si>
  <si>
    <t>den</t>
  </si>
  <si>
    <t>789111265</t>
  </si>
  <si>
    <t>121101101</t>
  </si>
  <si>
    <t>Sejmutí ornice s přemístěním na vzdálenost do 50 m</t>
  </si>
  <si>
    <t>-60176267</t>
  </si>
  <si>
    <t>Na stávajících svazích</t>
  </si>
  <si>
    <t>"Vlevo trati" 7,5*15*0,10</t>
  </si>
  <si>
    <t>"Vpravo trati"10*15*0,10</t>
  </si>
  <si>
    <t>131301102</t>
  </si>
  <si>
    <t>Hloubení jam nezapažených v hornině tř. 4 objemu do 1000 m3</t>
  </si>
  <si>
    <t>-899716569</t>
  </si>
  <si>
    <t>(17,25+6,1)*0,5*2,2*5+(17,25+6,1)*0,5*5*5*0,5+(17,25+6,1)*0,5*5*4*0,5-2,16*1,5*17,25</t>
  </si>
  <si>
    <t>131301109</t>
  </si>
  <si>
    <t>Příplatek za lepivost u hloubení jam nezapažených v hornině tř. 4</t>
  </si>
  <si>
    <t>-1821002690</t>
  </si>
  <si>
    <t>335,223</t>
  </si>
  <si>
    <t>161101101</t>
  </si>
  <si>
    <t>Svislé přemístění výkopku z horniny tř. 1 až 4 hl výkopu do 2,5 m</t>
  </si>
  <si>
    <t>1532447415</t>
  </si>
  <si>
    <t>162701105</t>
  </si>
  <si>
    <t>Vodorovné přemístění do 10000 m výkopku/sypaniny z horniny tř. 1 až 4</t>
  </si>
  <si>
    <t>-1268736859</t>
  </si>
  <si>
    <t>"Na meziskládku a zpět</t>
  </si>
  <si>
    <t>(335,223+26,25)*2</t>
  </si>
  <si>
    <t>167101102</t>
  </si>
  <si>
    <t>Nakládání výkopku z hornin tř. 1 až 4 přes 100 m3</t>
  </si>
  <si>
    <t>1960920865</t>
  </si>
  <si>
    <t>"Nakládání na meziskládce"</t>
  </si>
  <si>
    <t>(335,223+26,25)</t>
  </si>
  <si>
    <t>171101141</t>
  </si>
  <si>
    <t>Uložení sypaniny do 0,75 m3 násypu na 1 m silnice nebo železnice</t>
  </si>
  <si>
    <t>880774434</t>
  </si>
  <si>
    <t>"zásyp trub" 335,223</t>
  </si>
  <si>
    <t>171151101</t>
  </si>
  <si>
    <t>Hutnění boků násypů pro jakýkoliv sklon a míru zhutnění svahu</t>
  </si>
  <si>
    <t>522808300</t>
  </si>
  <si>
    <t>"Vlevo trati" 7,5*15</t>
  </si>
  <si>
    <t>"Vpravo trati"10*15</t>
  </si>
  <si>
    <t>171201211</t>
  </si>
  <si>
    <t>Poplatek za uložení odpadu ze sypaniny na skládce (skládkovné)</t>
  </si>
  <si>
    <t>-1353670425</t>
  </si>
  <si>
    <t>"nevyhovující zemina cca 40%"1,8*335,223*0,4</t>
  </si>
  <si>
    <t>175101201</t>
  </si>
  <si>
    <t>Obsypání objektu nad přilehlým původním terénem sypaninou bez prohození, uloženou do 3 m</t>
  </si>
  <si>
    <t>-2100909606</t>
  </si>
  <si>
    <t>17,25*2*1,75</t>
  </si>
  <si>
    <t>58343930</t>
  </si>
  <si>
    <t>kamenivo drcené hrubé frakce 16-32</t>
  </si>
  <si>
    <t>-996526928</t>
  </si>
  <si>
    <t>"drážní stezka"30*0,1*1,8</t>
  </si>
  <si>
    <t>58344197</t>
  </si>
  <si>
    <t>štěrkodrť frakce 0/63</t>
  </si>
  <si>
    <t>1216091885</t>
  </si>
  <si>
    <t>"náhrada nevyhovující zeminy 40%"335*0,4*1,8</t>
  </si>
  <si>
    <t>181102302</t>
  </si>
  <si>
    <t>Úprava pláně v zářezech se zhutněním</t>
  </si>
  <si>
    <t>-644718185</t>
  </si>
  <si>
    <t>2,2*15</t>
  </si>
  <si>
    <t>181202305</t>
  </si>
  <si>
    <t>Úprava pláně na násypech se zhutněním</t>
  </si>
  <si>
    <t>491975840</t>
  </si>
  <si>
    <t>"zemní pláň" 6,7*15</t>
  </si>
  <si>
    <t>181301102</t>
  </si>
  <si>
    <t>Rozprostření ornice tl vrstvy do 150 mm pl do 500 m2 v rovině nebo ve svahu do 1:5</t>
  </si>
  <si>
    <t>189339430</t>
  </si>
  <si>
    <t>22</t>
  </si>
  <si>
    <t>182201101</t>
  </si>
  <si>
    <t>Svahování násypů</t>
  </si>
  <si>
    <t>1866170259</t>
  </si>
  <si>
    <t>262,5</t>
  </si>
  <si>
    <t>23</t>
  </si>
  <si>
    <t>183405212</t>
  </si>
  <si>
    <t>Výsev trávníku hydroosevem na hlušinu</t>
  </si>
  <si>
    <t>1495748803</t>
  </si>
  <si>
    <t>24</t>
  </si>
  <si>
    <t>005724700</t>
  </si>
  <si>
    <t>osivo směs travní univerzál</t>
  </si>
  <si>
    <t>kg</t>
  </si>
  <si>
    <t>-1401453702</t>
  </si>
  <si>
    <t>262,5*0,025 'Přepočtené koeficientem množství</t>
  </si>
  <si>
    <t>Zakládání</t>
  </si>
  <si>
    <t>25</t>
  </si>
  <si>
    <t>271532212</t>
  </si>
  <si>
    <t>Podsyp pod základové konstrukce se zhutněním z hrubého kameniva frakce 16 až 32 mm</t>
  </si>
  <si>
    <t>429258023</t>
  </si>
  <si>
    <t>2,2*15*0,1</t>
  </si>
  <si>
    <t>26</t>
  </si>
  <si>
    <t>273311124</t>
  </si>
  <si>
    <t>Základové desky z betonu prostého C 12/15</t>
  </si>
  <si>
    <t>1668652610</t>
  </si>
  <si>
    <t>"podkladní vyrovnávací beton pod základovou desku 150mm" 17,5*2,2*0,15+2,2*0,8*0,8*2</t>
  </si>
  <si>
    <t>27</t>
  </si>
  <si>
    <t>273311127</t>
  </si>
  <si>
    <t>Základové desky z betonu prostého C 25/30</t>
  </si>
  <si>
    <t>-1199964363</t>
  </si>
  <si>
    <t>"betonové lože pod prefabrikáty + koncové prahy základu + deska vývařiště" 10,8</t>
  </si>
  <si>
    <t>28</t>
  </si>
  <si>
    <t>273354111</t>
  </si>
  <si>
    <t>Bednění základových desek - zřízení</t>
  </si>
  <si>
    <t>745261121</t>
  </si>
  <si>
    <t>"podkladní beton" 2*17,5*0,15+2,2*2*0,15</t>
  </si>
  <si>
    <t>"lože pod prefabrikáty" 0,2*17,5*2+2,2*0,2*2+0,3*(1,7*2+1,38*2)</t>
  </si>
  <si>
    <t>29</t>
  </si>
  <si>
    <t>273354211</t>
  </si>
  <si>
    <t>Bednění základových desek - odstranění</t>
  </si>
  <si>
    <t>214646806</t>
  </si>
  <si>
    <t>30</t>
  </si>
  <si>
    <t>31316008</t>
  </si>
  <si>
    <t>síť výztužná svařovaná 100x100mm drát D 8mm</t>
  </si>
  <si>
    <t>-1160411250</t>
  </si>
  <si>
    <t>68</t>
  </si>
  <si>
    <t>31</t>
  </si>
  <si>
    <t>31316006</t>
  </si>
  <si>
    <t>síť výztužná svařovaná 100x100mm drát D 6mm</t>
  </si>
  <si>
    <t>-143814882</t>
  </si>
  <si>
    <t>"výztuž obkladu z lomového kamene"37,172</t>
  </si>
  <si>
    <t>Svislé a kompletní konstrukce</t>
  </si>
  <si>
    <t>32</t>
  </si>
  <si>
    <t>334352111</t>
  </si>
  <si>
    <t>Bednění mostních křídel a závěrných zídek ze systémového bednění s výplní z překližek - zřízení</t>
  </si>
  <si>
    <t>1054940638</t>
  </si>
  <si>
    <t>"bednění zesílení základu na vtoku a výtoku" 2,12*0,5*4</t>
  </si>
  <si>
    <t>"bednění vývařiště"1,38*1,35*2+1,38*0,8*2+1,1*(1,35+0,8)*0,5*4</t>
  </si>
  <si>
    <t>33</t>
  </si>
  <si>
    <t>334352211</t>
  </si>
  <si>
    <t>Bednění mostních křídel a závěrných zídek ze systémového bednění s výplní z překližek - odstranění</t>
  </si>
  <si>
    <t>755476689</t>
  </si>
  <si>
    <t>34</t>
  </si>
  <si>
    <t>341361821</t>
  </si>
  <si>
    <t>Výztuž stěn betonářskou ocelí 10 505</t>
  </si>
  <si>
    <t>-12412726</t>
  </si>
  <si>
    <t>"výstuž vývařiště"1,6*0,2</t>
  </si>
  <si>
    <t>"Prutová výstuž základu"221,3/1000</t>
  </si>
  <si>
    <t>35</t>
  </si>
  <si>
    <t>342321610</t>
  </si>
  <si>
    <t>Stěny výplňové ze ŽB tř. C 30/37</t>
  </si>
  <si>
    <t>-905806960</t>
  </si>
  <si>
    <t>"stěny vývařiště" 1,38*0,8*0,3+1,38*1,35*0,3+(1,35+0,8)*0,5*1,1*0,3*2</t>
  </si>
  <si>
    <t>36</t>
  </si>
  <si>
    <t>389121111</t>
  </si>
  <si>
    <t>Osazení dílců rámové konstrukce propustků a podchodů hmotnosti do 5 t</t>
  </si>
  <si>
    <t>-286612431</t>
  </si>
  <si>
    <t>"Montáž propustku"16</t>
  </si>
  <si>
    <t>Vodorovné konstrukce</t>
  </si>
  <si>
    <t>37</t>
  </si>
  <si>
    <t>451311521</t>
  </si>
  <si>
    <t>Podklad pro dlažbu z betonu prostého vodostavebného V4 tř. B 20 vrstva tl nad 100 do 150 mm</t>
  </si>
  <si>
    <t>1530668116</t>
  </si>
  <si>
    <t>"vpravo"1,1*3,5+1,9*1,1*2+3,4*3,5</t>
  </si>
  <si>
    <t>"vlevo"(0,855+1,18)*3,5*0,75+3,4*3,5</t>
  </si>
  <si>
    <t>38</t>
  </si>
  <si>
    <t>462511111</t>
  </si>
  <si>
    <t>Zához prostoru z lomového kamene</t>
  </si>
  <si>
    <t>-554937164</t>
  </si>
  <si>
    <t>"zához vývařiště"0,775*1,1*0,75</t>
  </si>
  <si>
    <t>39</t>
  </si>
  <si>
    <t>465513157</t>
  </si>
  <si>
    <t>Dlažba svahu u opěr z upraveného lomového žulového kamene LK 20 do lože C 25/30</t>
  </si>
  <si>
    <t>1496648293</t>
  </si>
  <si>
    <t>711</t>
  </si>
  <si>
    <t>Izolace proti vodě, vlhkosti a plynům</t>
  </si>
  <si>
    <t>40</t>
  </si>
  <si>
    <t>711511101</t>
  </si>
  <si>
    <t>Provedení hydroizolace potrubí za studena penetračním nátěrem</t>
  </si>
  <si>
    <t>-2095282934</t>
  </si>
  <si>
    <t>(0,2+0,45)*2*17,275 +(2*3,14*0,7-0,635)*17,275</t>
  </si>
  <si>
    <t>41</t>
  </si>
  <si>
    <t>111631500</t>
  </si>
  <si>
    <t>lak asfaltový ALP/9 bal 9 kg</t>
  </si>
  <si>
    <t>-1080834744</t>
  </si>
  <si>
    <t>Poznámka k položce:_x000d_
Spotřeba 0,3-0,4kg/m2 dle povrchu, ředidlo technický benzín</t>
  </si>
  <si>
    <t>79,1129187401574*0,00035 'Přepočtené koeficientem množství</t>
  </si>
  <si>
    <t>42</t>
  </si>
  <si>
    <t>711511102</t>
  </si>
  <si>
    <t>Provedení hydroizolace potrubí za studena asfaltovým lakem</t>
  </si>
  <si>
    <t>-1475944542</t>
  </si>
  <si>
    <t>87,429*2</t>
  </si>
  <si>
    <t>43</t>
  </si>
  <si>
    <t>111631520</t>
  </si>
  <si>
    <t>lak asfaltový RENOLAK ALN bal. 9 kg</t>
  </si>
  <si>
    <t>-1294071649</t>
  </si>
  <si>
    <t>Poznámka k položce:_x000d_
Spotřeba: 0,3-0,5 kg/m2</t>
  </si>
  <si>
    <t>174,858*0,00035 'Přepočtené koeficientem množství</t>
  </si>
  <si>
    <t>44</t>
  </si>
  <si>
    <t>998711101</t>
  </si>
  <si>
    <t>Přesun hmot tonážní pro izolace proti vodě, vlhkosti a plynům v objektech výšky do 6 m</t>
  </si>
  <si>
    <t>-1638635702</t>
  </si>
  <si>
    <t>Ostatní konstrukce a práce-bourání</t>
  </si>
  <si>
    <t>45</t>
  </si>
  <si>
    <t>922571133</t>
  </si>
  <si>
    <t>Úprava drážní stezky ze štěrkopísku zhutněného tl 150 mm</t>
  </si>
  <si>
    <t>-1208604123</t>
  </si>
  <si>
    <t>(1,25+0,85)*15</t>
  </si>
  <si>
    <t>46</t>
  </si>
  <si>
    <t>936942211</t>
  </si>
  <si>
    <t>Zhotovení tabulky s letopočtem opravy mostu vložením šablony do bednění</t>
  </si>
  <si>
    <t>477480739</t>
  </si>
  <si>
    <t>47</t>
  </si>
  <si>
    <t>966023211</t>
  </si>
  <si>
    <t>Snesení nevyhovujících kamenných římsových desek na průčelním zdivu a křídlech</t>
  </si>
  <si>
    <t>491735589</t>
  </si>
  <si>
    <t>2,8*0,25*0,55*2</t>
  </si>
  <si>
    <t>48</t>
  </si>
  <si>
    <t>592211604D.1</t>
  </si>
  <si>
    <t>Žlb trouba patková DN 1000</t>
  </si>
  <si>
    <t>-1790090807</t>
  </si>
  <si>
    <t>49</t>
  </si>
  <si>
    <t>592211605D.1</t>
  </si>
  <si>
    <t>Žlb trouba patková DN 1000 vtokový díl šikmý</t>
  </si>
  <si>
    <t>-1501553331</t>
  </si>
  <si>
    <t>50</t>
  </si>
  <si>
    <t>592211605D.2</t>
  </si>
  <si>
    <t>Žlb trouba patková DN 1000 vytokový díl šikmý</t>
  </si>
  <si>
    <t>2041118488</t>
  </si>
  <si>
    <t>96</t>
  </si>
  <si>
    <t xml:space="preserve"> Bourání konstrukcí</t>
  </si>
  <si>
    <t>51</t>
  </si>
  <si>
    <t>962021112</t>
  </si>
  <si>
    <t>Bourání mostních zdí a pilířů z kamene</t>
  </si>
  <si>
    <t>-1157043305</t>
  </si>
  <si>
    <t>"Opěry"0,8*1,15*14,2 +0,8*0,5*14,2</t>
  </si>
  <si>
    <t>52</t>
  </si>
  <si>
    <t>963021112</t>
  </si>
  <si>
    <t>Bourání mostní nosné konstrukce z kamene</t>
  </si>
  <si>
    <t>434770093</t>
  </si>
  <si>
    <t>"bourání nosné konstrukce"0,3*1,5*14,2</t>
  </si>
  <si>
    <t>99</t>
  </si>
  <si>
    <t xml:space="preserve"> Přesun hmot</t>
  </si>
  <si>
    <t>53</t>
  </si>
  <si>
    <t>992114151</t>
  </si>
  <si>
    <t>Vodorovné přemístění mostních dílců z ŽB na vzdálenost 5000 m do hmotnosti 5 t</t>
  </si>
  <si>
    <t>1932995535</t>
  </si>
  <si>
    <t>"převoz prefabrikátů na stavbu" 16</t>
  </si>
  <si>
    <t>997</t>
  </si>
  <si>
    <t>Přesun sutě</t>
  </si>
  <si>
    <t>54</t>
  </si>
  <si>
    <t>997211111</t>
  </si>
  <si>
    <t>Svislá doprava suti na v 3,5 m</t>
  </si>
  <si>
    <t>-1308287502</t>
  </si>
  <si>
    <t>55</t>
  </si>
  <si>
    <t>997211119</t>
  </si>
  <si>
    <t>Příplatek ZKD 3,5 m výšky u svislé dopravy suti</t>
  </si>
  <si>
    <t>-405643018</t>
  </si>
  <si>
    <t>56</t>
  </si>
  <si>
    <t>997211511</t>
  </si>
  <si>
    <t>Vodorovná doprava suti po suchu na vzdálenost do 1 km</t>
  </si>
  <si>
    <t>2125332491</t>
  </si>
  <si>
    <t>57</t>
  </si>
  <si>
    <t>997211519</t>
  </si>
  <si>
    <t>Příplatek ZKD 1 km u vodorovné dopravy suti</t>
  </si>
  <si>
    <t>604166292</t>
  </si>
  <si>
    <t>"odvoz suti na skládku 20km"20*70,72</t>
  </si>
  <si>
    <t>58</t>
  </si>
  <si>
    <t>997211611</t>
  </si>
  <si>
    <t>Nakládání suti na dopravní prostředky pro vodorovnou dopravu</t>
  </si>
  <si>
    <t>-615291893</t>
  </si>
  <si>
    <t>59</t>
  </si>
  <si>
    <t>997221855</t>
  </si>
  <si>
    <t>Poplatek za uložení odpadu z kameniva na skládce (skládkovné)</t>
  </si>
  <si>
    <t>-1771809393</t>
  </si>
  <si>
    <t>998</t>
  </si>
  <si>
    <t>Přesun hmot</t>
  </si>
  <si>
    <t>60</t>
  </si>
  <si>
    <t>998212111</t>
  </si>
  <si>
    <t>Přesun hmot pro mosty zděné, monolitické betonové nebo ocelové v do 20 m</t>
  </si>
  <si>
    <t>1778650202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</si>
  <si>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</si>
  <si>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</si>
  <si>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</si>
  <si>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</si>
  <si>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</si>
  <si>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</si>
  <si>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</si>
  <si>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</si>
  <si>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</si>
  <si>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</si>
  <si>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kpl</t>
  </si>
  <si>
    <t>1024</t>
  </si>
  <si>
    <t>-788671498</t>
  </si>
  <si>
    <t>013254000</t>
  </si>
  <si>
    <t>Dokumentace skutečného provedení stavby</t>
  </si>
  <si>
    <t>CS ÚRS 2019 01</t>
  </si>
  <si>
    <t>-95605816</t>
  </si>
  <si>
    <t>VRN3</t>
  </si>
  <si>
    <t>Zařízení staveniště</t>
  </si>
  <si>
    <t>030001000</t>
  </si>
  <si>
    <t>-1403512153</t>
  </si>
  <si>
    <t>032403000</t>
  </si>
  <si>
    <t>Provizorní komunikace</t>
  </si>
  <si>
    <t>-214743916</t>
  </si>
  <si>
    <t>035103001</t>
  </si>
  <si>
    <t>Pronájem ploch</t>
  </si>
  <si>
    <t>698969910</t>
  </si>
  <si>
    <t>VRN4</t>
  </si>
  <si>
    <t>Inženýrská činnost</t>
  </si>
  <si>
    <t>041103000</t>
  </si>
  <si>
    <t>Autorský dozor projektanta</t>
  </si>
  <si>
    <t>1864561473</t>
  </si>
  <si>
    <t>043194000</t>
  </si>
  <si>
    <t>Ostatní zkoušky</t>
  </si>
  <si>
    <t>-354509064</t>
  </si>
  <si>
    <t>VRN6</t>
  </si>
  <si>
    <t>Územní vlivy</t>
  </si>
  <si>
    <t>065002000</t>
  </si>
  <si>
    <t>Mimostaveništní doprava materiálů</t>
  </si>
  <si>
    <t>Kč</t>
  </si>
  <si>
    <t>279886527</t>
  </si>
  <si>
    <t>VRN7</t>
  </si>
  <si>
    <t>Provozní vlivy</t>
  </si>
  <si>
    <t>074002000</t>
  </si>
  <si>
    <t>Železniční a městský kolejový provoz</t>
  </si>
  <si>
    <t>-1696319930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</si>
</sst>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D19018-11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propustku v km 66,549 - TÚ 2071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6. 12. 2019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Železniční svršek...'!J30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Železniční svršek...'!P119</f>
        <v>0</v>
      </c>
      <c r="AV95" s="128">
        <f>'SO 01 - Železniční svršek...'!J33</f>
        <v>0</v>
      </c>
      <c r="AW95" s="128">
        <f>'SO 01 - Železniční svršek...'!J34</f>
        <v>0</v>
      </c>
      <c r="AX95" s="128">
        <f>'SO 01 - Železniční svršek...'!J35</f>
        <v>0</v>
      </c>
      <c r="AY95" s="128">
        <f>'SO 01 - Železniční svršek...'!J36</f>
        <v>0</v>
      </c>
      <c r="AZ95" s="128">
        <f>'SO 01 - Železniční svršek...'!F33</f>
        <v>0</v>
      </c>
      <c r="BA95" s="128">
        <f>'SO 01 - Železniční svršek...'!F34</f>
        <v>0</v>
      </c>
      <c r="BB95" s="128">
        <f>'SO 01 - Železniční svršek...'!F35</f>
        <v>0</v>
      </c>
      <c r="BC95" s="128">
        <f>'SO 01 - Železniční svršek...'!F36</f>
        <v>0</v>
      </c>
      <c r="BD95" s="130">
        <f>'SO 01 - Železniční svršek...'!F37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propustku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Oprava propustku ...'!P127</f>
        <v>0</v>
      </c>
      <c r="AV96" s="128">
        <f>'SO 02 - Oprava propustku ...'!J33</f>
        <v>0</v>
      </c>
      <c r="AW96" s="128">
        <f>'SO 02 - Oprava propustku ...'!J34</f>
        <v>0</v>
      </c>
      <c r="AX96" s="128">
        <f>'SO 02 - Oprava propustku ...'!J35</f>
        <v>0</v>
      </c>
      <c r="AY96" s="128">
        <f>'SO 02 - Oprava propustku ...'!J36</f>
        <v>0</v>
      </c>
      <c r="AZ96" s="128">
        <f>'SO 02 - Oprava propustku ...'!F33</f>
        <v>0</v>
      </c>
      <c r="BA96" s="128">
        <f>'SO 02 - Oprava propustku ...'!F34</f>
        <v>0</v>
      </c>
      <c r="BB96" s="128">
        <f>'SO 02 - Oprava propustku ...'!F35</f>
        <v>0</v>
      </c>
      <c r="BC96" s="128">
        <f>'SO 02 - Oprava propustku ...'!F36</f>
        <v>0</v>
      </c>
      <c r="BD96" s="130">
        <f>'SO 02 - Oprava propustku 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'VRN - Vedlejší rozpočtové...'!P122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9RYoedY7zUvAQKkzUnYbk66GbYuLk3KRuY7rriUIl41OooFK3sJbrSCbMR4cZcON9DTlDF2KQ6J0/xDV2ybXuw==" hashValue="tbncLZi1+f1NzJtm3QWoMceuI9NFVNKqAETNHo3qDASpomJjY2LKC7R+xa7apKDWyFXJIyO+U0vePbouTX4JT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Železniční svršek...'!C2" display="/"/>
    <hyperlink ref="A96" location="'SO 02 - Oprava propustku 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66,549 - TÚ 2071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6. 12. 2019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ROUND((SUM(BE119:BE159)),  2)</f>
        <v>0</v>
      </c>
      <c r="G33" s="38"/>
      <c r="H33" s="38"/>
      <c r="I33" s="162">
        <v>0.20999999999999999</v>
      </c>
      <c r="J33" s="161">
        <f>ROUND(((SUM(BE119:BE159))*I33),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ROUND((SUM(BF119:BF159)),  2)</f>
        <v>0</v>
      </c>
      <c r="G34" s="38"/>
      <c r="H34" s="38"/>
      <c r="I34" s="162">
        <v>0.14999999999999999</v>
      </c>
      <c r="J34" s="161">
        <f>ROUND(((SUM(BF119:BF159))*I34),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ROUND((SUM(BG119:BG159)),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ROUND((SUM(BH119:BH159)),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ROUND((SUM(BI119:BI159)),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66,549 - TÚ 2071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Železniční svršek na propustku v km 66,549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6. 12. 2019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93"/>
      <c r="C97" s="194"/>
      <c r="D97" s="195" t="s">
        <v>98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99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3"/>
      <c r="C99" s="194"/>
      <c r="D99" s="195" t="s">
        <v>100</v>
      </c>
      <c r="E99" s="196"/>
      <c r="F99" s="196"/>
      <c r="G99" s="196"/>
      <c r="H99" s="196"/>
      <c r="I99" s="197"/>
      <c r="J99" s="198">
        <f>J149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101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Oprava propustku v km 66,549 - TÚ 2071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01 - Železniční svršek na propustku v km 66,549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6. 12. 2019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147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147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102</v>
      </c>
      <c r="D118" s="210" t="s">
        <v>58</v>
      </c>
      <c r="E118" s="210" t="s">
        <v>54</v>
      </c>
      <c r="F118" s="210" t="s">
        <v>55</v>
      </c>
      <c r="G118" s="210" t="s">
        <v>103</v>
      </c>
      <c r="H118" s="210" t="s">
        <v>104</v>
      </c>
      <c r="I118" s="211" t="s">
        <v>105</v>
      </c>
      <c r="J118" s="210" t="s">
        <v>95</v>
      </c>
      <c r="K118" s="212" t="s">
        <v>106</v>
      </c>
      <c r="L118" s="213"/>
      <c r="M118" s="100" t="s">
        <v>1</v>
      </c>
      <c r="N118" s="101" t="s">
        <v>37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144"/>
      <c r="J119" s="214">
        <f>BK119</f>
        <v>0</v>
      </c>
      <c r="K119" s="40"/>
      <c r="L119" s="44"/>
      <c r="M119" s="103"/>
      <c r="N119" s="215"/>
      <c r="O119" s="104"/>
      <c r="P119" s="216">
        <f>P120+P149</f>
        <v>0</v>
      </c>
      <c r="Q119" s="104"/>
      <c r="R119" s="216">
        <f>R120+R149</f>
        <v>110.05480006000001</v>
      </c>
      <c r="S119" s="104"/>
      <c r="T119" s="217">
        <f>T120+T149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97</v>
      </c>
      <c r="BK119" s="218">
        <f>BK120+BK149</f>
        <v>0</v>
      </c>
    </row>
    <row r="120" s="12" customFormat="1" ht="25.92" customHeight="1">
      <c r="A120" s="12"/>
      <c r="B120" s="219"/>
      <c r="C120" s="220"/>
      <c r="D120" s="221" t="s">
        <v>72</v>
      </c>
      <c r="E120" s="222" t="s">
        <v>114</v>
      </c>
      <c r="F120" s="222" t="s">
        <v>115</v>
      </c>
      <c r="G120" s="220"/>
      <c r="H120" s="220"/>
      <c r="I120" s="223"/>
      <c r="J120" s="224">
        <f>BK120</f>
        <v>0</v>
      </c>
      <c r="K120" s="220"/>
      <c r="L120" s="225"/>
      <c r="M120" s="226"/>
      <c r="N120" s="227"/>
      <c r="O120" s="227"/>
      <c r="P120" s="228">
        <f>P121</f>
        <v>0</v>
      </c>
      <c r="Q120" s="227"/>
      <c r="R120" s="228">
        <f>R121</f>
        <v>110.05480006000001</v>
      </c>
      <c r="S120" s="227"/>
      <c r="T120" s="22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81</v>
      </c>
      <c r="AT120" s="231" t="s">
        <v>72</v>
      </c>
      <c r="AU120" s="231" t="s">
        <v>73</v>
      </c>
      <c r="AY120" s="230" t="s">
        <v>116</v>
      </c>
      <c r="BK120" s="232">
        <f>BK121</f>
        <v>0</v>
      </c>
    </row>
    <row r="121" s="12" customFormat="1" ht="22.8" customHeight="1">
      <c r="A121" s="12"/>
      <c r="B121" s="219"/>
      <c r="C121" s="220"/>
      <c r="D121" s="221" t="s">
        <v>72</v>
      </c>
      <c r="E121" s="233" t="s">
        <v>117</v>
      </c>
      <c r="F121" s="233" t="s">
        <v>118</v>
      </c>
      <c r="G121" s="220"/>
      <c r="H121" s="220"/>
      <c r="I121" s="223"/>
      <c r="J121" s="234">
        <f>BK121</f>
        <v>0</v>
      </c>
      <c r="K121" s="220"/>
      <c r="L121" s="225"/>
      <c r="M121" s="226"/>
      <c r="N121" s="227"/>
      <c r="O121" s="227"/>
      <c r="P121" s="228">
        <f>SUM(P122:P148)</f>
        <v>0</v>
      </c>
      <c r="Q121" s="227"/>
      <c r="R121" s="228">
        <f>SUM(R122:R148)</f>
        <v>110.05480006000001</v>
      </c>
      <c r="S121" s="227"/>
      <c r="T121" s="229">
        <f>SUM(T122:T148)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81</v>
      </c>
      <c r="AT121" s="231" t="s">
        <v>72</v>
      </c>
      <c r="AU121" s="231" t="s">
        <v>81</v>
      </c>
      <c r="AY121" s="230" t="s">
        <v>116</v>
      </c>
      <c r="BK121" s="232">
        <f>SUM(BK122:BK148)</f>
        <v>0</v>
      </c>
    </row>
    <row r="122" s="2" customFormat="1" ht="21.75" customHeight="1">
      <c r="A122" s="38"/>
      <c r="B122" s="39"/>
      <c r="C122" s="235" t="s">
        <v>81</v>
      </c>
      <c r="D122" s="235" t="s">
        <v>119</v>
      </c>
      <c r="E122" s="236" t="s">
        <v>120</v>
      </c>
      <c r="F122" s="237" t="s">
        <v>121</v>
      </c>
      <c r="G122" s="238" t="s">
        <v>122</v>
      </c>
      <c r="H122" s="239">
        <v>0.25</v>
      </c>
      <c r="I122" s="240"/>
      <c r="J122" s="241">
        <f>ROUND(I122*H122,2)</f>
        <v>0</v>
      </c>
      <c r="K122" s="237" t="s">
        <v>123</v>
      </c>
      <c r="L122" s="44"/>
      <c r="M122" s="242" t="s">
        <v>1</v>
      </c>
      <c r="N122" s="243" t="s">
        <v>38</v>
      </c>
      <c r="O122" s="91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6" t="s">
        <v>124</v>
      </c>
      <c r="AT122" s="246" t="s">
        <v>119</v>
      </c>
      <c r="AU122" s="246" t="s">
        <v>83</v>
      </c>
      <c r="AY122" s="17" t="s">
        <v>116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7" t="s">
        <v>81</v>
      </c>
      <c r="BK122" s="247">
        <f>ROUND(I122*H122,2)</f>
        <v>0</v>
      </c>
      <c r="BL122" s="17" t="s">
        <v>124</v>
      </c>
      <c r="BM122" s="246" t="s">
        <v>125</v>
      </c>
    </row>
    <row r="123" s="2" customFormat="1" ht="21.75" customHeight="1">
      <c r="A123" s="38"/>
      <c r="B123" s="39"/>
      <c r="C123" s="235" t="s">
        <v>83</v>
      </c>
      <c r="D123" s="235" t="s">
        <v>119</v>
      </c>
      <c r="E123" s="236" t="s">
        <v>126</v>
      </c>
      <c r="F123" s="237" t="s">
        <v>127</v>
      </c>
      <c r="G123" s="238" t="s">
        <v>128</v>
      </c>
      <c r="H123" s="239">
        <v>25</v>
      </c>
      <c r="I123" s="240"/>
      <c r="J123" s="241">
        <f>ROUND(I123*H123,2)</f>
        <v>0</v>
      </c>
      <c r="K123" s="237" t="s">
        <v>123</v>
      </c>
      <c r="L123" s="44"/>
      <c r="M123" s="242" t="s">
        <v>1</v>
      </c>
      <c r="N123" s="243" t="s">
        <v>38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124</v>
      </c>
      <c r="AT123" s="246" t="s">
        <v>119</v>
      </c>
      <c r="AU123" s="246" t="s">
        <v>83</v>
      </c>
      <c r="AY123" s="17" t="s">
        <v>116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81</v>
      </c>
      <c r="BK123" s="247">
        <f>ROUND(I123*H123,2)</f>
        <v>0</v>
      </c>
      <c r="BL123" s="17" t="s">
        <v>124</v>
      </c>
      <c r="BM123" s="246" t="s">
        <v>129</v>
      </c>
    </row>
    <row r="124" s="13" customFormat="1">
      <c r="A124" s="13"/>
      <c r="B124" s="248"/>
      <c r="C124" s="249"/>
      <c r="D124" s="250" t="s">
        <v>130</v>
      </c>
      <c r="E124" s="251" t="s">
        <v>1</v>
      </c>
      <c r="F124" s="252" t="s">
        <v>131</v>
      </c>
      <c r="G124" s="249"/>
      <c r="H124" s="253">
        <v>25</v>
      </c>
      <c r="I124" s="254"/>
      <c r="J124" s="249"/>
      <c r="K124" s="249"/>
      <c r="L124" s="255"/>
      <c r="M124" s="256"/>
      <c r="N124" s="257"/>
      <c r="O124" s="257"/>
      <c r="P124" s="257"/>
      <c r="Q124" s="257"/>
      <c r="R124" s="257"/>
      <c r="S124" s="257"/>
      <c r="T124" s="25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9" t="s">
        <v>130</v>
      </c>
      <c r="AU124" s="259" t="s">
        <v>83</v>
      </c>
      <c r="AV124" s="13" t="s">
        <v>83</v>
      </c>
      <c r="AW124" s="13" t="s">
        <v>30</v>
      </c>
      <c r="AX124" s="13" t="s">
        <v>81</v>
      </c>
      <c r="AY124" s="259" t="s">
        <v>116</v>
      </c>
    </row>
    <row r="125" s="2" customFormat="1" ht="21.75" customHeight="1">
      <c r="A125" s="38"/>
      <c r="B125" s="39"/>
      <c r="C125" s="235" t="s">
        <v>132</v>
      </c>
      <c r="D125" s="235" t="s">
        <v>119</v>
      </c>
      <c r="E125" s="236" t="s">
        <v>133</v>
      </c>
      <c r="F125" s="237" t="s">
        <v>134</v>
      </c>
      <c r="G125" s="238" t="s">
        <v>135</v>
      </c>
      <c r="H125" s="239">
        <v>1.25</v>
      </c>
      <c r="I125" s="240"/>
      <c r="J125" s="241">
        <f>ROUND(I125*H125,2)</f>
        <v>0</v>
      </c>
      <c r="K125" s="237" t="s">
        <v>123</v>
      </c>
      <c r="L125" s="44"/>
      <c r="M125" s="242" t="s">
        <v>1</v>
      </c>
      <c r="N125" s="243" t="s">
        <v>38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124</v>
      </c>
      <c r="AT125" s="246" t="s">
        <v>119</v>
      </c>
      <c r="AU125" s="246" t="s">
        <v>83</v>
      </c>
      <c r="AY125" s="17" t="s">
        <v>116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81</v>
      </c>
      <c r="BK125" s="247">
        <f>ROUND(I125*H125,2)</f>
        <v>0</v>
      </c>
      <c r="BL125" s="17" t="s">
        <v>124</v>
      </c>
      <c r="BM125" s="246" t="s">
        <v>136</v>
      </c>
    </row>
    <row r="126" s="13" customFormat="1">
      <c r="A126" s="13"/>
      <c r="B126" s="248"/>
      <c r="C126" s="249"/>
      <c r="D126" s="250" t="s">
        <v>130</v>
      </c>
      <c r="E126" s="251" t="s">
        <v>1</v>
      </c>
      <c r="F126" s="252" t="s">
        <v>137</v>
      </c>
      <c r="G126" s="249"/>
      <c r="H126" s="253">
        <v>1.25</v>
      </c>
      <c r="I126" s="254"/>
      <c r="J126" s="249"/>
      <c r="K126" s="249"/>
      <c r="L126" s="255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9" t="s">
        <v>130</v>
      </c>
      <c r="AU126" s="259" t="s">
        <v>83</v>
      </c>
      <c r="AV126" s="13" t="s">
        <v>83</v>
      </c>
      <c r="AW126" s="13" t="s">
        <v>30</v>
      </c>
      <c r="AX126" s="13" t="s">
        <v>81</v>
      </c>
      <c r="AY126" s="259" t="s">
        <v>116</v>
      </c>
    </row>
    <row r="127" s="2" customFormat="1" ht="21.75" customHeight="1">
      <c r="A127" s="38"/>
      <c r="B127" s="39"/>
      <c r="C127" s="260" t="s">
        <v>124</v>
      </c>
      <c r="D127" s="260" t="s">
        <v>138</v>
      </c>
      <c r="E127" s="261" t="s">
        <v>139</v>
      </c>
      <c r="F127" s="262" t="s">
        <v>140</v>
      </c>
      <c r="G127" s="263" t="s">
        <v>141</v>
      </c>
      <c r="H127" s="264">
        <v>2.7970000000000002</v>
      </c>
      <c r="I127" s="265"/>
      <c r="J127" s="266">
        <f>ROUND(I127*H127,2)</f>
        <v>0</v>
      </c>
      <c r="K127" s="262" t="s">
        <v>123</v>
      </c>
      <c r="L127" s="267"/>
      <c r="M127" s="268" t="s">
        <v>1</v>
      </c>
      <c r="N127" s="269" t="s">
        <v>38</v>
      </c>
      <c r="O127" s="91"/>
      <c r="P127" s="244">
        <f>O127*H127</f>
        <v>0</v>
      </c>
      <c r="Q127" s="244">
        <v>1</v>
      </c>
      <c r="R127" s="244">
        <f>Q127*H127</f>
        <v>2.7970000000000002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142</v>
      </c>
      <c r="AT127" s="246" t="s">
        <v>138</v>
      </c>
      <c r="AU127" s="246" t="s">
        <v>83</v>
      </c>
      <c r="AY127" s="17" t="s">
        <v>116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81</v>
      </c>
      <c r="BK127" s="247">
        <f>ROUND(I127*H127,2)</f>
        <v>0</v>
      </c>
      <c r="BL127" s="17" t="s">
        <v>124</v>
      </c>
      <c r="BM127" s="246" t="s">
        <v>143</v>
      </c>
    </row>
    <row r="128" s="2" customFormat="1" ht="21.75" customHeight="1">
      <c r="A128" s="38"/>
      <c r="B128" s="39"/>
      <c r="C128" s="235" t="s">
        <v>117</v>
      </c>
      <c r="D128" s="235" t="s">
        <v>119</v>
      </c>
      <c r="E128" s="236" t="s">
        <v>144</v>
      </c>
      <c r="F128" s="237" t="s">
        <v>145</v>
      </c>
      <c r="G128" s="238" t="s">
        <v>135</v>
      </c>
      <c r="H128" s="239">
        <v>25.5</v>
      </c>
      <c r="I128" s="240"/>
      <c r="J128" s="241">
        <f>ROUND(I128*H128,2)</f>
        <v>0</v>
      </c>
      <c r="K128" s="237" t="s">
        <v>123</v>
      </c>
      <c r="L128" s="44"/>
      <c r="M128" s="242" t="s">
        <v>1</v>
      </c>
      <c r="N128" s="243" t="s">
        <v>38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124</v>
      </c>
      <c r="AT128" s="246" t="s">
        <v>119</v>
      </c>
      <c r="AU128" s="246" t="s">
        <v>83</v>
      </c>
      <c r="AY128" s="17" t="s">
        <v>116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81</v>
      </c>
      <c r="BK128" s="247">
        <f>ROUND(I128*H128,2)</f>
        <v>0</v>
      </c>
      <c r="BL128" s="17" t="s">
        <v>124</v>
      </c>
      <c r="BM128" s="246" t="s">
        <v>146</v>
      </c>
    </row>
    <row r="129" s="13" customFormat="1">
      <c r="A129" s="13"/>
      <c r="B129" s="248"/>
      <c r="C129" s="249"/>
      <c r="D129" s="250" t="s">
        <v>130</v>
      </c>
      <c r="E129" s="251" t="s">
        <v>1</v>
      </c>
      <c r="F129" s="252" t="s">
        <v>147</v>
      </c>
      <c r="G129" s="249"/>
      <c r="H129" s="253">
        <v>25.5</v>
      </c>
      <c r="I129" s="254"/>
      <c r="J129" s="249"/>
      <c r="K129" s="249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130</v>
      </c>
      <c r="AU129" s="259" t="s">
        <v>83</v>
      </c>
      <c r="AV129" s="13" t="s">
        <v>83</v>
      </c>
      <c r="AW129" s="13" t="s">
        <v>30</v>
      </c>
      <c r="AX129" s="13" t="s">
        <v>81</v>
      </c>
      <c r="AY129" s="259" t="s">
        <v>116</v>
      </c>
    </row>
    <row r="130" s="2" customFormat="1" ht="21.75" customHeight="1">
      <c r="A130" s="38"/>
      <c r="B130" s="39"/>
      <c r="C130" s="235" t="s">
        <v>148</v>
      </c>
      <c r="D130" s="235" t="s">
        <v>119</v>
      </c>
      <c r="E130" s="236" t="s">
        <v>149</v>
      </c>
      <c r="F130" s="237" t="s">
        <v>150</v>
      </c>
      <c r="G130" s="238" t="s">
        <v>135</v>
      </c>
      <c r="H130" s="239">
        <v>25.5</v>
      </c>
      <c r="I130" s="240"/>
      <c r="J130" s="241">
        <f>ROUND(I130*H130,2)</f>
        <v>0</v>
      </c>
      <c r="K130" s="237" t="s">
        <v>123</v>
      </c>
      <c r="L130" s="44"/>
      <c r="M130" s="242" t="s">
        <v>1</v>
      </c>
      <c r="N130" s="243" t="s">
        <v>38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124</v>
      </c>
      <c r="AT130" s="246" t="s">
        <v>119</v>
      </c>
      <c r="AU130" s="246" t="s">
        <v>83</v>
      </c>
      <c r="AY130" s="17" t="s">
        <v>116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81</v>
      </c>
      <c r="BK130" s="247">
        <f>ROUND(I130*H130,2)</f>
        <v>0</v>
      </c>
      <c r="BL130" s="17" t="s">
        <v>124</v>
      </c>
      <c r="BM130" s="246" t="s">
        <v>151</v>
      </c>
    </row>
    <row r="131" s="13" customFormat="1">
      <c r="A131" s="13"/>
      <c r="B131" s="248"/>
      <c r="C131" s="249"/>
      <c r="D131" s="250" t="s">
        <v>130</v>
      </c>
      <c r="E131" s="251" t="s">
        <v>1</v>
      </c>
      <c r="F131" s="252" t="s">
        <v>152</v>
      </c>
      <c r="G131" s="249"/>
      <c r="H131" s="253">
        <v>25.5</v>
      </c>
      <c r="I131" s="254"/>
      <c r="J131" s="249"/>
      <c r="K131" s="249"/>
      <c r="L131" s="255"/>
      <c r="M131" s="256"/>
      <c r="N131" s="257"/>
      <c r="O131" s="257"/>
      <c r="P131" s="257"/>
      <c r="Q131" s="257"/>
      <c r="R131" s="257"/>
      <c r="S131" s="257"/>
      <c r="T131" s="25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9" t="s">
        <v>130</v>
      </c>
      <c r="AU131" s="259" t="s">
        <v>83</v>
      </c>
      <c r="AV131" s="13" t="s">
        <v>83</v>
      </c>
      <c r="AW131" s="13" t="s">
        <v>30</v>
      </c>
      <c r="AX131" s="13" t="s">
        <v>81</v>
      </c>
      <c r="AY131" s="259" t="s">
        <v>116</v>
      </c>
    </row>
    <row r="132" s="2" customFormat="1" ht="21.75" customHeight="1">
      <c r="A132" s="38"/>
      <c r="B132" s="39"/>
      <c r="C132" s="235" t="s">
        <v>153</v>
      </c>
      <c r="D132" s="235" t="s">
        <v>119</v>
      </c>
      <c r="E132" s="236" t="s">
        <v>154</v>
      </c>
      <c r="F132" s="237" t="s">
        <v>155</v>
      </c>
      <c r="G132" s="238" t="s">
        <v>135</v>
      </c>
      <c r="H132" s="239">
        <v>34</v>
      </c>
      <c r="I132" s="240"/>
      <c r="J132" s="241">
        <f>ROUND(I132*H132,2)</f>
        <v>0</v>
      </c>
      <c r="K132" s="237" t="s">
        <v>123</v>
      </c>
      <c r="L132" s="44"/>
      <c r="M132" s="242" t="s">
        <v>1</v>
      </c>
      <c r="N132" s="243" t="s">
        <v>38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124</v>
      </c>
      <c r="AT132" s="246" t="s">
        <v>119</v>
      </c>
      <c r="AU132" s="246" t="s">
        <v>83</v>
      </c>
      <c r="AY132" s="17" t="s">
        <v>116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81</v>
      </c>
      <c r="BK132" s="247">
        <f>ROUND(I132*H132,2)</f>
        <v>0</v>
      </c>
      <c r="BL132" s="17" t="s">
        <v>124</v>
      </c>
      <c r="BM132" s="246" t="s">
        <v>156</v>
      </c>
    </row>
    <row r="133" s="13" customFormat="1">
      <c r="A133" s="13"/>
      <c r="B133" s="248"/>
      <c r="C133" s="249"/>
      <c r="D133" s="250" t="s">
        <v>130</v>
      </c>
      <c r="E133" s="251" t="s">
        <v>1</v>
      </c>
      <c r="F133" s="252" t="s">
        <v>157</v>
      </c>
      <c r="G133" s="249"/>
      <c r="H133" s="253">
        <v>34</v>
      </c>
      <c r="I133" s="254"/>
      <c r="J133" s="249"/>
      <c r="K133" s="249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130</v>
      </c>
      <c r="AU133" s="259" t="s">
        <v>83</v>
      </c>
      <c r="AV133" s="13" t="s">
        <v>83</v>
      </c>
      <c r="AW133" s="13" t="s">
        <v>30</v>
      </c>
      <c r="AX133" s="13" t="s">
        <v>81</v>
      </c>
      <c r="AY133" s="259" t="s">
        <v>116</v>
      </c>
    </row>
    <row r="134" s="2" customFormat="1" ht="21.75" customHeight="1">
      <c r="A134" s="38"/>
      <c r="B134" s="39"/>
      <c r="C134" s="260" t="s">
        <v>142</v>
      </c>
      <c r="D134" s="260" t="s">
        <v>138</v>
      </c>
      <c r="E134" s="261" t="s">
        <v>158</v>
      </c>
      <c r="F134" s="262" t="s">
        <v>159</v>
      </c>
      <c r="G134" s="263" t="s">
        <v>141</v>
      </c>
      <c r="H134" s="264">
        <v>107.09999999999999</v>
      </c>
      <c r="I134" s="265"/>
      <c r="J134" s="266">
        <f>ROUND(I134*H134,2)</f>
        <v>0</v>
      </c>
      <c r="K134" s="262" t="s">
        <v>123</v>
      </c>
      <c r="L134" s="267"/>
      <c r="M134" s="268" t="s">
        <v>1</v>
      </c>
      <c r="N134" s="269" t="s">
        <v>38</v>
      </c>
      <c r="O134" s="91"/>
      <c r="P134" s="244">
        <f>O134*H134</f>
        <v>0</v>
      </c>
      <c r="Q134" s="244">
        <v>1</v>
      </c>
      <c r="R134" s="244">
        <f>Q134*H134</f>
        <v>107.09999999999999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142</v>
      </c>
      <c r="AT134" s="246" t="s">
        <v>138</v>
      </c>
      <c r="AU134" s="246" t="s">
        <v>83</v>
      </c>
      <c r="AY134" s="17" t="s">
        <v>116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81</v>
      </c>
      <c r="BK134" s="247">
        <f>ROUND(I134*H134,2)</f>
        <v>0</v>
      </c>
      <c r="BL134" s="17" t="s">
        <v>124</v>
      </c>
      <c r="BM134" s="246" t="s">
        <v>160</v>
      </c>
    </row>
    <row r="135" s="13" customFormat="1">
      <c r="A135" s="13"/>
      <c r="B135" s="248"/>
      <c r="C135" s="249"/>
      <c r="D135" s="250" t="s">
        <v>130</v>
      </c>
      <c r="E135" s="251" t="s">
        <v>1</v>
      </c>
      <c r="F135" s="252" t="s">
        <v>161</v>
      </c>
      <c r="G135" s="249"/>
      <c r="H135" s="253">
        <v>107.09999999999999</v>
      </c>
      <c r="I135" s="254"/>
      <c r="J135" s="249"/>
      <c r="K135" s="249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130</v>
      </c>
      <c r="AU135" s="259" t="s">
        <v>83</v>
      </c>
      <c r="AV135" s="13" t="s">
        <v>83</v>
      </c>
      <c r="AW135" s="13" t="s">
        <v>30</v>
      </c>
      <c r="AX135" s="13" t="s">
        <v>81</v>
      </c>
      <c r="AY135" s="259" t="s">
        <v>116</v>
      </c>
    </row>
    <row r="136" s="2" customFormat="1" ht="21.75" customHeight="1">
      <c r="A136" s="38"/>
      <c r="B136" s="39"/>
      <c r="C136" s="235" t="s">
        <v>162</v>
      </c>
      <c r="D136" s="235" t="s">
        <v>119</v>
      </c>
      <c r="E136" s="236" t="s">
        <v>163</v>
      </c>
      <c r="F136" s="237" t="s">
        <v>164</v>
      </c>
      <c r="G136" s="238" t="s">
        <v>122</v>
      </c>
      <c r="H136" s="239">
        <v>0.050000000000000003</v>
      </c>
      <c r="I136" s="240"/>
      <c r="J136" s="241">
        <f>ROUND(I136*H136,2)</f>
        <v>0</v>
      </c>
      <c r="K136" s="237" t="s">
        <v>123</v>
      </c>
      <c r="L136" s="44"/>
      <c r="M136" s="242" t="s">
        <v>1</v>
      </c>
      <c r="N136" s="243" t="s">
        <v>38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124</v>
      </c>
      <c r="AT136" s="246" t="s">
        <v>119</v>
      </c>
      <c r="AU136" s="246" t="s">
        <v>83</v>
      </c>
      <c r="AY136" s="17" t="s">
        <v>116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81</v>
      </c>
      <c r="BK136" s="247">
        <f>ROUND(I136*H136,2)</f>
        <v>0</v>
      </c>
      <c r="BL136" s="17" t="s">
        <v>124</v>
      </c>
      <c r="BM136" s="246" t="s">
        <v>165</v>
      </c>
    </row>
    <row r="137" s="13" customFormat="1">
      <c r="A137" s="13"/>
      <c r="B137" s="248"/>
      <c r="C137" s="249"/>
      <c r="D137" s="250" t="s">
        <v>130</v>
      </c>
      <c r="E137" s="251" t="s">
        <v>1</v>
      </c>
      <c r="F137" s="252" t="s">
        <v>166</v>
      </c>
      <c r="G137" s="249"/>
      <c r="H137" s="253">
        <v>0.050000000000000003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130</v>
      </c>
      <c r="AU137" s="259" t="s">
        <v>83</v>
      </c>
      <c r="AV137" s="13" t="s">
        <v>83</v>
      </c>
      <c r="AW137" s="13" t="s">
        <v>30</v>
      </c>
      <c r="AX137" s="13" t="s">
        <v>81</v>
      </c>
      <c r="AY137" s="259" t="s">
        <v>116</v>
      </c>
    </row>
    <row r="138" s="2" customFormat="1" ht="21.75" customHeight="1">
      <c r="A138" s="38"/>
      <c r="B138" s="39"/>
      <c r="C138" s="235" t="s">
        <v>167</v>
      </c>
      <c r="D138" s="235" t="s">
        <v>119</v>
      </c>
      <c r="E138" s="236" t="s">
        <v>168</v>
      </c>
      <c r="F138" s="237" t="s">
        <v>169</v>
      </c>
      <c r="G138" s="238" t="s">
        <v>122</v>
      </c>
      <c r="H138" s="239">
        <v>0.050000000000000003</v>
      </c>
      <c r="I138" s="240"/>
      <c r="J138" s="241">
        <f>ROUND(I138*H138,2)</f>
        <v>0</v>
      </c>
      <c r="K138" s="237" t="s">
        <v>123</v>
      </c>
      <c r="L138" s="44"/>
      <c r="M138" s="242" t="s">
        <v>1</v>
      </c>
      <c r="N138" s="243" t="s">
        <v>38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124</v>
      </c>
      <c r="AT138" s="246" t="s">
        <v>119</v>
      </c>
      <c r="AU138" s="246" t="s">
        <v>83</v>
      </c>
      <c r="AY138" s="17" t="s">
        <v>116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81</v>
      </c>
      <c r="BK138" s="247">
        <f>ROUND(I138*H138,2)</f>
        <v>0</v>
      </c>
      <c r="BL138" s="17" t="s">
        <v>124</v>
      </c>
      <c r="BM138" s="246" t="s">
        <v>170</v>
      </c>
    </row>
    <row r="139" s="13" customFormat="1">
      <c r="A139" s="13"/>
      <c r="B139" s="248"/>
      <c r="C139" s="249"/>
      <c r="D139" s="250" t="s">
        <v>130</v>
      </c>
      <c r="E139" s="251" t="s">
        <v>1</v>
      </c>
      <c r="F139" s="252" t="s">
        <v>166</v>
      </c>
      <c r="G139" s="249"/>
      <c r="H139" s="253">
        <v>0.050000000000000003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130</v>
      </c>
      <c r="AU139" s="259" t="s">
        <v>83</v>
      </c>
      <c r="AV139" s="13" t="s">
        <v>83</v>
      </c>
      <c r="AW139" s="13" t="s">
        <v>30</v>
      </c>
      <c r="AX139" s="13" t="s">
        <v>81</v>
      </c>
      <c r="AY139" s="259" t="s">
        <v>116</v>
      </c>
    </row>
    <row r="140" s="2" customFormat="1" ht="21.75" customHeight="1">
      <c r="A140" s="38"/>
      <c r="B140" s="39"/>
      <c r="C140" s="235" t="s">
        <v>171</v>
      </c>
      <c r="D140" s="235" t="s">
        <v>119</v>
      </c>
      <c r="E140" s="236" t="s">
        <v>172</v>
      </c>
      <c r="F140" s="237" t="s">
        <v>173</v>
      </c>
      <c r="G140" s="238" t="s">
        <v>174</v>
      </c>
      <c r="H140" s="239">
        <v>6</v>
      </c>
      <c r="I140" s="240"/>
      <c r="J140" s="241">
        <f>ROUND(I140*H140,2)</f>
        <v>0</v>
      </c>
      <c r="K140" s="237" t="s">
        <v>123</v>
      </c>
      <c r="L140" s="44"/>
      <c r="M140" s="242" t="s">
        <v>1</v>
      </c>
      <c r="N140" s="243" t="s">
        <v>38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124</v>
      </c>
      <c r="AT140" s="246" t="s">
        <v>119</v>
      </c>
      <c r="AU140" s="246" t="s">
        <v>83</v>
      </c>
      <c r="AY140" s="17" t="s">
        <v>116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81</v>
      </c>
      <c r="BK140" s="247">
        <f>ROUND(I140*H140,2)</f>
        <v>0</v>
      </c>
      <c r="BL140" s="17" t="s">
        <v>124</v>
      </c>
      <c r="BM140" s="246" t="s">
        <v>175</v>
      </c>
    </row>
    <row r="141" s="13" customFormat="1">
      <c r="A141" s="13"/>
      <c r="B141" s="248"/>
      <c r="C141" s="249"/>
      <c r="D141" s="250" t="s">
        <v>130</v>
      </c>
      <c r="E141" s="251" t="s">
        <v>1</v>
      </c>
      <c r="F141" s="252" t="s">
        <v>148</v>
      </c>
      <c r="G141" s="249"/>
      <c r="H141" s="253">
        <v>6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130</v>
      </c>
      <c r="AU141" s="259" t="s">
        <v>83</v>
      </c>
      <c r="AV141" s="13" t="s">
        <v>83</v>
      </c>
      <c r="AW141" s="13" t="s">
        <v>30</v>
      </c>
      <c r="AX141" s="13" t="s">
        <v>81</v>
      </c>
      <c r="AY141" s="259" t="s">
        <v>116</v>
      </c>
    </row>
    <row r="142" s="2" customFormat="1" ht="21.75" customHeight="1">
      <c r="A142" s="38"/>
      <c r="B142" s="39"/>
      <c r="C142" s="260" t="s">
        <v>176</v>
      </c>
      <c r="D142" s="260" t="s">
        <v>138</v>
      </c>
      <c r="E142" s="261" t="s">
        <v>177</v>
      </c>
      <c r="F142" s="262" t="s">
        <v>178</v>
      </c>
      <c r="G142" s="263" t="s">
        <v>174</v>
      </c>
      <c r="H142" s="264">
        <v>12</v>
      </c>
      <c r="I142" s="265"/>
      <c r="J142" s="266">
        <f>ROUND(I142*H142,2)</f>
        <v>0</v>
      </c>
      <c r="K142" s="262" t="s">
        <v>123</v>
      </c>
      <c r="L142" s="267"/>
      <c r="M142" s="268" t="s">
        <v>1</v>
      </c>
      <c r="N142" s="269" t="s">
        <v>38</v>
      </c>
      <c r="O142" s="91"/>
      <c r="P142" s="244">
        <f>O142*H142</f>
        <v>0</v>
      </c>
      <c r="Q142" s="244">
        <v>0.0091699999999999993</v>
      </c>
      <c r="R142" s="244">
        <f>Q142*H142</f>
        <v>0.11004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142</v>
      </c>
      <c r="AT142" s="246" t="s">
        <v>138</v>
      </c>
      <c r="AU142" s="246" t="s">
        <v>83</v>
      </c>
      <c r="AY142" s="17" t="s">
        <v>116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81</v>
      </c>
      <c r="BK142" s="247">
        <f>ROUND(I142*H142,2)</f>
        <v>0</v>
      </c>
      <c r="BL142" s="17" t="s">
        <v>124</v>
      </c>
      <c r="BM142" s="246" t="s">
        <v>179</v>
      </c>
    </row>
    <row r="143" s="2" customFormat="1" ht="21.75" customHeight="1">
      <c r="A143" s="38"/>
      <c r="B143" s="39"/>
      <c r="C143" s="260" t="s">
        <v>180</v>
      </c>
      <c r="D143" s="260" t="s">
        <v>138</v>
      </c>
      <c r="E143" s="261" t="s">
        <v>181</v>
      </c>
      <c r="F143" s="262" t="s">
        <v>182</v>
      </c>
      <c r="G143" s="263" t="s">
        <v>174</v>
      </c>
      <c r="H143" s="264">
        <v>24</v>
      </c>
      <c r="I143" s="265"/>
      <c r="J143" s="266">
        <f>ROUND(I143*H143,2)</f>
        <v>0</v>
      </c>
      <c r="K143" s="262" t="s">
        <v>123</v>
      </c>
      <c r="L143" s="267"/>
      <c r="M143" s="268" t="s">
        <v>1</v>
      </c>
      <c r="N143" s="269" t="s">
        <v>38</v>
      </c>
      <c r="O143" s="91"/>
      <c r="P143" s="244">
        <f>O143*H143</f>
        <v>0</v>
      </c>
      <c r="Q143" s="244">
        <v>0.00012</v>
      </c>
      <c r="R143" s="244">
        <f>Q143*H143</f>
        <v>0.0028800000000000002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142</v>
      </c>
      <c r="AT143" s="246" t="s">
        <v>138</v>
      </c>
      <c r="AU143" s="246" t="s">
        <v>83</v>
      </c>
      <c r="AY143" s="17" t="s">
        <v>116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81</v>
      </c>
      <c r="BK143" s="247">
        <f>ROUND(I143*H143,2)</f>
        <v>0</v>
      </c>
      <c r="BL143" s="17" t="s">
        <v>124</v>
      </c>
      <c r="BM143" s="246" t="s">
        <v>183</v>
      </c>
    </row>
    <row r="144" s="2" customFormat="1" ht="21.75" customHeight="1">
      <c r="A144" s="38"/>
      <c r="B144" s="39"/>
      <c r="C144" s="260" t="s">
        <v>184</v>
      </c>
      <c r="D144" s="260" t="s">
        <v>138</v>
      </c>
      <c r="E144" s="261" t="s">
        <v>185</v>
      </c>
      <c r="F144" s="262" t="s">
        <v>186</v>
      </c>
      <c r="G144" s="263" t="s">
        <v>174</v>
      </c>
      <c r="H144" s="264">
        <v>24</v>
      </c>
      <c r="I144" s="265"/>
      <c r="J144" s="266">
        <f>ROUND(I144*H144,2)</f>
        <v>0</v>
      </c>
      <c r="K144" s="262" t="s">
        <v>123</v>
      </c>
      <c r="L144" s="267"/>
      <c r="M144" s="268" t="s">
        <v>1</v>
      </c>
      <c r="N144" s="269" t="s">
        <v>38</v>
      </c>
      <c r="O144" s="91"/>
      <c r="P144" s="244">
        <f>O144*H144</f>
        <v>0</v>
      </c>
      <c r="Q144" s="244">
        <v>0.00052999999999999998</v>
      </c>
      <c r="R144" s="244">
        <f>Q144*H144</f>
        <v>0.012719999999999999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142</v>
      </c>
      <c r="AT144" s="246" t="s">
        <v>138</v>
      </c>
      <c r="AU144" s="246" t="s">
        <v>83</v>
      </c>
      <c r="AY144" s="17" t="s">
        <v>116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81</v>
      </c>
      <c r="BK144" s="247">
        <f>ROUND(I144*H144,2)</f>
        <v>0</v>
      </c>
      <c r="BL144" s="17" t="s">
        <v>124</v>
      </c>
      <c r="BM144" s="246" t="s">
        <v>187</v>
      </c>
    </row>
    <row r="145" s="2" customFormat="1" ht="21.75" customHeight="1">
      <c r="A145" s="38"/>
      <c r="B145" s="39"/>
      <c r="C145" s="260" t="s">
        <v>8</v>
      </c>
      <c r="D145" s="260" t="s">
        <v>138</v>
      </c>
      <c r="E145" s="261" t="s">
        <v>188</v>
      </c>
      <c r="F145" s="262" t="s">
        <v>189</v>
      </c>
      <c r="G145" s="263" t="s">
        <v>174</v>
      </c>
      <c r="H145" s="264">
        <v>24</v>
      </c>
      <c r="I145" s="265"/>
      <c r="J145" s="266">
        <f>ROUND(I145*H145,2)</f>
        <v>0</v>
      </c>
      <c r="K145" s="262" t="s">
        <v>123</v>
      </c>
      <c r="L145" s="267"/>
      <c r="M145" s="268" t="s">
        <v>1</v>
      </c>
      <c r="N145" s="269" t="s">
        <v>38</v>
      </c>
      <c r="O145" s="91"/>
      <c r="P145" s="244">
        <f>O145*H145</f>
        <v>0</v>
      </c>
      <c r="Q145" s="244">
        <v>9.0000000000000006E-05</v>
      </c>
      <c r="R145" s="244">
        <f>Q145*H145</f>
        <v>0.00216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142</v>
      </c>
      <c r="AT145" s="246" t="s">
        <v>138</v>
      </c>
      <c r="AU145" s="246" t="s">
        <v>83</v>
      </c>
      <c r="AY145" s="17" t="s">
        <v>116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81</v>
      </c>
      <c r="BK145" s="247">
        <f>ROUND(I145*H145,2)</f>
        <v>0</v>
      </c>
      <c r="BL145" s="17" t="s">
        <v>124</v>
      </c>
      <c r="BM145" s="246" t="s">
        <v>190</v>
      </c>
    </row>
    <row r="146" s="2" customFormat="1" ht="21.75" customHeight="1">
      <c r="A146" s="38"/>
      <c r="B146" s="39"/>
      <c r="C146" s="260" t="s">
        <v>191</v>
      </c>
      <c r="D146" s="260" t="s">
        <v>138</v>
      </c>
      <c r="E146" s="261" t="s">
        <v>192</v>
      </c>
      <c r="F146" s="262" t="s">
        <v>193</v>
      </c>
      <c r="G146" s="263" t="s">
        <v>174</v>
      </c>
      <c r="H146" s="264">
        <v>166.667</v>
      </c>
      <c r="I146" s="265"/>
      <c r="J146" s="266">
        <f>ROUND(I146*H146,2)</f>
        <v>0</v>
      </c>
      <c r="K146" s="262" t="s">
        <v>123</v>
      </c>
      <c r="L146" s="267"/>
      <c r="M146" s="268" t="s">
        <v>1</v>
      </c>
      <c r="N146" s="269" t="s">
        <v>38</v>
      </c>
      <c r="O146" s="91"/>
      <c r="P146" s="244">
        <f>O146*H146</f>
        <v>0</v>
      </c>
      <c r="Q146" s="244">
        <v>0.00018000000000000001</v>
      </c>
      <c r="R146" s="244">
        <f>Q146*H146</f>
        <v>0.030000060000000002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142</v>
      </c>
      <c r="AT146" s="246" t="s">
        <v>138</v>
      </c>
      <c r="AU146" s="246" t="s">
        <v>83</v>
      </c>
      <c r="AY146" s="17" t="s">
        <v>116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81</v>
      </c>
      <c r="BK146" s="247">
        <f>ROUND(I146*H146,2)</f>
        <v>0</v>
      </c>
      <c r="BL146" s="17" t="s">
        <v>124</v>
      </c>
      <c r="BM146" s="246" t="s">
        <v>194</v>
      </c>
    </row>
    <row r="147" s="13" customFormat="1">
      <c r="A147" s="13"/>
      <c r="B147" s="248"/>
      <c r="C147" s="249"/>
      <c r="D147" s="250" t="s">
        <v>130</v>
      </c>
      <c r="E147" s="251" t="s">
        <v>1</v>
      </c>
      <c r="F147" s="252" t="s">
        <v>195</v>
      </c>
      <c r="G147" s="249"/>
      <c r="H147" s="253">
        <v>166.667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130</v>
      </c>
      <c r="AU147" s="259" t="s">
        <v>83</v>
      </c>
      <c r="AV147" s="13" t="s">
        <v>83</v>
      </c>
      <c r="AW147" s="13" t="s">
        <v>30</v>
      </c>
      <c r="AX147" s="13" t="s">
        <v>81</v>
      </c>
      <c r="AY147" s="259" t="s">
        <v>116</v>
      </c>
    </row>
    <row r="148" s="2" customFormat="1" ht="21.75" customHeight="1">
      <c r="A148" s="38"/>
      <c r="B148" s="39"/>
      <c r="C148" s="235" t="s">
        <v>196</v>
      </c>
      <c r="D148" s="235" t="s">
        <v>119</v>
      </c>
      <c r="E148" s="236" t="s">
        <v>197</v>
      </c>
      <c r="F148" s="237" t="s">
        <v>198</v>
      </c>
      <c r="G148" s="238" t="s">
        <v>122</v>
      </c>
      <c r="H148" s="239">
        <v>0.25</v>
      </c>
      <c r="I148" s="240"/>
      <c r="J148" s="241">
        <f>ROUND(I148*H148,2)</f>
        <v>0</v>
      </c>
      <c r="K148" s="237" t="s">
        <v>123</v>
      </c>
      <c r="L148" s="44"/>
      <c r="M148" s="242" t="s">
        <v>1</v>
      </c>
      <c r="N148" s="243" t="s">
        <v>38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124</v>
      </c>
      <c r="AT148" s="246" t="s">
        <v>119</v>
      </c>
      <c r="AU148" s="246" t="s">
        <v>83</v>
      </c>
      <c r="AY148" s="17" t="s">
        <v>116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81</v>
      </c>
      <c r="BK148" s="247">
        <f>ROUND(I148*H148,2)</f>
        <v>0</v>
      </c>
      <c r="BL148" s="17" t="s">
        <v>124</v>
      </c>
      <c r="BM148" s="246" t="s">
        <v>199</v>
      </c>
    </row>
    <row r="149" s="12" customFormat="1" ht="25.92" customHeight="1">
      <c r="A149" s="12"/>
      <c r="B149" s="219"/>
      <c r="C149" s="220"/>
      <c r="D149" s="221" t="s">
        <v>72</v>
      </c>
      <c r="E149" s="222" t="s">
        <v>200</v>
      </c>
      <c r="F149" s="222" t="s">
        <v>201</v>
      </c>
      <c r="G149" s="220"/>
      <c r="H149" s="220"/>
      <c r="I149" s="223"/>
      <c r="J149" s="224">
        <f>BK149</f>
        <v>0</v>
      </c>
      <c r="K149" s="220"/>
      <c r="L149" s="225"/>
      <c r="M149" s="226"/>
      <c r="N149" s="227"/>
      <c r="O149" s="227"/>
      <c r="P149" s="228">
        <f>SUM(P150:P159)</f>
        <v>0</v>
      </c>
      <c r="Q149" s="227"/>
      <c r="R149" s="228">
        <f>SUM(R150:R159)</f>
        <v>0</v>
      </c>
      <c r="S149" s="227"/>
      <c r="T149" s="229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0" t="s">
        <v>124</v>
      </c>
      <c r="AT149" s="231" t="s">
        <v>72</v>
      </c>
      <c r="AU149" s="231" t="s">
        <v>73</v>
      </c>
      <c r="AY149" s="230" t="s">
        <v>116</v>
      </c>
      <c r="BK149" s="232">
        <f>SUM(BK150:BK159)</f>
        <v>0</v>
      </c>
    </row>
    <row r="150" s="2" customFormat="1" ht="21.75" customHeight="1">
      <c r="A150" s="38"/>
      <c r="B150" s="39"/>
      <c r="C150" s="235" t="s">
        <v>202</v>
      </c>
      <c r="D150" s="235" t="s">
        <v>119</v>
      </c>
      <c r="E150" s="236" t="s">
        <v>203</v>
      </c>
      <c r="F150" s="237" t="s">
        <v>204</v>
      </c>
      <c r="G150" s="238" t="s">
        <v>141</v>
      </c>
      <c r="H150" s="239">
        <v>153</v>
      </c>
      <c r="I150" s="240"/>
      <c r="J150" s="241">
        <f>ROUND(I150*H150,2)</f>
        <v>0</v>
      </c>
      <c r="K150" s="237" t="s">
        <v>123</v>
      </c>
      <c r="L150" s="44"/>
      <c r="M150" s="242" t="s">
        <v>1</v>
      </c>
      <c r="N150" s="243" t="s">
        <v>38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205</v>
      </c>
      <c r="AT150" s="246" t="s">
        <v>119</v>
      </c>
      <c r="AU150" s="246" t="s">
        <v>81</v>
      </c>
      <c r="AY150" s="17" t="s">
        <v>116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81</v>
      </c>
      <c r="BK150" s="247">
        <f>ROUND(I150*H150,2)</f>
        <v>0</v>
      </c>
      <c r="BL150" s="17" t="s">
        <v>205</v>
      </c>
      <c r="BM150" s="246" t="s">
        <v>206</v>
      </c>
    </row>
    <row r="151" s="2" customFormat="1">
      <c r="A151" s="38"/>
      <c r="B151" s="39"/>
      <c r="C151" s="40"/>
      <c r="D151" s="250" t="s">
        <v>207</v>
      </c>
      <c r="E151" s="40"/>
      <c r="F151" s="270" t="s">
        <v>208</v>
      </c>
      <c r="G151" s="40"/>
      <c r="H151" s="40"/>
      <c r="I151" s="144"/>
      <c r="J151" s="40"/>
      <c r="K151" s="40"/>
      <c r="L151" s="44"/>
      <c r="M151" s="271"/>
      <c r="N151" s="27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207</v>
      </c>
      <c r="AU151" s="17" t="s">
        <v>81</v>
      </c>
    </row>
    <row r="152" s="13" customFormat="1">
      <c r="A152" s="13"/>
      <c r="B152" s="248"/>
      <c r="C152" s="249"/>
      <c r="D152" s="250" t="s">
        <v>130</v>
      </c>
      <c r="E152" s="251" t="s">
        <v>1</v>
      </c>
      <c r="F152" s="252" t="s">
        <v>209</v>
      </c>
      <c r="G152" s="249"/>
      <c r="H152" s="253">
        <v>153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130</v>
      </c>
      <c r="AU152" s="259" t="s">
        <v>81</v>
      </c>
      <c r="AV152" s="13" t="s">
        <v>83</v>
      </c>
      <c r="AW152" s="13" t="s">
        <v>30</v>
      </c>
      <c r="AX152" s="13" t="s">
        <v>81</v>
      </c>
      <c r="AY152" s="259" t="s">
        <v>116</v>
      </c>
    </row>
    <row r="153" s="2" customFormat="1" ht="21.75" customHeight="1">
      <c r="A153" s="38"/>
      <c r="B153" s="39"/>
      <c r="C153" s="235" t="s">
        <v>210</v>
      </c>
      <c r="D153" s="235" t="s">
        <v>119</v>
      </c>
      <c r="E153" s="236" t="s">
        <v>211</v>
      </c>
      <c r="F153" s="237" t="s">
        <v>212</v>
      </c>
      <c r="G153" s="238" t="s">
        <v>174</v>
      </c>
      <c r="H153" s="239">
        <v>1</v>
      </c>
      <c r="I153" s="240"/>
      <c r="J153" s="241">
        <f>ROUND(I153*H153,2)</f>
        <v>0</v>
      </c>
      <c r="K153" s="237" t="s">
        <v>123</v>
      </c>
      <c r="L153" s="44"/>
      <c r="M153" s="242" t="s">
        <v>1</v>
      </c>
      <c r="N153" s="243" t="s">
        <v>38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205</v>
      </c>
      <c r="AT153" s="246" t="s">
        <v>119</v>
      </c>
      <c r="AU153" s="246" t="s">
        <v>81</v>
      </c>
      <c r="AY153" s="17" t="s">
        <v>116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81</v>
      </c>
      <c r="BK153" s="247">
        <f>ROUND(I153*H153,2)</f>
        <v>0</v>
      </c>
      <c r="BL153" s="17" t="s">
        <v>205</v>
      </c>
      <c r="BM153" s="246" t="s">
        <v>213</v>
      </c>
    </row>
    <row r="154" s="13" customFormat="1">
      <c r="A154" s="13"/>
      <c r="B154" s="248"/>
      <c r="C154" s="249"/>
      <c r="D154" s="250" t="s">
        <v>130</v>
      </c>
      <c r="E154" s="251" t="s">
        <v>1</v>
      </c>
      <c r="F154" s="252" t="s">
        <v>214</v>
      </c>
      <c r="G154" s="249"/>
      <c r="H154" s="253">
        <v>1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130</v>
      </c>
      <c r="AU154" s="259" t="s">
        <v>81</v>
      </c>
      <c r="AV154" s="13" t="s">
        <v>83</v>
      </c>
      <c r="AW154" s="13" t="s">
        <v>30</v>
      </c>
      <c r="AX154" s="13" t="s">
        <v>73</v>
      </c>
      <c r="AY154" s="259" t="s">
        <v>116</v>
      </c>
    </row>
    <row r="155" s="14" customFormat="1">
      <c r="A155" s="14"/>
      <c r="B155" s="273"/>
      <c r="C155" s="274"/>
      <c r="D155" s="250" t="s">
        <v>130</v>
      </c>
      <c r="E155" s="275" t="s">
        <v>1</v>
      </c>
      <c r="F155" s="276" t="s">
        <v>215</v>
      </c>
      <c r="G155" s="274"/>
      <c r="H155" s="277">
        <v>1</v>
      </c>
      <c r="I155" s="278"/>
      <c r="J155" s="274"/>
      <c r="K155" s="274"/>
      <c r="L155" s="279"/>
      <c r="M155" s="280"/>
      <c r="N155" s="281"/>
      <c r="O155" s="281"/>
      <c r="P155" s="281"/>
      <c r="Q155" s="281"/>
      <c r="R155" s="281"/>
      <c r="S155" s="281"/>
      <c r="T155" s="28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3" t="s">
        <v>130</v>
      </c>
      <c r="AU155" s="283" t="s">
        <v>81</v>
      </c>
      <c r="AV155" s="14" t="s">
        <v>124</v>
      </c>
      <c r="AW155" s="14" t="s">
        <v>30</v>
      </c>
      <c r="AX155" s="14" t="s">
        <v>81</v>
      </c>
      <c r="AY155" s="283" t="s">
        <v>116</v>
      </c>
    </row>
    <row r="156" s="2" customFormat="1" ht="21.75" customHeight="1">
      <c r="A156" s="38"/>
      <c r="B156" s="39"/>
      <c r="C156" s="235" t="s">
        <v>216</v>
      </c>
      <c r="D156" s="235" t="s">
        <v>119</v>
      </c>
      <c r="E156" s="236" t="s">
        <v>217</v>
      </c>
      <c r="F156" s="237" t="s">
        <v>218</v>
      </c>
      <c r="G156" s="238" t="s">
        <v>174</v>
      </c>
      <c r="H156" s="239">
        <v>1</v>
      </c>
      <c r="I156" s="240"/>
      <c r="J156" s="241">
        <f>ROUND(I156*H156,2)</f>
        <v>0</v>
      </c>
      <c r="K156" s="237" t="s">
        <v>123</v>
      </c>
      <c r="L156" s="44"/>
      <c r="M156" s="242" t="s">
        <v>1</v>
      </c>
      <c r="N156" s="243" t="s">
        <v>38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205</v>
      </c>
      <c r="AT156" s="246" t="s">
        <v>119</v>
      </c>
      <c r="AU156" s="246" t="s">
        <v>81</v>
      </c>
      <c r="AY156" s="17" t="s">
        <v>116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81</v>
      </c>
      <c r="BK156" s="247">
        <f>ROUND(I156*H156,2)</f>
        <v>0</v>
      </c>
      <c r="BL156" s="17" t="s">
        <v>205</v>
      </c>
      <c r="BM156" s="246" t="s">
        <v>219</v>
      </c>
    </row>
    <row r="157" s="13" customFormat="1">
      <c r="A157" s="13"/>
      <c r="B157" s="248"/>
      <c r="C157" s="249"/>
      <c r="D157" s="250" t="s">
        <v>130</v>
      </c>
      <c r="E157" s="251" t="s">
        <v>1</v>
      </c>
      <c r="F157" s="252" t="s">
        <v>220</v>
      </c>
      <c r="G157" s="249"/>
      <c r="H157" s="253">
        <v>1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130</v>
      </c>
      <c r="AU157" s="259" t="s">
        <v>81</v>
      </c>
      <c r="AV157" s="13" t="s">
        <v>83</v>
      </c>
      <c r="AW157" s="13" t="s">
        <v>30</v>
      </c>
      <c r="AX157" s="13" t="s">
        <v>81</v>
      </c>
      <c r="AY157" s="259" t="s">
        <v>116</v>
      </c>
    </row>
    <row r="158" s="2" customFormat="1" ht="21.75" customHeight="1">
      <c r="A158" s="38"/>
      <c r="B158" s="39"/>
      <c r="C158" s="235" t="s">
        <v>7</v>
      </c>
      <c r="D158" s="235" t="s">
        <v>119</v>
      </c>
      <c r="E158" s="236" t="s">
        <v>221</v>
      </c>
      <c r="F158" s="237" t="s">
        <v>222</v>
      </c>
      <c r="G158" s="238" t="s">
        <v>141</v>
      </c>
      <c r="H158" s="239">
        <v>76.5</v>
      </c>
      <c r="I158" s="240"/>
      <c r="J158" s="241">
        <f>ROUND(I158*H158,2)</f>
        <v>0</v>
      </c>
      <c r="K158" s="237" t="s">
        <v>123</v>
      </c>
      <c r="L158" s="44"/>
      <c r="M158" s="242" t="s">
        <v>1</v>
      </c>
      <c r="N158" s="243" t="s">
        <v>38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205</v>
      </c>
      <c r="AT158" s="246" t="s">
        <v>119</v>
      </c>
      <c r="AU158" s="246" t="s">
        <v>81</v>
      </c>
      <c r="AY158" s="17" t="s">
        <v>116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81</v>
      </c>
      <c r="BK158" s="247">
        <f>ROUND(I158*H158,2)</f>
        <v>0</v>
      </c>
      <c r="BL158" s="17" t="s">
        <v>205</v>
      </c>
      <c r="BM158" s="246" t="s">
        <v>223</v>
      </c>
    </row>
    <row r="159" s="13" customFormat="1">
      <c r="A159" s="13"/>
      <c r="B159" s="248"/>
      <c r="C159" s="249"/>
      <c r="D159" s="250" t="s">
        <v>130</v>
      </c>
      <c r="E159" s="251" t="s">
        <v>1</v>
      </c>
      <c r="F159" s="252" t="s">
        <v>224</v>
      </c>
      <c r="G159" s="249"/>
      <c r="H159" s="253">
        <v>76.5</v>
      </c>
      <c r="I159" s="254"/>
      <c r="J159" s="249"/>
      <c r="K159" s="249"/>
      <c r="L159" s="255"/>
      <c r="M159" s="284"/>
      <c r="N159" s="285"/>
      <c r="O159" s="285"/>
      <c r="P159" s="285"/>
      <c r="Q159" s="285"/>
      <c r="R159" s="285"/>
      <c r="S159" s="285"/>
      <c r="T159" s="28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130</v>
      </c>
      <c r="AU159" s="259" t="s">
        <v>81</v>
      </c>
      <c r="AV159" s="13" t="s">
        <v>83</v>
      </c>
      <c r="AW159" s="13" t="s">
        <v>30</v>
      </c>
      <c r="AX159" s="13" t="s">
        <v>81</v>
      </c>
      <c r="AY159" s="259" t="s">
        <v>116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183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ZZB8NKlp89vGThWPgWgN0EUj8d3Rbrkwl7EFIvS/JeK6LZ0LuDUazZHd8dp83vsX6wHelPJpjcIs0/u/XcdPMA==" hashValue="GNge7CaJGgjU9SgbqaZA1QFRNPCW1TOEFCmehtV5894BynAX3ftTT0uvCIP9aYfXGjmihFRSV+NX5JQQ+n+png==" algorithmName="SHA-512" password="CC35"/>
  <autoFilter ref="C118:K15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66,549 - TÚ 2071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225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6. 12. 2019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ROUND((SUM(BE127:BE277)),  2)</f>
        <v>0</v>
      </c>
      <c r="G33" s="38"/>
      <c r="H33" s="38"/>
      <c r="I33" s="162">
        <v>0.20999999999999999</v>
      </c>
      <c r="J33" s="161">
        <f>ROUND(((SUM(BE127:BE277))*I33),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ROUND((SUM(BF127:BF277)),  2)</f>
        <v>0</v>
      </c>
      <c r="G34" s="38"/>
      <c r="H34" s="38"/>
      <c r="I34" s="162">
        <v>0.14999999999999999</v>
      </c>
      <c r="J34" s="161">
        <f>ROUND(((SUM(BF127:BF277))*I34),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ROUND((SUM(BG127:BG277)),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ROUND((SUM(BH127:BH277)),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ROUND((SUM(BI127:BI277)),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66,549 - TÚ 2071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Oprava propustku v km 66,549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6. 12. 2019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93"/>
      <c r="C97" s="194"/>
      <c r="D97" s="195" t="s">
        <v>226</v>
      </c>
      <c r="E97" s="196"/>
      <c r="F97" s="196"/>
      <c r="G97" s="196"/>
      <c r="H97" s="196"/>
      <c r="I97" s="197"/>
      <c r="J97" s="198">
        <f>J128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227</v>
      </c>
      <c r="E98" s="196"/>
      <c r="F98" s="196"/>
      <c r="G98" s="196"/>
      <c r="H98" s="196"/>
      <c r="I98" s="197"/>
      <c r="J98" s="198">
        <f>J189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228</v>
      </c>
      <c r="E99" s="203"/>
      <c r="F99" s="203"/>
      <c r="G99" s="203"/>
      <c r="H99" s="203"/>
      <c r="I99" s="204"/>
      <c r="J99" s="205">
        <f>J208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200"/>
      <c r="C100" s="201"/>
      <c r="D100" s="202" t="s">
        <v>229</v>
      </c>
      <c r="E100" s="203"/>
      <c r="F100" s="203"/>
      <c r="G100" s="203"/>
      <c r="H100" s="203"/>
      <c r="I100" s="204"/>
      <c r="J100" s="205">
        <f>J225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3"/>
      <c r="C101" s="194"/>
      <c r="D101" s="195" t="s">
        <v>230</v>
      </c>
      <c r="E101" s="196"/>
      <c r="F101" s="196"/>
      <c r="G101" s="196"/>
      <c r="H101" s="196"/>
      <c r="I101" s="197"/>
      <c r="J101" s="198">
        <f>J236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3"/>
      <c r="C102" s="194"/>
      <c r="D102" s="195" t="s">
        <v>231</v>
      </c>
      <c r="E102" s="196"/>
      <c r="F102" s="196"/>
      <c r="G102" s="196"/>
      <c r="H102" s="196"/>
      <c r="I102" s="197"/>
      <c r="J102" s="198">
        <f>J249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3"/>
      <c r="C103" s="194"/>
      <c r="D103" s="195" t="s">
        <v>232</v>
      </c>
      <c r="E103" s="196"/>
      <c r="F103" s="196"/>
      <c r="G103" s="196"/>
      <c r="H103" s="196"/>
      <c r="I103" s="197"/>
      <c r="J103" s="198">
        <f>J259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93"/>
      <c r="C104" s="194"/>
      <c r="D104" s="195" t="s">
        <v>233</v>
      </c>
      <c r="E104" s="196"/>
      <c r="F104" s="196"/>
      <c r="G104" s="196"/>
      <c r="H104" s="196"/>
      <c r="I104" s="197"/>
      <c r="J104" s="198">
        <f>J264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93"/>
      <c r="C105" s="194"/>
      <c r="D105" s="195" t="s">
        <v>98</v>
      </c>
      <c r="E105" s="196"/>
      <c r="F105" s="196"/>
      <c r="G105" s="196"/>
      <c r="H105" s="196"/>
      <c r="I105" s="197"/>
      <c r="J105" s="198">
        <f>J267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200"/>
      <c r="C106" s="201"/>
      <c r="D106" s="202" t="s">
        <v>234</v>
      </c>
      <c r="E106" s="203"/>
      <c r="F106" s="203"/>
      <c r="G106" s="203"/>
      <c r="H106" s="203"/>
      <c r="I106" s="204"/>
      <c r="J106" s="205">
        <f>J268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0"/>
      <c r="C107" s="201"/>
      <c r="D107" s="202" t="s">
        <v>235</v>
      </c>
      <c r="E107" s="203"/>
      <c r="F107" s="203"/>
      <c r="G107" s="203"/>
      <c r="H107" s="203"/>
      <c r="I107" s="204"/>
      <c r="J107" s="205">
        <f>J276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83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86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101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7" t="str">
        <f>E7</f>
        <v>Oprava propustku v km 66,549 - TÚ 2071</v>
      </c>
      <c r="F117" s="32"/>
      <c r="G117" s="32"/>
      <c r="H117" s="32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91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02 - Oprava propustku v km 66,549</v>
      </c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147" t="s">
        <v>22</v>
      </c>
      <c r="J121" s="79" t="str">
        <f>IF(J12="","",J12)</f>
        <v>6. 12. 2019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147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147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7"/>
      <c r="B126" s="208"/>
      <c r="C126" s="209" t="s">
        <v>102</v>
      </c>
      <c r="D126" s="210" t="s">
        <v>58</v>
      </c>
      <c r="E126" s="210" t="s">
        <v>54</v>
      </c>
      <c r="F126" s="210" t="s">
        <v>55</v>
      </c>
      <c r="G126" s="210" t="s">
        <v>103</v>
      </c>
      <c r="H126" s="210" t="s">
        <v>104</v>
      </c>
      <c r="I126" s="211" t="s">
        <v>105</v>
      </c>
      <c r="J126" s="210" t="s">
        <v>95</v>
      </c>
      <c r="K126" s="212" t="s">
        <v>106</v>
      </c>
      <c r="L126" s="213"/>
      <c r="M126" s="100" t="s">
        <v>1</v>
      </c>
      <c r="N126" s="101" t="s">
        <v>37</v>
      </c>
      <c r="O126" s="101" t="s">
        <v>107</v>
      </c>
      <c r="P126" s="101" t="s">
        <v>108</v>
      </c>
      <c r="Q126" s="101" t="s">
        <v>109</v>
      </c>
      <c r="R126" s="101" t="s">
        <v>110</v>
      </c>
      <c r="S126" s="101" t="s">
        <v>111</v>
      </c>
      <c r="T126" s="102" t="s">
        <v>112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8"/>
      <c r="B127" s="39"/>
      <c r="C127" s="107" t="s">
        <v>113</v>
      </c>
      <c r="D127" s="40"/>
      <c r="E127" s="40"/>
      <c r="F127" s="40"/>
      <c r="G127" s="40"/>
      <c r="H127" s="40"/>
      <c r="I127" s="144"/>
      <c r="J127" s="214">
        <f>BK127</f>
        <v>0</v>
      </c>
      <c r="K127" s="40"/>
      <c r="L127" s="44"/>
      <c r="M127" s="103"/>
      <c r="N127" s="215"/>
      <c r="O127" s="104"/>
      <c r="P127" s="216">
        <f>P128+P189+P236+P249+P259+P264+P267</f>
        <v>0</v>
      </c>
      <c r="Q127" s="104"/>
      <c r="R127" s="216">
        <f>R128+R189+R236+R249+R259+R264+R267</f>
        <v>365.35931991539996</v>
      </c>
      <c r="S127" s="104"/>
      <c r="T127" s="217">
        <f>T128+T189+T236+T249+T259+T264+T267</f>
        <v>70.720060000000004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97</v>
      </c>
      <c r="BK127" s="218">
        <f>BK128+BK189+BK236+BK249+BK259+BK264+BK267</f>
        <v>0</v>
      </c>
    </row>
    <row r="128" s="12" customFormat="1" ht="25.92" customHeight="1">
      <c r="A128" s="12"/>
      <c r="B128" s="219"/>
      <c r="C128" s="220"/>
      <c r="D128" s="221" t="s">
        <v>72</v>
      </c>
      <c r="E128" s="222" t="s">
        <v>81</v>
      </c>
      <c r="F128" s="222" t="s">
        <v>236</v>
      </c>
      <c r="G128" s="220"/>
      <c r="H128" s="220"/>
      <c r="I128" s="223"/>
      <c r="J128" s="224">
        <f>BK128</f>
        <v>0</v>
      </c>
      <c r="K128" s="220"/>
      <c r="L128" s="225"/>
      <c r="M128" s="226"/>
      <c r="N128" s="227"/>
      <c r="O128" s="227"/>
      <c r="P128" s="228">
        <f>SUM(P129:P188)</f>
        <v>0</v>
      </c>
      <c r="Q128" s="227"/>
      <c r="R128" s="228">
        <f>SUM(R129:R188)</f>
        <v>247.992637328</v>
      </c>
      <c r="S128" s="227"/>
      <c r="T128" s="229">
        <f>SUM(T129:T188)</f>
        <v>6.1344000000000003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81</v>
      </c>
      <c r="AT128" s="231" t="s">
        <v>72</v>
      </c>
      <c r="AU128" s="231" t="s">
        <v>73</v>
      </c>
      <c r="AY128" s="230" t="s">
        <v>116</v>
      </c>
      <c r="BK128" s="232">
        <f>SUM(BK129:BK188)</f>
        <v>0</v>
      </c>
    </row>
    <row r="129" s="2" customFormat="1" ht="21.75" customHeight="1">
      <c r="A129" s="38"/>
      <c r="B129" s="39"/>
      <c r="C129" s="235" t="s">
        <v>81</v>
      </c>
      <c r="D129" s="235" t="s">
        <v>119</v>
      </c>
      <c r="E129" s="236" t="s">
        <v>237</v>
      </c>
      <c r="F129" s="237" t="s">
        <v>238</v>
      </c>
      <c r="G129" s="238" t="s">
        <v>128</v>
      </c>
      <c r="H129" s="239">
        <v>350</v>
      </c>
      <c r="I129" s="240"/>
      <c r="J129" s="241">
        <f>ROUND(I129*H129,2)</f>
        <v>0</v>
      </c>
      <c r="K129" s="237" t="s">
        <v>239</v>
      </c>
      <c r="L129" s="44"/>
      <c r="M129" s="242" t="s">
        <v>1</v>
      </c>
      <c r="N129" s="243" t="s">
        <v>38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124</v>
      </c>
      <c r="AT129" s="246" t="s">
        <v>119</v>
      </c>
      <c r="AU129" s="246" t="s">
        <v>81</v>
      </c>
      <c r="AY129" s="17" t="s">
        <v>116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81</v>
      </c>
      <c r="BK129" s="247">
        <f>ROUND(I129*H129,2)</f>
        <v>0</v>
      </c>
      <c r="BL129" s="17" t="s">
        <v>124</v>
      </c>
      <c r="BM129" s="246" t="s">
        <v>240</v>
      </c>
    </row>
    <row r="130" s="13" customFormat="1">
      <c r="A130" s="13"/>
      <c r="B130" s="248"/>
      <c r="C130" s="249"/>
      <c r="D130" s="250" t="s">
        <v>130</v>
      </c>
      <c r="E130" s="251" t="s">
        <v>1</v>
      </c>
      <c r="F130" s="252" t="s">
        <v>241</v>
      </c>
      <c r="G130" s="249"/>
      <c r="H130" s="253">
        <v>350</v>
      </c>
      <c r="I130" s="254"/>
      <c r="J130" s="249"/>
      <c r="K130" s="249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130</v>
      </c>
      <c r="AU130" s="259" t="s">
        <v>81</v>
      </c>
      <c r="AV130" s="13" t="s">
        <v>83</v>
      </c>
      <c r="AW130" s="13" t="s">
        <v>30</v>
      </c>
      <c r="AX130" s="13" t="s">
        <v>81</v>
      </c>
      <c r="AY130" s="259" t="s">
        <v>116</v>
      </c>
    </row>
    <row r="131" s="2" customFormat="1" ht="16.5" customHeight="1">
      <c r="A131" s="38"/>
      <c r="B131" s="39"/>
      <c r="C131" s="235" t="s">
        <v>83</v>
      </c>
      <c r="D131" s="235" t="s">
        <v>119</v>
      </c>
      <c r="E131" s="236" t="s">
        <v>242</v>
      </c>
      <c r="F131" s="237" t="s">
        <v>243</v>
      </c>
      <c r="G131" s="238" t="s">
        <v>128</v>
      </c>
      <c r="H131" s="239">
        <v>350</v>
      </c>
      <c r="I131" s="240"/>
      <c r="J131" s="241">
        <f>ROUND(I131*H131,2)</f>
        <v>0</v>
      </c>
      <c r="K131" s="237" t="s">
        <v>239</v>
      </c>
      <c r="L131" s="44"/>
      <c r="M131" s="242" t="s">
        <v>1</v>
      </c>
      <c r="N131" s="243" t="s">
        <v>38</v>
      </c>
      <c r="O131" s="91"/>
      <c r="P131" s="244">
        <f>O131*H131</f>
        <v>0</v>
      </c>
      <c r="Q131" s="244">
        <v>0.00018000000000000001</v>
      </c>
      <c r="R131" s="244">
        <f>Q131*H131</f>
        <v>0.063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124</v>
      </c>
      <c r="AT131" s="246" t="s">
        <v>119</v>
      </c>
      <c r="AU131" s="246" t="s">
        <v>81</v>
      </c>
      <c r="AY131" s="17" t="s">
        <v>116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81</v>
      </c>
      <c r="BK131" s="247">
        <f>ROUND(I131*H131,2)</f>
        <v>0</v>
      </c>
      <c r="BL131" s="17" t="s">
        <v>124</v>
      </c>
      <c r="BM131" s="246" t="s">
        <v>244</v>
      </c>
    </row>
    <row r="132" s="13" customFormat="1">
      <c r="A132" s="13"/>
      <c r="B132" s="248"/>
      <c r="C132" s="249"/>
      <c r="D132" s="250" t="s">
        <v>130</v>
      </c>
      <c r="E132" s="251" t="s">
        <v>1</v>
      </c>
      <c r="F132" s="252" t="s">
        <v>241</v>
      </c>
      <c r="G132" s="249"/>
      <c r="H132" s="253">
        <v>350</v>
      </c>
      <c r="I132" s="254"/>
      <c r="J132" s="249"/>
      <c r="K132" s="249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130</v>
      </c>
      <c r="AU132" s="259" t="s">
        <v>81</v>
      </c>
      <c r="AV132" s="13" t="s">
        <v>83</v>
      </c>
      <c r="AW132" s="13" t="s">
        <v>30</v>
      </c>
      <c r="AX132" s="13" t="s">
        <v>81</v>
      </c>
      <c r="AY132" s="259" t="s">
        <v>116</v>
      </c>
    </row>
    <row r="133" s="2" customFormat="1" ht="21.75" customHeight="1">
      <c r="A133" s="38"/>
      <c r="B133" s="39"/>
      <c r="C133" s="235" t="s">
        <v>132</v>
      </c>
      <c r="D133" s="235" t="s">
        <v>119</v>
      </c>
      <c r="E133" s="236" t="s">
        <v>245</v>
      </c>
      <c r="F133" s="237" t="s">
        <v>246</v>
      </c>
      <c r="G133" s="238" t="s">
        <v>135</v>
      </c>
      <c r="H133" s="239">
        <v>3.4079999999999999</v>
      </c>
      <c r="I133" s="240"/>
      <c r="J133" s="241">
        <f>ROUND(I133*H133,2)</f>
        <v>0</v>
      </c>
      <c r="K133" s="237" t="s">
        <v>239</v>
      </c>
      <c r="L133" s="44"/>
      <c r="M133" s="242" t="s">
        <v>1</v>
      </c>
      <c r="N133" s="243" t="s">
        <v>38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1.8</v>
      </c>
      <c r="T133" s="245">
        <f>S133*H133</f>
        <v>6.1344000000000003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124</v>
      </c>
      <c r="AT133" s="246" t="s">
        <v>119</v>
      </c>
      <c r="AU133" s="246" t="s">
        <v>81</v>
      </c>
      <c r="AY133" s="17" t="s">
        <v>116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81</v>
      </c>
      <c r="BK133" s="247">
        <f>ROUND(I133*H133,2)</f>
        <v>0</v>
      </c>
      <c r="BL133" s="17" t="s">
        <v>124</v>
      </c>
      <c r="BM133" s="246" t="s">
        <v>247</v>
      </c>
    </row>
    <row r="134" s="13" customFormat="1">
      <c r="A134" s="13"/>
      <c r="B134" s="248"/>
      <c r="C134" s="249"/>
      <c r="D134" s="250" t="s">
        <v>130</v>
      </c>
      <c r="E134" s="251" t="s">
        <v>1</v>
      </c>
      <c r="F134" s="252" t="s">
        <v>248</v>
      </c>
      <c r="G134" s="249"/>
      <c r="H134" s="253">
        <v>3.4079999999999999</v>
      </c>
      <c r="I134" s="254"/>
      <c r="J134" s="249"/>
      <c r="K134" s="249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130</v>
      </c>
      <c r="AU134" s="259" t="s">
        <v>81</v>
      </c>
      <c r="AV134" s="13" t="s">
        <v>83</v>
      </c>
      <c r="AW134" s="13" t="s">
        <v>30</v>
      </c>
      <c r="AX134" s="13" t="s">
        <v>81</v>
      </c>
      <c r="AY134" s="259" t="s">
        <v>116</v>
      </c>
    </row>
    <row r="135" s="2" customFormat="1" ht="16.5" customHeight="1">
      <c r="A135" s="38"/>
      <c r="B135" s="39"/>
      <c r="C135" s="235" t="s">
        <v>124</v>
      </c>
      <c r="D135" s="235" t="s">
        <v>119</v>
      </c>
      <c r="E135" s="236" t="s">
        <v>249</v>
      </c>
      <c r="F135" s="237" t="s">
        <v>250</v>
      </c>
      <c r="G135" s="238" t="s">
        <v>251</v>
      </c>
      <c r="H135" s="239">
        <v>18</v>
      </c>
      <c r="I135" s="240"/>
      <c r="J135" s="241">
        <f>ROUND(I135*H135,2)</f>
        <v>0</v>
      </c>
      <c r="K135" s="237" t="s">
        <v>239</v>
      </c>
      <c r="L135" s="44"/>
      <c r="M135" s="242" t="s">
        <v>1</v>
      </c>
      <c r="N135" s="243" t="s">
        <v>38</v>
      </c>
      <c r="O135" s="91"/>
      <c r="P135" s="244">
        <f>O135*H135</f>
        <v>0</v>
      </c>
      <c r="Q135" s="244">
        <v>0.015590796000000001</v>
      </c>
      <c r="R135" s="244">
        <f>Q135*H135</f>
        <v>0.28063432799999999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124</v>
      </c>
      <c r="AT135" s="246" t="s">
        <v>119</v>
      </c>
      <c r="AU135" s="246" t="s">
        <v>81</v>
      </c>
      <c r="AY135" s="17" t="s">
        <v>116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81</v>
      </c>
      <c r="BK135" s="247">
        <f>ROUND(I135*H135,2)</f>
        <v>0</v>
      </c>
      <c r="BL135" s="17" t="s">
        <v>124</v>
      </c>
      <c r="BM135" s="246" t="s">
        <v>252</v>
      </c>
    </row>
    <row r="136" s="13" customFormat="1">
      <c r="A136" s="13"/>
      <c r="B136" s="248"/>
      <c r="C136" s="249"/>
      <c r="D136" s="250" t="s">
        <v>130</v>
      </c>
      <c r="E136" s="251" t="s">
        <v>1</v>
      </c>
      <c r="F136" s="252" t="s">
        <v>202</v>
      </c>
      <c r="G136" s="249"/>
      <c r="H136" s="253">
        <v>18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130</v>
      </c>
      <c r="AU136" s="259" t="s">
        <v>81</v>
      </c>
      <c r="AV136" s="13" t="s">
        <v>83</v>
      </c>
      <c r="AW136" s="13" t="s">
        <v>30</v>
      </c>
      <c r="AX136" s="13" t="s">
        <v>81</v>
      </c>
      <c r="AY136" s="259" t="s">
        <v>116</v>
      </c>
    </row>
    <row r="137" s="2" customFormat="1" ht="21.75" customHeight="1">
      <c r="A137" s="38"/>
      <c r="B137" s="39"/>
      <c r="C137" s="235" t="s">
        <v>117</v>
      </c>
      <c r="D137" s="235" t="s">
        <v>119</v>
      </c>
      <c r="E137" s="236" t="s">
        <v>253</v>
      </c>
      <c r="F137" s="237" t="s">
        <v>254</v>
      </c>
      <c r="G137" s="238" t="s">
        <v>255</v>
      </c>
      <c r="H137" s="239">
        <v>16</v>
      </c>
      <c r="I137" s="240"/>
      <c r="J137" s="241">
        <f>ROUND(I137*H137,2)</f>
        <v>0</v>
      </c>
      <c r="K137" s="237" t="s">
        <v>239</v>
      </c>
      <c r="L137" s="44"/>
      <c r="M137" s="242" t="s">
        <v>1</v>
      </c>
      <c r="N137" s="243" t="s">
        <v>38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124</v>
      </c>
      <c r="AT137" s="246" t="s">
        <v>119</v>
      </c>
      <c r="AU137" s="246" t="s">
        <v>81</v>
      </c>
      <c r="AY137" s="17" t="s">
        <v>116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81</v>
      </c>
      <c r="BK137" s="247">
        <f>ROUND(I137*H137,2)</f>
        <v>0</v>
      </c>
      <c r="BL137" s="17" t="s">
        <v>124</v>
      </c>
      <c r="BM137" s="246" t="s">
        <v>256</v>
      </c>
    </row>
    <row r="138" s="13" customFormat="1">
      <c r="A138" s="13"/>
      <c r="B138" s="248"/>
      <c r="C138" s="249"/>
      <c r="D138" s="250" t="s">
        <v>130</v>
      </c>
      <c r="E138" s="251" t="s">
        <v>1</v>
      </c>
      <c r="F138" s="252" t="s">
        <v>257</v>
      </c>
      <c r="G138" s="249"/>
      <c r="H138" s="253">
        <v>16</v>
      </c>
      <c r="I138" s="254"/>
      <c r="J138" s="249"/>
      <c r="K138" s="249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130</v>
      </c>
      <c r="AU138" s="259" t="s">
        <v>81</v>
      </c>
      <c r="AV138" s="13" t="s">
        <v>83</v>
      </c>
      <c r="AW138" s="13" t="s">
        <v>30</v>
      </c>
      <c r="AX138" s="13" t="s">
        <v>81</v>
      </c>
      <c r="AY138" s="259" t="s">
        <v>116</v>
      </c>
    </row>
    <row r="139" s="2" customFormat="1" ht="21.75" customHeight="1">
      <c r="A139" s="38"/>
      <c r="B139" s="39"/>
      <c r="C139" s="235" t="s">
        <v>148</v>
      </c>
      <c r="D139" s="235" t="s">
        <v>119</v>
      </c>
      <c r="E139" s="236" t="s">
        <v>258</v>
      </c>
      <c r="F139" s="237" t="s">
        <v>259</v>
      </c>
      <c r="G139" s="238" t="s">
        <v>260</v>
      </c>
      <c r="H139" s="239">
        <v>7</v>
      </c>
      <c r="I139" s="240"/>
      <c r="J139" s="241">
        <f>ROUND(I139*H139,2)</f>
        <v>0</v>
      </c>
      <c r="K139" s="237" t="s">
        <v>239</v>
      </c>
      <c r="L139" s="44"/>
      <c r="M139" s="242" t="s">
        <v>1</v>
      </c>
      <c r="N139" s="243" t="s">
        <v>38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124</v>
      </c>
      <c r="AT139" s="246" t="s">
        <v>119</v>
      </c>
      <c r="AU139" s="246" t="s">
        <v>81</v>
      </c>
      <c r="AY139" s="17" t="s">
        <v>116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81</v>
      </c>
      <c r="BK139" s="247">
        <f>ROUND(I139*H139,2)</f>
        <v>0</v>
      </c>
      <c r="BL139" s="17" t="s">
        <v>124</v>
      </c>
      <c r="BM139" s="246" t="s">
        <v>261</v>
      </c>
    </row>
    <row r="140" s="13" customFormat="1">
      <c r="A140" s="13"/>
      <c r="B140" s="248"/>
      <c r="C140" s="249"/>
      <c r="D140" s="250" t="s">
        <v>130</v>
      </c>
      <c r="E140" s="251" t="s">
        <v>1</v>
      </c>
      <c r="F140" s="252" t="s">
        <v>153</v>
      </c>
      <c r="G140" s="249"/>
      <c r="H140" s="253">
        <v>7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130</v>
      </c>
      <c r="AU140" s="259" t="s">
        <v>81</v>
      </c>
      <c r="AV140" s="13" t="s">
        <v>83</v>
      </c>
      <c r="AW140" s="13" t="s">
        <v>30</v>
      </c>
      <c r="AX140" s="13" t="s">
        <v>81</v>
      </c>
      <c r="AY140" s="259" t="s">
        <v>116</v>
      </c>
    </row>
    <row r="141" s="2" customFormat="1" ht="16.5" customHeight="1">
      <c r="A141" s="38"/>
      <c r="B141" s="39"/>
      <c r="C141" s="235" t="s">
        <v>153</v>
      </c>
      <c r="D141" s="235" t="s">
        <v>119</v>
      </c>
      <c r="E141" s="236" t="s">
        <v>262</v>
      </c>
      <c r="F141" s="237" t="s">
        <v>263</v>
      </c>
      <c r="G141" s="238" t="s">
        <v>135</v>
      </c>
      <c r="H141" s="239">
        <v>26.25</v>
      </c>
      <c r="I141" s="240"/>
      <c r="J141" s="241">
        <f>ROUND(I141*H141,2)</f>
        <v>0</v>
      </c>
      <c r="K141" s="237" t="s">
        <v>239</v>
      </c>
      <c r="L141" s="44"/>
      <c r="M141" s="242" t="s">
        <v>1</v>
      </c>
      <c r="N141" s="243" t="s">
        <v>38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124</v>
      </c>
      <c r="AT141" s="246" t="s">
        <v>119</v>
      </c>
      <c r="AU141" s="246" t="s">
        <v>81</v>
      </c>
      <c r="AY141" s="17" t="s">
        <v>116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81</v>
      </c>
      <c r="BK141" s="247">
        <f>ROUND(I141*H141,2)</f>
        <v>0</v>
      </c>
      <c r="BL141" s="17" t="s">
        <v>124</v>
      </c>
      <c r="BM141" s="246" t="s">
        <v>264</v>
      </c>
    </row>
    <row r="142" s="15" customFormat="1">
      <c r="A142" s="15"/>
      <c r="B142" s="287"/>
      <c r="C142" s="288"/>
      <c r="D142" s="250" t="s">
        <v>130</v>
      </c>
      <c r="E142" s="289" t="s">
        <v>1</v>
      </c>
      <c r="F142" s="290" t="s">
        <v>265</v>
      </c>
      <c r="G142" s="288"/>
      <c r="H142" s="289" t="s">
        <v>1</v>
      </c>
      <c r="I142" s="291"/>
      <c r="J142" s="288"/>
      <c r="K142" s="288"/>
      <c r="L142" s="292"/>
      <c r="M142" s="293"/>
      <c r="N142" s="294"/>
      <c r="O142" s="294"/>
      <c r="P142" s="294"/>
      <c r="Q142" s="294"/>
      <c r="R142" s="294"/>
      <c r="S142" s="294"/>
      <c r="T142" s="29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6" t="s">
        <v>130</v>
      </c>
      <c r="AU142" s="296" t="s">
        <v>81</v>
      </c>
      <c r="AV142" s="15" t="s">
        <v>81</v>
      </c>
      <c r="AW142" s="15" t="s">
        <v>30</v>
      </c>
      <c r="AX142" s="15" t="s">
        <v>73</v>
      </c>
      <c r="AY142" s="296" t="s">
        <v>116</v>
      </c>
    </row>
    <row r="143" s="13" customFormat="1">
      <c r="A143" s="13"/>
      <c r="B143" s="248"/>
      <c r="C143" s="249"/>
      <c r="D143" s="250" t="s">
        <v>130</v>
      </c>
      <c r="E143" s="251" t="s">
        <v>1</v>
      </c>
      <c r="F143" s="252" t="s">
        <v>266</v>
      </c>
      <c r="G143" s="249"/>
      <c r="H143" s="253">
        <v>11.25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130</v>
      </c>
      <c r="AU143" s="259" t="s">
        <v>81</v>
      </c>
      <c r="AV143" s="13" t="s">
        <v>83</v>
      </c>
      <c r="AW143" s="13" t="s">
        <v>30</v>
      </c>
      <c r="AX143" s="13" t="s">
        <v>73</v>
      </c>
      <c r="AY143" s="259" t="s">
        <v>116</v>
      </c>
    </row>
    <row r="144" s="13" customFormat="1">
      <c r="A144" s="13"/>
      <c r="B144" s="248"/>
      <c r="C144" s="249"/>
      <c r="D144" s="250" t="s">
        <v>130</v>
      </c>
      <c r="E144" s="251" t="s">
        <v>1</v>
      </c>
      <c r="F144" s="252" t="s">
        <v>267</v>
      </c>
      <c r="G144" s="249"/>
      <c r="H144" s="253">
        <v>15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130</v>
      </c>
      <c r="AU144" s="259" t="s">
        <v>81</v>
      </c>
      <c r="AV144" s="13" t="s">
        <v>83</v>
      </c>
      <c r="AW144" s="13" t="s">
        <v>30</v>
      </c>
      <c r="AX144" s="13" t="s">
        <v>73</v>
      </c>
      <c r="AY144" s="259" t="s">
        <v>116</v>
      </c>
    </row>
    <row r="145" s="14" customFormat="1">
      <c r="A145" s="14"/>
      <c r="B145" s="273"/>
      <c r="C145" s="274"/>
      <c r="D145" s="250" t="s">
        <v>130</v>
      </c>
      <c r="E145" s="275" t="s">
        <v>1</v>
      </c>
      <c r="F145" s="276" t="s">
        <v>215</v>
      </c>
      <c r="G145" s="274"/>
      <c r="H145" s="277">
        <v>26.25</v>
      </c>
      <c r="I145" s="278"/>
      <c r="J145" s="274"/>
      <c r="K145" s="274"/>
      <c r="L145" s="279"/>
      <c r="M145" s="280"/>
      <c r="N145" s="281"/>
      <c r="O145" s="281"/>
      <c r="P145" s="281"/>
      <c r="Q145" s="281"/>
      <c r="R145" s="281"/>
      <c r="S145" s="281"/>
      <c r="T145" s="28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3" t="s">
        <v>130</v>
      </c>
      <c r="AU145" s="283" t="s">
        <v>81</v>
      </c>
      <c r="AV145" s="14" t="s">
        <v>124</v>
      </c>
      <c r="AW145" s="14" t="s">
        <v>30</v>
      </c>
      <c r="AX145" s="14" t="s">
        <v>81</v>
      </c>
      <c r="AY145" s="283" t="s">
        <v>116</v>
      </c>
    </row>
    <row r="146" s="2" customFormat="1" ht="21.75" customHeight="1">
      <c r="A146" s="38"/>
      <c r="B146" s="39"/>
      <c r="C146" s="235" t="s">
        <v>142</v>
      </c>
      <c r="D146" s="235" t="s">
        <v>119</v>
      </c>
      <c r="E146" s="236" t="s">
        <v>268</v>
      </c>
      <c r="F146" s="237" t="s">
        <v>269</v>
      </c>
      <c r="G146" s="238" t="s">
        <v>135</v>
      </c>
      <c r="H146" s="239">
        <v>335.22300000000001</v>
      </c>
      <c r="I146" s="240"/>
      <c r="J146" s="241">
        <f>ROUND(I146*H146,2)</f>
        <v>0</v>
      </c>
      <c r="K146" s="237" t="s">
        <v>239</v>
      </c>
      <c r="L146" s="44"/>
      <c r="M146" s="242" t="s">
        <v>1</v>
      </c>
      <c r="N146" s="243" t="s">
        <v>38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124</v>
      </c>
      <c r="AT146" s="246" t="s">
        <v>119</v>
      </c>
      <c r="AU146" s="246" t="s">
        <v>81</v>
      </c>
      <c r="AY146" s="17" t="s">
        <v>116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81</v>
      </c>
      <c r="BK146" s="247">
        <f>ROUND(I146*H146,2)</f>
        <v>0</v>
      </c>
      <c r="BL146" s="17" t="s">
        <v>124</v>
      </c>
      <c r="BM146" s="246" t="s">
        <v>270</v>
      </c>
    </row>
    <row r="147" s="13" customFormat="1">
      <c r="A147" s="13"/>
      <c r="B147" s="248"/>
      <c r="C147" s="249"/>
      <c r="D147" s="250" t="s">
        <v>130</v>
      </c>
      <c r="E147" s="251" t="s">
        <v>1</v>
      </c>
      <c r="F147" s="252" t="s">
        <v>271</v>
      </c>
      <c r="G147" s="249"/>
      <c r="H147" s="253">
        <v>335.22300000000001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130</v>
      </c>
      <c r="AU147" s="259" t="s">
        <v>81</v>
      </c>
      <c r="AV147" s="13" t="s">
        <v>83</v>
      </c>
      <c r="AW147" s="13" t="s">
        <v>30</v>
      </c>
      <c r="AX147" s="13" t="s">
        <v>81</v>
      </c>
      <c r="AY147" s="259" t="s">
        <v>116</v>
      </c>
    </row>
    <row r="148" s="2" customFormat="1" ht="21.75" customHeight="1">
      <c r="A148" s="38"/>
      <c r="B148" s="39"/>
      <c r="C148" s="235" t="s">
        <v>162</v>
      </c>
      <c r="D148" s="235" t="s">
        <v>119</v>
      </c>
      <c r="E148" s="236" t="s">
        <v>272</v>
      </c>
      <c r="F148" s="237" t="s">
        <v>273</v>
      </c>
      <c r="G148" s="238" t="s">
        <v>135</v>
      </c>
      <c r="H148" s="239">
        <v>335.22300000000001</v>
      </c>
      <c r="I148" s="240"/>
      <c r="J148" s="241">
        <f>ROUND(I148*H148,2)</f>
        <v>0</v>
      </c>
      <c r="K148" s="237" t="s">
        <v>239</v>
      </c>
      <c r="L148" s="44"/>
      <c r="M148" s="242" t="s">
        <v>1</v>
      </c>
      <c r="N148" s="243" t="s">
        <v>38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124</v>
      </c>
      <c r="AT148" s="246" t="s">
        <v>119</v>
      </c>
      <c r="AU148" s="246" t="s">
        <v>81</v>
      </c>
      <c r="AY148" s="17" t="s">
        <v>116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81</v>
      </c>
      <c r="BK148" s="247">
        <f>ROUND(I148*H148,2)</f>
        <v>0</v>
      </c>
      <c r="BL148" s="17" t="s">
        <v>124</v>
      </c>
      <c r="BM148" s="246" t="s">
        <v>274</v>
      </c>
    </row>
    <row r="149" s="13" customFormat="1">
      <c r="A149" s="13"/>
      <c r="B149" s="248"/>
      <c r="C149" s="249"/>
      <c r="D149" s="250" t="s">
        <v>130</v>
      </c>
      <c r="E149" s="251" t="s">
        <v>1</v>
      </c>
      <c r="F149" s="252" t="s">
        <v>275</v>
      </c>
      <c r="G149" s="249"/>
      <c r="H149" s="253">
        <v>335.22300000000001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130</v>
      </c>
      <c r="AU149" s="259" t="s">
        <v>81</v>
      </c>
      <c r="AV149" s="13" t="s">
        <v>83</v>
      </c>
      <c r="AW149" s="13" t="s">
        <v>30</v>
      </c>
      <c r="AX149" s="13" t="s">
        <v>81</v>
      </c>
      <c r="AY149" s="259" t="s">
        <v>116</v>
      </c>
    </row>
    <row r="150" s="2" customFormat="1" ht="21.75" customHeight="1">
      <c r="A150" s="38"/>
      <c r="B150" s="39"/>
      <c r="C150" s="235" t="s">
        <v>167</v>
      </c>
      <c r="D150" s="235" t="s">
        <v>119</v>
      </c>
      <c r="E150" s="236" t="s">
        <v>276</v>
      </c>
      <c r="F150" s="237" t="s">
        <v>277</v>
      </c>
      <c r="G150" s="238" t="s">
        <v>135</v>
      </c>
      <c r="H150" s="239">
        <v>335.22300000000001</v>
      </c>
      <c r="I150" s="240"/>
      <c r="J150" s="241">
        <f>ROUND(I150*H150,2)</f>
        <v>0</v>
      </c>
      <c r="K150" s="237" t="s">
        <v>239</v>
      </c>
      <c r="L150" s="44"/>
      <c r="M150" s="242" t="s">
        <v>1</v>
      </c>
      <c r="N150" s="243" t="s">
        <v>38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124</v>
      </c>
      <c r="AT150" s="246" t="s">
        <v>119</v>
      </c>
      <c r="AU150" s="246" t="s">
        <v>81</v>
      </c>
      <c r="AY150" s="17" t="s">
        <v>116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81</v>
      </c>
      <c r="BK150" s="247">
        <f>ROUND(I150*H150,2)</f>
        <v>0</v>
      </c>
      <c r="BL150" s="17" t="s">
        <v>124</v>
      </c>
      <c r="BM150" s="246" t="s">
        <v>278</v>
      </c>
    </row>
    <row r="151" s="13" customFormat="1">
      <c r="A151" s="13"/>
      <c r="B151" s="248"/>
      <c r="C151" s="249"/>
      <c r="D151" s="250" t="s">
        <v>130</v>
      </c>
      <c r="E151" s="251" t="s">
        <v>1</v>
      </c>
      <c r="F151" s="252" t="s">
        <v>275</v>
      </c>
      <c r="G151" s="249"/>
      <c r="H151" s="253">
        <v>335.22300000000001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130</v>
      </c>
      <c r="AU151" s="259" t="s">
        <v>81</v>
      </c>
      <c r="AV151" s="13" t="s">
        <v>83</v>
      </c>
      <c r="AW151" s="13" t="s">
        <v>30</v>
      </c>
      <c r="AX151" s="13" t="s">
        <v>81</v>
      </c>
      <c r="AY151" s="259" t="s">
        <v>116</v>
      </c>
    </row>
    <row r="152" s="2" customFormat="1" ht="21.75" customHeight="1">
      <c r="A152" s="38"/>
      <c r="B152" s="39"/>
      <c r="C152" s="235" t="s">
        <v>171</v>
      </c>
      <c r="D152" s="235" t="s">
        <v>119</v>
      </c>
      <c r="E152" s="236" t="s">
        <v>279</v>
      </c>
      <c r="F152" s="237" t="s">
        <v>280</v>
      </c>
      <c r="G152" s="238" t="s">
        <v>135</v>
      </c>
      <c r="H152" s="239">
        <v>722.94600000000003</v>
      </c>
      <c r="I152" s="240"/>
      <c r="J152" s="241">
        <f>ROUND(I152*H152,2)</f>
        <v>0</v>
      </c>
      <c r="K152" s="237" t="s">
        <v>239</v>
      </c>
      <c r="L152" s="44"/>
      <c r="M152" s="242" t="s">
        <v>1</v>
      </c>
      <c r="N152" s="243" t="s">
        <v>38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124</v>
      </c>
      <c r="AT152" s="246" t="s">
        <v>119</v>
      </c>
      <c r="AU152" s="246" t="s">
        <v>81</v>
      </c>
      <c r="AY152" s="17" t="s">
        <v>116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81</v>
      </c>
      <c r="BK152" s="247">
        <f>ROUND(I152*H152,2)</f>
        <v>0</v>
      </c>
      <c r="BL152" s="17" t="s">
        <v>124</v>
      </c>
      <c r="BM152" s="246" t="s">
        <v>281</v>
      </c>
    </row>
    <row r="153" s="15" customFormat="1">
      <c r="A153" s="15"/>
      <c r="B153" s="287"/>
      <c r="C153" s="288"/>
      <c r="D153" s="250" t="s">
        <v>130</v>
      </c>
      <c r="E153" s="289" t="s">
        <v>1</v>
      </c>
      <c r="F153" s="290" t="s">
        <v>282</v>
      </c>
      <c r="G153" s="288"/>
      <c r="H153" s="289" t="s">
        <v>1</v>
      </c>
      <c r="I153" s="291"/>
      <c r="J153" s="288"/>
      <c r="K153" s="288"/>
      <c r="L153" s="292"/>
      <c r="M153" s="293"/>
      <c r="N153" s="294"/>
      <c r="O153" s="294"/>
      <c r="P153" s="294"/>
      <c r="Q153" s="294"/>
      <c r="R153" s="294"/>
      <c r="S153" s="294"/>
      <c r="T153" s="29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6" t="s">
        <v>130</v>
      </c>
      <c r="AU153" s="296" t="s">
        <v>81</v>
      </c>
      <c r="AV153" s="15" t="s">
        <v>81</v>
      </c>
      <c r="AW153" s="15" t="s">
        <v>30</v>
      </c>
      <c r="AX153" s="15" t="s">
        <v>73</v>
      </c>
      <c r="AY153" s="296" t="s">
        <v>116</v>
      </c>
    </row>
    <row r="154" s="13" customFormat="1">
      <c r="A154" s="13"/>
      <c r="B154" s="248"/>
      <c r="C154" s="249"/>
      <c r="D154" s="250" t="s">
        <v>130</v>
      </c>
      <c r="E154" s="251" t="s">
        <v>1</v>
      </c>
      <c r="F154" s="252" t="s">
        <v>283</v>
      </c>
      <c r="G154" s="249"/>
      <c r="H154" s="253">
        <v>722.94600000000003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130</v>
      </c>
      <c r="AU154" s="259" t="s">
        <v>81</v>
      </c>
      <c r="AV154" s="13" t="s">
        <v>83</v>
      </c>
      <c r="AW154" s="13" t="s">
        <v>30</v>
      </c>
      <c r="AX154" s="13" t="s">
        <v>81</v>
      </c>
      <c r="AY154" s="259" t="s">
        <v>116</v>
      </c>
    </row>
    <row r="155" s="2" customFormat="1" ht="16.5" customHeight="1">
      <c r="A155" s="38"/>
      <c r="B155" s="39"/>
      <c r="C155" s="235" t="s">
        <v>176</v>
      </c>
      <c r="D155" s="235" t="s">
        <v>119</v>
      </c>
      <c r="E155" s="236" t="s">
        <v>284</v>
      </c>
      <c r="F155" s="237" t="s">
        <v>285</v>
      </c>
      <c r="G155" s="238" t="s">
        <v>135</v>
      </c>
      <c r="H155" s="239">
        <v>361.47300000000001</v>
      </c>
      <c r="I155" s="240"/>
      <c r="J155" s="241">
        <f>ROUND(I155*H155,2)</f>
        <v>0</v>
      </c>
      <c r="K155" s="237" t="s">
        <v>239</v>
      </c>
      <c r="L155" s="44"/>
      <c r="M155" s="242" t="s">
        <v>1</v>
      </c>
      <c r="N155" s="243" t="s">
        <v>38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124</v>
      </c>
      <c r="AT155" s="246" t="s">
        <v>119</v>
      </c>
      <c r="AU155" s="246" t="s">
        <v>81</v>
      </c>
      <c r="AY155" s="17" t="s">
        <v>116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81</v>
      </c>
      <c r="BK155" s="247">
        <f>ROUND(I155*H155,2)</f>
        <v>0</v>
      </c>
      <c r="BL155" s="17" t="s">
        <v>124</v>
      </c>
      <c r="BM155" s="246" t="s">
        <v>286</v>
      </c>
    </row>
    <row r="156" s="15" customFormat="1">
      <c r="A156" s="15"/>
      <c r="B156" s="287"/>
      <c r="C156" s="288"/>
      <c r="D156" s="250" t="s">
        <v>130</v>
      </c>
      <c r="E156" s="289" t="s">
        <v>1</v>
      </c>
      <c r="F156" s="290" t="s">
        <v>287</v>
      </c>
      <c r="G156" s="288"/>
      <c r="H156" s="289" t="s">
        <v>1</v>
      </c>
      <c r="I156" s="291"/>
      <c r="J156" s="288"/>
      <c r="K156" s="288"/>
      <c r="L156" s="292"/>
      <c r="M156" s="293"/>
      <c r="N156" s="294"/>
      <c r="O156" s="294"/>
      <c r="P156" s="294"/>
      <c r="Q156" s="294"/>
      <c r="R156" s="294"/>
      <c r="S156" s="294"/>
      <c r="T156" s="29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6" t="s">
        <v>130</v>
      </c>
      <c r="AU156" s="296" t="s">
        <v>81</v>
      </c>
      <c r="AV156" s="15" t="s">
        <v>81</v>
      </c>
      <c r="AW156" s="15" t="s">
        <v>30</v>
      </c>
      <c r="AX156" s="15" t="s">
        <v>73</v>
      </c>
      <c r="AY156" s="296" t="s">
        <v>116</v>
      </c>
    </row>
    <row r="157" s="13" customFormat="1">
      <c r="A157" s="13"/>
      <c r="B157" s="248"/>
      <c r="C157" s="249"/>
      <c r="D157" s="250" t="s">
        <v>130</v>
      </c>
      <c r="E157" s="251" t="s">
        <v>1</v>
      </c>
      <c r="F157" s="252" t="s">
        <v>288</v>
      </c>
      <c r="G157" s="249"/>
      <c r="H157" s="253">
        <v>361.47300000000001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130</v>
      </c>
      <c r="AU157" s="259" t="s">
        <v>81</v>
      </c>
      <c r="AV157" s="13" t="s">
        <v>83</v>
      </c>
      <c r="AW157" s="13" t="s">
        <v>30</v>
      </c>
      <c r="AX157" s="13" t="s">
        <v>81</v>
      </c>
      <c r="AY157" s="259" t="s">
        <v>116</v>
      </c>
    </row>
    <row r="158" s="2" customFormat="1" ht="21.75" customHeight="1">
      <c r="A158" s="38"/>
      <c r="B158" s="39"/>
      <c r="C158" s="235" t="s">
        <v>180</v>
      </c>
      <c r="D158" s="235" t="s">
        <v>119</v>
      </c>
      <c r="E158" s="236" t="s">
        <v>289</v>
      </c>
      <c r="F158" s="237" t="s">
        <v>290</v>
      </c>
      <c r="G158" s="238" t="s">
        <v>135</v>
      </c>
      <c r="H158" s="239">
        <v>335.22300000000001</v>
      </c>
      <c r="I158" s="240"/>
      <c r="J158" s="241">
        <f>ROUND(I158*H158,2)</f>
        <v>0</v>
      </c>
      <c r="K158" s="237" t="s">
        <v>239</v>
      </c>
      <c r="L158" s="44"/>
      <c r="M158" s="242" t="s">
        <v>1</v>
      </c>
      <c r="N158" s="243" t="s">
        <v>38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124</v>
      </c>
      <c r="AT158" s="246" t="s">
        <v>119</v>
      </c>
      <c r="AU158" s="246" t="s">
        <v>81</v>
      </c>
      <c r="AY158" s="17" t="s">
        <v>116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81</v>
      </c>
      <c r="BK158" s="247">
        <f>ROUND(I158*H158,2)</f>
        <v>0</v>
      </c>
      <c r="BL158" s="17" t="s">
        <v>124</v>
      </c>
      <c r="BM158" s="246" t="s">
        <v>291</v>
      </c>
    </row>
    <row r="159" s="13" customFormat="1">
      <c r="A159" s="13"/>
      <c r="B159" s="248"/>
      <c r="C159" s="249"/>
      <c r="D159" s="250" t="s">
        <v>130</v>
      </c>
      <c r="E159" s="251" t="s">
        <v>1</v>
      </c>
      <c r="F159" s="252" t="s">
        <v>292</v>
      </c>
      <c r="G159" s="249"/>
      <c r="H159" s="253">
        <v>335.22300000000001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130</v>
      </c>
      <c r="AU159" s="259" t="s">
        <v>81</v>
      </c>
      <c r="AV159" s="13" t="s">
        <v>83</v>
      </c>
      <c r="AW159" s="13" t="s">
        <v>30</v>
      </c>
      <c r="AX159" s="13" t="s">
        <v>81</v>
      </c>
      <c r="AY159" s="259" t="s">
        <v>116</v>
      </c>
    </row>
    <row r="160" s="2" customFormat="1" ht="21.75" customHeight="1">
      <c r="A160" s="38"/>
      <c r="B160" s="39"/>
      <c r="C160" s="235" t="s">
        <v>184</v>
      </c>
      <c r="D160" s="235" t="s">
        <v>119</v>
      </c>
      <c r="E160" s="236" t="s">
        <v>293</v>
      </c>
      <c r="F160" s="237" t="s">
        <v>294</v>
      </c>
      <c r="G160" s="238" t="s">
        <v>128</v>
      </c>
      <c r="H160" s="239">
        <v>262.5</v>
      </c>
      <c r="I160" s="240"/>
      <c r="J160" s="241">
        <f>ROUND(I160*H160,2)</f>
        <v>0</v>
      </c>
      <c r="K160" s="237" t="s">
        <v>239</v>
      </c>
      <c r="L160" s="44"/>
      <c r="M160" s="242" t="s">
        <v>1</v>
      </c>
      <c r="N160" s="243" t="s">
        <v>38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124</v>
      </c>
      <c r="AT160" s="246" t="s">
        <v>119</v>
      </c>
      <c r="AU160" s="246" t="s">
        <v>81</v>
      </c>
      <c r="AY160" s="17" t="s">
        <v>116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81</v>
      </c>
      <c r="BK160" s="247">
        <f>ROUND(I160*H160,2)</f>
        <v>0</v>
      </c>
      <c r="BL160" s="17" t="s">
        <v>124</v>
      </c>
      <c r="BM160" s="246" t="s">
        <v>295</v>
      </c>
    </row>
    <row r="161" s="13" customFormat="1">
      <c r="A161" s="13"/>
      <c r="B161" s="248"/>
      <c r="C161" s="249"/>
      <c r="D161" s="250" t="s">
        <v>130</v>
      </c>
      <c r="E161" s="251" t="s">
        <v>1</v>
      </c>
      <c r="F161" s="252" t="s">
        <v>296</v>
      </c>
      <c r="G161" s="249"/>
      <c r="H161" s="253">
        <v>112.5</v>
      </c>
      <c r="I161" s="254"/>
      <c r="J161" s="249"/>
      <c r="K161" s="249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130</v>
      </c>
      <c r="AU161" s="259" t="s">
        <v>81</v>
      </c>
      <c r="AV161" s="13" t="s">
        <v>83</v>
      </c>
      <c r="AW161" s="13" t="s">
        <v>30</v>
      </c>
      <c r="AX161" s="13" t="s">
        <v>73</v>
      </c>
      <c r="AY161" s="259" t="s">
        <v>116</v>
      </c>
    </row>
    <row r="162" s="13" customFormat="1">
      <c r="A162" s="13"/>
      <c r="B162" s="248"/>
      <c r="C162" s="249"/>
      <c r="D162" s="250" t="s">
        <v>130</v>
      </c>
      <c r="E162" s="251" t="s">
        <v>1</v>
      </c>
      <c r="F162" s="252" t="s">
        <v>297</v>
      </c>
      <c r="G162" s="249"/>
      <c r="H162" s="253">
        <v>150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130</v>
      </c>
      <c r="AU162" s="259" t="s">
        <v>81</v>
      </c>
      <c r="AV162" s="13" t="s">
        <v>83</v>
      </c>
      <c r="AW162" s="13" t="s">
        <v>30</v>
      </c>
      <c r="AX162" s="13" t="s">
        <v>73</v>
      </c>
      <c r="AY162" s="259" t="s">
        <v>116</v>
      </c>
    </row>
    <row r="163" s="14" customFormat="1">
      <c r="A163" s="14"/>
      <c r="B163" s="273"/>
      <c r="C163" s="274"/>
      <c r="D163" s="250" t="s">
        <v>130</v>
      </c>
      <c r="E163" s="275" t="s">
        <v>1</v>
      </c>
      <c r="F163" s="276" t="s">
        <v>215</v>
      </c>
      <c r="G163" s="274"/>
      <c r="H163" s="277">
        <v>262.5</v>
      </c>
      <c r="I163" s="278"/>
      <c r="J163" s="274"/>
      <c r="K163" s="274"/>
      <c r="L163" s="279"/>
      <c r="M163" s="280"/>
      <c r="N163" s="281"/>
      <c r="O163" s="281"/>
      <c r="P163" s="281"/>
      <c r="Q163" s="281"/>
      <c r="R163" s="281"/>
      <c r="S163" s="281"/>
      <c r="T163" s="28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3" t="s">
        <v>130</v>
      </c>
      <c r="AU163" s="283" t="s">
        <v>81</v>
      </c>
      <c r="AV163" s="14" t="s">
        <v>124</v>
      </c>
      <c r="AW163" s="14" t="s">
        <v>30</v>
      </c>
      <c r="AX163" s="14" t="s">
        <v>81</v>
      </c>
      <c r="AY163" s="283" t="s">
        <v>116</v>
      </c>
    </row>
    <row r="164" s="2" customFormat="1" ht="21.75" customHeight="1">
      <c r="A164" s="38"/>
      <c r="B164" s="39"/>
      <c r="C164" s="235" t="s">
        <v>8</v>
      </c>
      <c r="D164" s="235" t="s">
        <v>119</v>
      </c>
      <c r="E164" s="236" t="s">
        <v>298</v>
      </c>
      <c r="F164" s="237" t="s">
        <v>299</v>
      </c>
      <c r="G164" s="238" t="s">
        <v>141</v>
      </c>
      <c r="H164" s="239">
        <v>241.36099999999999</v>
      </c>
      <c r="I164" s="240"/>
      <c r="J164" s="241">
        <f>ROUND(I164*H164,2)</f>
        <v>0</v>
      </c>
      <c r="K164" s="237" t="s">
        <v>239</v>
      </c>
      <c r="L164" s="44"/>
      <c r="M164" s="242" t="s">
        <v>1</v>
      </c>
      <c r="N164" s="243" t="s">
        <v>38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124</v>
      </c>
      <c r="AT164" s="246" t="s">
        <v>119</v>
      </c>
      <c r="AU164" s="246" t="s">
        <v>81</v>
      </c>
      <c r="AY164" s="17" t="s">
        <v>116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81</v>
      </c>
      <c r="BK164" s="247">
        <f>ROUND(I164*H164,2)</f>
        <v>0</v>
      </c>
      <c r="BL164" s="17" t="s">
        <v>124</v>
      </c>
      <c r="BM164" s="246" t="s">
        <v>300</v>
      </c>
    </row>
    <row r="165" s="13" customFormat="1">
      <c r="A165" s="13"/>
      <c r="B165" s="248"/>
      <c r="C165" s="249"/>
      <c r="D165" s="250" t="s">
        <v>130</v>
      </c>
      <c r="E165" s="251" t="s">
        <v>1</v>
      </c>
      <c r="F165" s="252" t="s">
        <v>301</v>
      </c>
      <c r="G165" s="249"/>
      <c r="H165" s="253">
        <v>241.36099999999999</v>
      </c>
      <c r="I165" s="254"/>
      <c r="J165" s="249"/>
      <c r="K165" s="249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130</v>
      </c>
      <c r="AU165" s="259" t="s">
        <v>81</v>
      </c>
      <c r="AV165" s="13" t="s">
        <v>83</v>
      </c>
      <c r="AW165" s="13" t="s">
        <v>30</v>
      </c>
      <c r="AX165" s="13" t="s">
        <v>81</v>
      </c>
      <c r="AY165" s="259" t="s">
        <v>116</v>
      </c>
    </row>
    <row r="166" s="2" customFormat="1" ht="21.75" customHeight="1">
      <c r="A166" s="38"/>
      <c r="B166" s="39"/>
      <c r="C166" s="235" t="s">
        <v>191</v>
      </c>
      <c r="D166" s="235" t="s">
        <v>119</v>
      </c>
      <c r="E166" s="236" t="s">
        <v>302</v>
      </c>
      <c r="F166" s="237" t="s">
        <v>303</v>
      </c>
      <c r="G166" s="238" t="s">
        <v>135</v>
      </c>
      <c r="H166" s="239">
        <v>60.375</v>
      </c>
      <c r="I166" s="240"/>
      <c r="J166" s="241">
        <f>ROUND(I166*H166,2)</f>
        <v>0</v>
      </c>
      <c r="K166" s="237" t="s">
        <v>239</v>
      </c>
      <c r="L166" s="44"/>
      <c r="M166" s="242" t="s">
        <v>1</v>
      </c>
      <c r="N166" s="243" t="s">
        <v>38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124</v>
      </c>
      <c r="AT166" s="246" t="s">
        <v>119</v>
      </c>
      <c r="AU166" s="246" t="s">
        <v>81</v>
      </c>
      <c r="AY166" s="17" t="s">
        <v>116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81</v>
      </c>
      <c r="BK166" s="247">
        <f>ROUND(I166*H166,2)</f>
        <v>0</v>
      </c>
      <c r="BL166" s="17" t="s">
        <v>124</v>
      </c>
      <c r="BM166" s="246" t="s">
        <v>304</v>
      </c>
    </row>
    <row r="167" s="13" customFormat="1">
      <c r="A167" s="13"/>
      <c r="B167" s="248"/>
      <c r="C167" s="249"/>
      <c r="D167" s="250" t="s">
        <v>130</v>
      </c>
      <c r="E167" s="251" t="s">
        <v>1</v>
      </c>
      <c r="F167" s="252" t="s">
        <v>305</v>
      </c>
      <c r="G167" s="249"/>
      <c r="H167" s="253">
        <v>60.375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130</v>
      </c>
      <c r="AU167" s="259" t="s">
        <v>81</v>
      </c>
      <c r="AV167" s="13" t="s">
        <v>83</v>
      </c>
      <c r="AW167" s="13" t="s">
        <v>30</v>
      </c>
      <c r="AX167" s="13" t="s">
        <v>73</v>
      </c>
      <c r="AY167" s="259" t="s">
        <v>116</v>
      </c>
    </row>
    <row r="168" s="14" customFormat="1">
      <c r="A168" s="14"/>
      <c r="B168" s="273"/>
      <c r="C168" s="274"/>
      <c r="D168" s="250" t="s">
        <v>130</v>
      </c>
      <c r="E168" s="275" t="s">
        <v>1</v>
      </c>
      <c r="F168" s="276" t="s">
        <v>215</v>
      </c>
      <c r="G168" s="274"/>
      <c r="H168" s="277">
        <v>60.375</v>
      </c>
      <c r="I168" s="278"/>
      <c r="J168" s="274"/>
      <c r="K168" s="274"/>
      <c r="L168" s="279"/>
      <c r="M168" s="280"/>
      <c r="N168" s="281"/>
      <c r="O168" s="281"/>
      <c r="P168" s="281"/>
      <c r="Q168" s="281"/>
      <c r="R168" s="281"/>
      <c r="S168" s="281"/>
      <c r="T168" s="28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3" t="s">
        <v>130</v>
      </c>
      <c r="AU168" s="283" t="s">
        <v>81</v>
      </c>
      <c r="AV168" s="14" t="s">
        <v>124</v>
      </c>
      <c r="AW168" s="14" t="s">
        <v>30</v>
      </c>
      <c r="AX168" s="14" t="s">
        <v>81</v>
      </c>
      <c r="AY168" s="283" t="s">
        <v>116</v>
      </c>
    </row>
    <row r="169" s="2" customFormat="1" ht="16.5" customHeight="1">
      <c r="A169" s="38"/>
      <c r="B169" s="39"/>
      <c r="C169" s="260" t="s">
        <v>196</v>
      </c>
      <c r="D169" s="260" t="s">
        <v>138</v>
      </c>
      <c r="E169" s="261" t="s">
        <v>306</v>
      </c>
      <c r="F169" s="262" t="s">
        <v>307</v>
      </c>
      <c r="G169" s="263" t="s">
        <v>141</v>
      </c>
      <c r="H169" s="264">
        <v>5.4000000000000004</v>
      </c>
      <c r="I169" s="265"/>
      <c r="J169" s="266">
        <f>ROUND(I169*H169,2)</f>
        <v>0</v>
      </c>
      <c r="K169" s="262" t="s">
        <v>239</v>
      </c>
      <c r="L169" s="267"/>
      <c r="M169" s="268" t="s">
        <v>1</v>
      </c>
      <c r="N169" s="269" t="s">
        <v>38</v>
      </c>
      <c r="O169" s="91"/>
      <c r="P169" s="244">
        <f>O169*H169</f>
        <v>0</v>
      </c>
      <c r="Q169" s="244">
        <v>1</v>
      </c>
      <c r="R169" s="244">
        <f>Q169*H169</f>
        <v>5.4000000000000004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142</v>
      </c>
      <c r="AT169" s="246" t="s">
        <v>138</v>
      </c>
      <c r="AU169" s="246" t="s">
        <v>81</v>
      </c>
      <c r="AY169" s="17" t="s">
        <v>116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81</v>
      </c>
      <c r="BK169" s="247">
        <f>ROUND(I169*H169,2)</f>
        <v>0</v>
      </c>
      <c r="BL169" s="17" t="s">
        <v>124</v>
      </c>
      <c r="BM169" s="246" t="s">
        <v>308</v>
      </c>
    </row>
    <row r="170" s="13" customFormat="1">
      <c r="A170" s="13"/>
      <c r="B170" s="248"/>
      <c r="C170" s="249"/>
      <c r="D170" s="250" t="s">
        <v>130</v>
      </c>
      <c r="E170" s="251" t="s">
        <v>1</v>
      </c>
      <c r="F170" s="252" t="s">
        <v>309</v>
      </c>
      <c r="G170" s="249"/>
      <c r="H170" s="253">
        <v>5.4000000000000004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130</v>
      </c>
      <c r="AU170" s="259" t="s">
        <v>81</v>
      </c>
      <c r="AV170" s="13" t="s">
        <v>83</v>
      </c>
      <c r="AW170" s="13" t="s">
        <v>30</v>
      </c>
      <c r="AX170" s="13" t="s">
        <v>81</v>
      </c>
      <c r="AY170" s="259" t="s">
        <v>116</v>
      </c>
    </row>
    <row r="171" s="2" customFormat="1" ht="16.5" customHeight="1">
      <c r="A171" s="38"/>
      <c r="B171" s="39"/>
      <c r="C171" s="260" t="s">
        <v>202</v>
      </c>
      <c r="D171" s="260" t="s">
        <v>138</v>
      </c>
      <c r="E171" s="261" t="s">
        <v>310</v>
      </c>
      <c r="F171" s="262" t="s">
        <v>311</v>
      </c>
      <c r="G171" s="263" t="s">
        <v>141</v>
      </c>
      <c r="H171" s="264">
        <v>241.19999999999999</v>
      </c>
      <c r="I171" s="265"/>
      <c r="J171" s="266">
        <f>ROUND(I171*H171,2)</f>
        <v>0</v>
      </c>
      <c r="K171" s="262" t="s">
        <v>239</v>
      </c>
      <c r="L171" s="267"/>
      <c r="M171" s="268" t="s">
        <v>1</v>
      </c>
      <c r="N171" s="269" t="s">
        <v>38</v>
      </c>
      <c r="O171" s="91"/>
      <c r="P171" s="244">
        <f>O171*H171</f>
        <v>0</v>
      </c>
      <c r="Q171" s="244">
        <v>1</v>
      </c>
      <c r="R171" s="244">
        <f>Q171*H171</f>
        <v>241.19999999999999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142</v>
      </c>
      <c r="AT171" s="246" t="s">
        <v>138</v>
      </c>
      <c r="AU171" s="246" t="s">
        <v>81</v>
      </c>
      <c r="AY171" s="17" t="s">
        <v>116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81</v>
      </c>
      <c r="BK171" s="247">
        <f>ROUND(I171*H171,2)</f>
        <v>0</v>
      </c>
      <c r="BL171" s="17" t="s">
        <v>124</v>
      </c>
      <c r="BM171" s="246" t="s">
        <v>312</v>
      </c>
    </row>
    <row r="172" s="13" customFormat="1">
      <c r="A172" s="13"/>
      <c r="B172" s="248"/>
      <c r="C172" s="249"/>
      <c r="D172" s="250" t="s">
        <v>130</v>
      </c>
      <c r="E172" s="251" t="s">
        <v>1</v>
      </c>
      <c r="F172" s="252" t="s">
        <v>313</v>
      </c>
      <c r="G172" s="249"/>
      <c r="H172" s="253">
        <v>241.19999999999999</v>
      </c>
      <c r="I172" s="254"/>
      <c r="J172" s="249"/>
      <c r="K172" s="249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130</v>
      </c>
      <c r="AU172" s="259" t="s">
        <v>81</v>
      </c>
      <c r="AV172" s="13" t="s">
        <v>83</v>
      </c>
      <c r="AW172" s="13" t="s">
        <v>30</v>
      </c>
      <c r="AX172" s="13" t="s">
        <v>81</v>
      </c>
      <c r="AY172" s="259" t="s">
        <v>116</v>
      </c>
    </row>
    <row r="173" s="2" customFormat="1" ht="16.5" customHeight="1">
      <c r="A173" s="38"/>
      <c r="B173" s="39"/>
      <c r="C173" s="235" t="s">
        <v>210</v>
      </c>
      <c r="D173" s="235" t="s">
        <v>119</v>
      </c>
      <c r="E173" s="236" t="s">
        <v>314</v>
      </c>
      <c r="F173" s="237" t="s">
        <v>315</v>
      </c>
      <c r="G173" s="238" t="s">
        <v>128</v>
      </c>
      <c r="H173" s="239">
        <v>33</v>
      </c>
      <c r="I173" s="240"/>
      <c r="J173" s="241">
        <f>ROUND(I173*H173,2)</f>
        <v>0</v>
      </c>
      <c r="K173" s="237" t="s">
        <v>239</v>
      </c>
      <c r="L173" s="44"/>
      <c r="M173" s="242" t="s">
        <v>1</v>
      </c>
      <c r="N173" s="243" t="s">
        <v>38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124</v>
      </c>
      <c r="AT173" s="246" t="s">
        <v>119</v>
      </c>
      <c r="AU173" s="246" t="s">
        <v>81</v>
      </c>
      <c r="AY173" s="17" t="s">
        <v>116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81</v>
      </c>
      <c r="BK173" s="247">
        <f>ROUND(I173*H173,2)</f>
        <v>0</v>
      </c>
      <c r="BL173" s="17" t="s">
        <v>124</v>
      </c>
      <c r="BM173" s="246" t="s">
        <v>316</v>
      </c>
    </row>
    <row r="174" s="13" customFormat="1">
      <c r="A174" s="13"/>
      <c r="B174" s="248"/>
      <c r="C174" s="249"/>
      <c r="D174" s="250" t="s">
        <v>130</v>
      </c>
      <c r="E174" s="251" t="s">
        <v>1</v>
      </c>
      <c r="F174" s="252" t="s">
        <v>317</v>
      </c>
      <c r="G174" s="249"/>
      <c r="H174" s="253">
        <v>33</v>
      </c>
      <c r="I174" s="254"/>
      <c r="J174" s="249"/>
      <c r="K174" s="249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130</v>
      </c>
      <c r="AU174" s="259" t="s">
        <v>81</v>
      </c>
      <c r="AV174" s="13" t="s">
        <v>83</v>
      </c>
      <c r="AW174" s="13" t="s">
        <v>30</v>
      </c>
      <c r="AX174" s="13" t="s">
        <v>81</v>
      </c>
      <c r="AY174" s="259" t="s">
        <v>116</v>
      </c>
    </row>
    <row r="175" s="2" customFormat="1" ht="16.5" customHeight="1">
      <c r="A175" s="38"/>
      <c r="B175" s="39"/>
      <c r="C175" s="235" t="s">
        <v>216</v>
      </c>
      <c r="D175" s="235" t="s">
        <v>119</v>
      </c>
      <c r="E175" s="236" t="s">
        <v>318</v>
      </c>
      <c r="F175" s="237" t="s">
        <v>319</v>
      </c>
      <c r="G175" s="238" t="s">
        <v>128</v>
      </c>
      <c r="H175" s="239">
        <v>100.5</v>
      </c>
      <c r="I175" s="240"/>
      <c r="J175" s="241">
        <f>ROUND(I175*H175,2)</f>
        <v>0</v>
      </c>
      <c r="K175" s="237" t="s">
        <v>239</v>
      </c>
      <c r="L175" s="44"/>
      <c r="M175" s="242" t="s">
        <v>1</v>
      </c>
      <c r="N175" s="243" t="s">
        <v>38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124</v>
      </c>
      <c r="AT175" s="246" t="s">
        <v>119</v>
      </c>
      <c r="AU175" s="246" t="s">
        <v>81</v>
      </c>
      <c r="AY175" s="17" t="s">
        <v>116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81</v>
      </c>
      <c r="BK175" s="247">
        <f>ROUND(I175*H175,2)</f>
        <v>0</v>
      </c>
      <c r="BL175" s="17" t="s">
        <v>124</v>
      </c>
      <c r="BM175" s="246" t="s">
        <v>320</v>
      </c>
    </row>
    <row r="176" s="13" customFormat="1">
      <c r="A176" s="13"/>
      <c r="B176" s="248"/>
      <c r="C176" s="249"/>
      <c r="D176" s="250" t="s">
        <v>130</v>
      </c>
      <c r="E176" s="251" t="s">
        <v>1</v>
      </c>
      <c r="F176" s="252" t="s">
        <v>321</v>
      </c>
      <c r="G176" s="249"/>
      <c r="H176" s="253">
        <v>100.5</v>
      </c>
      <c r="I176" s="254"/>
      <c r="J176" s="249"/>
      <c r="K176" s="249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130</v>
      </c>
      <c r="AU176" s="259" t="s">
        <v>81</v>
      </c>
      <c r="AV176" s="13" t="s">
        <v>83</v>
      </c>
      <c r="AW176" s="13" t="s">
        <v>30</v>
      </c>
      <c r="AX176" s="13" t="s">
        <v>81</v>
      </c>
      <c r="AY176" s="259" t="s">
        <v>116</v>
      </c>
    </row>
    <row r="177" s="2" customFormat="1" ht="21.75" customHeight="1">
      <c r="A177" s="38"/>
      <c r="B177" s="39"/>
      <c r="C177" s="235" t="s">
        <v>7</v>
      </c>
      <c r="D177" s="235" t="s">
        <v>119</v>
      </c>
      <c r="E177" s="236" t="s">
        <v>322</v>
      </c>
      <c r="F177" s="237" t="s">
        <v>323</v>
      </c>
      <c r="G177" s="238" t="s">
        <v>128</v>
      </c>
      <c r="H177" s="239">
        <v>262.5</v>
      </c>
      <c r="I177" s="240"/>
      <c r="J177" s="241">
        <f>ROUND(I177*H177,2)</f>
        <v>0</v>
      </c>
      <c r="K177" s="237" t="s">
        <v>239</v>
      </c>
      <c r="L177" s="44"/>
      <c r="M177" s="242" t="s">
        <v>1</v>
      </c>
      <c r="N177" s="243" t="s">
        <v>38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124</v>
      </c>
      <c r="AT177" s="246" t="s">
        <v>119</v>
      </c>
      <c r="AU177" s="246" t="s">
        <v>81</v>
      </c>
      <c r="AY177" s="17" t="s">
        <v>116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81</v>
      </c>
      <c r="BK177" s="247">
        <f>ROUND(I177*H177,2)</f>
        <v>0</v>
      </c>
      <c r="BL177" s="17" t="s">
        <v>124</v>
      </c>
      <c r="BM177" s="246" t="s">
        <v>324</v>
      </c>
    </row>
    <row r="178" s="13" customFormat="1">
      <c r="A178" s="13"/>
      <c r="B178" s="248"/>
      <c r="C178" s="249"/>
      <c r="D178" s="250" t="s">
        <v>130</v>
      </c>
      <c r="E178" s="251" t="s">
        <v>1</v>
      </c>
      <c r="F178" s="252" t="s">
        <v>296</v>
      </c>
      <c r="G178" s="249"/>
      <c r="H178" s="253">
        <v>112.5</v>
      </c>
      <c r="I178" s="254"/>
      <c r="J178" s="249"/>
      <c r="K178" s="249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130</v>
      </c>
      <c r="AU178" s="259" t="s">
        <v>81</v>
      </c>
      <c r="AV178" s="13" t="s">
        <v>83</v>
      </c>
      <c r="AW178" s="13" t="s">
        <v>30</v>
      </c>
      <c r="AX178" s="13" t="s">
        <v>73</v>
      </c>
      <c r="AY178" s="259" t="s">
        <v>116</v>
      </c>
    </row>
    <row r="179" s="13" customFormat="1">
      <c r="A179" s="13"/>
      <c r="B179" s="248"/>
      <c r="C179" s="249"/>
      <c r="D179" s="250" t="s">
        <v>130</v>
      </c>
      <c r="E179" s="251" t="s">
        <v>1</v>
      </c>
      <c r="F179" s="252" t="s">
        <v>297</v>
      </c>
      <c r="G179" s="249"/>
      <c r="H179" s="253">
        <v>150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130</v>
      </c>
      <c r="AU179" s="259" t="s">
        <v>81</v>
      </c>
      <c r="AV179" s="13" t="s">
        <v>83</v>
      </c>
      <c r="AW179" s="13" t="s">
        <v>30</v>
      </c>
      <c r="AX179" s="13" t="s">
        <v>73</v>
      </c>
      <c r="AY179" s="259" t="s">
        <v>116</v>
      </c>
    </row>
    <row r="180" s="14" customFormat="1">
      <c r="A180" s="14"/>
      <c r="B180" s="273"/>
      <c r="C180" s="274"/>
      <c r="D180" s="250" t="s">
        <v>130</v>
      </c>
      <c r="E180" s="275" t="s">
        <v>1</v>
      </c>
      <c r="F180" s="276" t="s">
        <v>215</v>
      </c>
      <c r="G180" s="274"/>
      <c r="H180" s="277">
        <v>262.5</v>
      </c>
      <c r="I180" s="278"/>
      <c r="J180" s="274"/>
      <c r="K180" s="274"/>
      <c r="L180" s="279"/>
      <c r="M180" s="280"/>
      <c r="N180" s="281"/>
      <c r="O180" s="281"/>
      <c r="P180" s="281"/>
      <c r="Q180" s="281"/>
      <c r="R180" s="281"/>
      <c r="S180" s="281"/>
      <c r="T180" s="28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3" t="s">
        <v>130</v>
      </c>
      <c r="AU180" s="283" t="s">
        <v>81</v>
      </c>
      <c r="AV180" s="14" t="s">
        <v>124</v>
      </c>
      <c r="AW180" s="14" t="s">
        <v>30</v>
      </c>
      <c r="AX180" s="14" t="s">
        <v>81</v>
      </c>
      <c r="AY180" s="283" t="s">
        <v>116</v>
      </c>
    </row>
    <row r="181" s="2" customFormat="1" ht="16.5" customHeight="1">
      <c r="A181" s="38"/>
      <c r="B181" s="39"/>
      <c r="C181" s="235" t="s">
        <v>325</v>
      </c>
      <c r="D181" s="235" t="s">
        <v>119</v>
      </c>
      <c r="E181" s="236" t="s">
        <v>326</v>
      </c>
      <c r="F181" s="237" t="s">
        <v>327</v>
      </c>
      <c r="G181" s="238" t="s">
        <v>128</v>
      </c>
      <c r="H181" s="239">
        <v>262.5</v>
      </c>
      <c r="I181" s="240"/>
      <c r="J181" s="241">
        <f>ROUND(I181*H181,2)</f>
        <v>0</v>
      </c>
      <c r="K181" s="237" t="s">
        <v>239</v>
      </c>
      <c r="L181" s="44"/>
      <c r="M181" s="242" t="s">
        <v>1</v>
      </c>
      <c r="N181" s="243" t="s">
        <v>38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124</v>
      </c>
      <c r="AT181" s="246" t="s">
        <v>119</v>
      </c>
      <c r="AU181" s="246" t="s">
        <v>81</v>
      </c>
      <c r="AY181" s="17" t="s">
        <v>116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81</v>
      </c>
      <c r="BK181" s="247">
        <f>ROUND(I181*H181,2)</f>
        <v>0</v>
      </c>
      <c r="BL181" s="17" t="s">
        <v>124</v>
      </c>
      <c r="BM181" s="246" t="s">
        <v>328</v>
      </c>
    </row>
    <row r="182" s="13" customFormat="1">
      <c r="A182" s="13"/>
      <c r="B182" s="248"/>
      <c r="C182" s="249"/>
      <c r="D182" s="250" t="s">
        <v>130</v>
      </c>
      <c r="E182" s="251" t="s">
        <v>1</v>
      </c>
      <c r="F182" s="252" t="s">
        <v>329</v>
      </c>
      <c r="G182" s="249"/>
      <c r="H182" s="253">
        <v>262.5</v>
      </c>
      <c r="I182" s="254"/>
      <c r="J182" s="249"/>
      <c r="K182" s="249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130</v>
      </c>
      <c r="AU182" s="259" t="s">
        <v>81</v>
      </c>
      <c r="AV182" s="13" t="s">
        <v>83</v>
      </c>
      <c r="AW182" s="13" t="s">
        <v>30</v>
      </c>
      <c r="AX182" s="13" t="s">
        <v>81</v>
      </c>
      <c r="AY182" s="259" t="s">
        <v>116</v>
      </c>
    </row>
    <row r="183" s="2" customFormat="1" ht="16.5" customHeight="1">
      <c r="A183" s="38"/>
      <c r="B183" s="39"/>
      <c r="C183" s="235" t="s">
        <v>330</v>
      </c>
      <c r="D183" s="235" t="s">
        <v>119</v>
      </c>
      <c r="E183" s="236" t="s">
        <v>331</v>
      </c>
      <c r="F183" s="237" t="s">
        <v>332</v>
      </c>
      <c r="G183" s="238" t="s">
        <v>128</v>
      </c>
      <c r="H183" s="239">
        <v>262.5</v>
      </c>
      <c r="I183" s="240"/>
      <c r="J183" s="241">
        <f>ROUND(I183*H183,2)</f>
        <v>0</v>
      </c>
      <c r="K183" s="237" t="s">
        <v>239</v>
      </c>
      <c r="L183" s="44"/>
      <c r="M183" s="242" t="s">
        <v>1</v>
      </c>
      <c r="N183" s="243" t="s">
        <v>38</v>
      </c>
      <c r="O183" s="91"/>
      <c r="P183" s="244">
        <f>O183*H183</f>
        <v>0</v>
      </c>
      <c r="Q183" s="244">
        <v>0.0039712000000000003</v>
      </c>
      <c r="R183" s="244">
        <f>Q183*H183</f>
        <v>1.04244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124</v>
      </c>
      <c r="AT183" s="246" t="s">
        <v>119</v>
      </c>
      <c r="AU183" s="246" t="s">
        <v>81</v>
      </c>
      <c r="AY183" s="17" t="s">
        <v>116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81</v>
      </c>
      <c r="BK183" s="247">
        <f>ROUND(I183*H183,2)</f>
        <v>0</v>
      </c>
      <c r="BL183" s="17" t="s">
        <v>124</v>
      </c>
      <c r="BM183" s="246" t="s">
        <v>333</v>
      </c>
    </row>
    <row r="184" s="13" customFormat="1">
      <c r="A184" s="13"/>
      <c r="B184" s="248"/>
      <c r="C184" s="249"/>
      <c r="D184" s="250" t="s">
        <v>130</v>
      </c>
      <c r="E184" s="251" t="s">
        <v>1</v>
      </c>
      <c r="F184" s="252" t="s">
        <v>296</v>
      </c>
      <c r="G184" s="249"/>
      <c r="H184" s="253">
        <v>112.5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130</v>
      </c>
      <c r="AU184" s="259" t="s">
        <v>81</v>
      </c>
      <c r="AV184" s="13" t="s">
        <v>83</v>
      </c>
      <c r="AW184" s="13" t="s">
        <v>30</v>
      </c>
      <c r="AX184" s="13" t="s">
        <v>73</v>
      </c>
      <c r="AY184" s="259" t="s">
        <v>116</v>
      </c>
    </row>
    <row r="185" s="13" customFormat="1">
      <c r="A185" s="13"/>
      <c r="B185" s="248"/>
      <c r="C185" s="249"/>
      <c r="D185" s="250" t="s">
        <v>130</v>
      </c>
      <c r="E185" s="251" t="s">
        <v>1</v>
      </c>
      <c r="F185" s="252" t="s">
        <v>297</v>
      </c>
      <c r="G185" s="249"/>
      <c r="H185" s="253">
        <v>150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130</v>
      </c>
      <c r="AU185" s="259" t="s">
        <v>81</v>
      </c>
      <c r="AV185" s="13" t="s">
        <v>83</v>
      </c>
      <c r="AW185" s="13" t="s">
        <v>30</v>
      </c>
      <c r="AX185" s="13" t="s">
        <v>73</v>
      </c>
      <c r="AY185" s="259" t="s">
        <v>116</v>
      </c>
    </row>
    <row r="186" s="14" customFormat="1">
      <c r="A186" s="14"/>
      <c r="B186" s="273"/>
      <c r="C186" s="274"/>
      <c r="D186" s="250" t="s">
        <v>130</v>
      </c>
      <c r="E186" s="275" t="s">
        <v>1</v>
      </c>
      <c r="F186" s="276" t="s">
        <v>215</v>
      </c>
      <c r="G186" s="274"/>
      <c r="H186" s="277">
        <v>262.5</v>
      </c>
      <c r="I186" s="278"/>
      <c r="J186" s="274"/>
      <c r="K186" s="274"/>
      <c r="L186" s="279"/>
      <c r="M186" s="280"/>
      <c r="N186" s="281"/>
      <c r="O186" s="281"/>
      <c r="P186" s="281"/>
      <c r="Q186" s="281"/>
      <c r="R186" s="281"/>
      <c r="S186" s="281"/>
      <c r="T186" s="28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3" t="s">
        <v>130</v>
      </c>
      <c r="AU186" s="283" t="s">
        <v>81</v>
      </c>
      <c r="AV186" s="14" t="s">
        <v>124</v>
      </c>
      <c r="AW186" s="14" t="s">
        <v>30</v>
      </c>
      <c r="AX186" s="14" t="s">
        <v>81</v>
      </c>
      <c r="AY186" s="283" t="s">
        <v>116</v>
      </c>
    </row>
    <row r="187" s="2" customFormat="1" ht="16.5" customHeight="1">
      <c r="A187" s="38"/>
      <c r="B187" s="39"/>
      <c r="C187" s="260" t="s">
        <v>334</v>
      </c>
      <c r="D187" s="260" t="s">
        <v>138</v>
      </c>
      <c r="E187" s="261" t="s">
        <v>335</v>
      </c>
      <c r="F187" s="262" t="s">
        <v>336</v>
      </c>
      <c r="G187" s="263" t="s">
        <v>337</v>
      </c>
      <c r="H187" s="264">
        <v>6.5629999999999997</v>
      </c>
      <c r="I187" s="265"/>
      <c r="J187" s="266">
        <f>ROUND(I187*H187,2)</f>
        <v>0</v>
      </c>
      <c r="K187" s="262" t="s">
        <v>239</v>
      </c>
      <c r="L187" s="267"/>
      <c r="M187" s="268" t="s">
        <v>1</v>
      </c>
      <c r="N187" s="269" t="s">
        <v>38</v>
      </c>
      <c r="O187" s="91"/>
      <c r="P187" s="244">
        <f>O187*H187</f>
        <v>0</v>
      </c>
      <c r="Q187" s="244">
        <v>0.001</v>
      </c>
      <c r="R187" s="244">
        <f>Q187*H187</f>
        <v>0.0065630000000000003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142</v>
      </c>
      <c r="AT187" s="246" t="s">
        <v>138</v>
      </c>
      <c r="AU187" s="246" t="s">
        <v>81</v>
      </c>
      <c r="AY187" s="17" t="s">
        <v>116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81</v>
      </c>
      <c r="BK187" s="247">
        <f>ROUND(I187*H187,2)</f>
        <v>0</v>
      </c>
      <c r="BL187" s="17" t="s">
        <v>124</v>
      </c>
      <c r="BM187" s="246" t="s">
        <v>338</v>
      </c>
    </row>
    <row r="188" s="13" customFormat="1">
      <c r="A188" s="13"/>
      <c r="B188" s="248"/>
      <c r="C188" s="249"/>
      <c r="D188" s="250" t="s">
        <v>130</v>
      </c>
      <c r="E188" s="249"/>
      <c r="F188" s="252" t="s">
        <v>339</v>
      </c>
      <c r="G188" s="249"/>
      <c r="H188" s="253">
        <v>6.5629999999999997</v>
      </c>
      <c r="I188" s="254"/>
      <c r="J188" s="249"/>
      <c r="K188" s="249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130</v>
      </c>
      <c r="AU188" s="259" t="s">
        <v>81</v>
      </c>
      <c r="AV188" s="13" t="s">
        <v>83</v>
      </c>
      <c r="AW188" s="13" t="s">
        <v>4</v>
      </c>
      <c r="AX188" s="13" t="s">
        <v>81</v>
      </c>
      <c r="AY188" s="259" t="s">
        <v>116</v>
      </c>
    </row>
    <row r="189" s="12" customFormat="1" ht="25.92" customHeight="1">
      <c r="A189" s="12"/>
      <c r="B189" s="219"/>
      <c r="C189" s="220"/>
      <c r="D189" s="221" t="s">
        <v>72</v>
      </c>
      <c r="E189" s="222" t="s">
        <v>83</v>
      </c>
      <c r="F189" s="222" t="s">
        <v>340</v>
      </c>
      <c r="G189" s="220"/>
      <c r="H189" s="220"/>
      <c r="I189" s="223"/>
      <c r="J189" s="224">
        <f>BK189</f>
        <v>0</v>
      </c>
      <c r="K189" s="220"/>
      <c r="L189" s="225"/>
      <c r="M189" s="226"/>
      <c r="N189" s="227"/>
      <c r="O189" s="227"/>
      <c r="P189" s="228">
        <f>P190+SUM(P191:P208)</f>
        <v>0</v>
      </c>
      <c r="Q189" s="227"/>
      <c r="R189" s="228">
        <f>R190+SUM(R191:R208)</f>
        <v>74.592565587399989</v>
      </c>
      <c r="S189" s="227"/>
      <c r="T189" s="229">
        <f>T190+SUM(T191:T208)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0" t="s">
        <v>81</v>
      </c>
      <c r="AT189" s="231" t="s">
        <v>72</v>
      </c>
      <c r="AU189" s="231" t="s">
        <v>73</v>
      </c>
      <c r="AY189" s="230" t="s">
        <v>116</v>
      </c>
      <c r="BK189" s="232">
        <f>BK190+SUM(BK191:BK208)</f>
        <v>0</v>
      </c>
    </row>
    <row r="190" s="2" customFormat="1" ht="21.75" customHeight="1">
      <c r="A190" s="38"/>
      <c r="B190" s="39"/>
      <c r="C190" s="235" t="s">
        <v>341</v>
      </c>
      <c r="D190" s="235" t="s">
        <v>119</v>
      </c>
      <c r="E190" s="236" t="s">
        <v>342</v>
      </c>
      <c r="F190" s="237" t="s">
        <v>343</v>
      </c>
      <c r="G190" s="238" t="s">
        <v>135</v>
      </c>
      <c r="H190" s="239">
        <v>3.2999999999999998</v>
      </c>
      <c r="I190" s="240"/>
      <c r="J190" s="241">
        <f>ROUND(I190*H190,2)</f>
        <v>0</v>
      </c>
      <c r="K190" s="237" t="s">
        <v>239</v>
      </c>
      <c r="L190" s="44"/>
      <c r="M190" s="242" t="s">
        <v>1</v>
      </c>
      <c r="N190" s="243" t="s">
        <v>38</v>
      </c>
      <c r="O190" s="91"/>
      <c r="P190" s="244">
        <f>O190*H190</f>
        <v>0</v>
      </c>
      <c r="Q190" s="244">
        <v>2.1600000000000001</v>
      </c>
      <c r="R190" s="244">
        <f>Q190*H190</f>
        <v>7.1280000000000001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124</v>
      </c>
      <c r="AT190" s="246" t="s">
        <v>119</v>
      </c>
      <c r="AU190" s="246" t="s">
        <v>81</v>
      </c>
      <c r="AY190" s="17" t="s">
        <v>116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81</v>
      </c>
      <c r="BK190" s="247">
        <f>ROUND(I190*H190,2)</f>
        <v>0</v>
      </c>
      <c r="BL190" s="17" t="s">
        <v>124</v>
      </c>
      <c r="BM190" s="246" t="s">
        <v>344</v>
      </c>
    </row>
    <row r="191" s="13" customFormat="1">
      <c r="A191" s="13"/>
      <c r="B191" s="248"/>
      <c r="C191" s="249"/>
      <c r="D191" s="250" t="s">
        <v>130</v>
      </c>
      <c r="E191" s="251" t="s">
        <v>1</v>
      </c>
      <c r="F191" s="252" t="s">
        <v>345</v>
      </c>
      <c r="G191" s="249"/>
      <c r="H191" s="253">
        <v>3.2999999999999998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130</v>
      </c>
      <c r="AU191" s="259" t="s">
        <v>81</v>
      </c>
      <c r="AV191" s="13" t="s">
        <v>83</v>
      </c>
      <c r="AW191" s="13" t="s">
        <v>30</v>
      </c>
      <c r="AX191" s="13" t="s">
        <v>81</v>
      </c>
      <c r="AY191" s="259" t="s">
        <v>116</v>
      </c>
    </row>
    <row r="192" s="2" customFormat="1" ht="16.5" customHeight="1">
      <c r="A192" s="38"/>
      <c r="B192" s="39"/>
      <c r="C192" s="235" t="s">
        <v>346</v>
      </c>
      <c r="D192" s="235" t="s">
        <v>119</v>
      </c>
      <c r="E192" s="236" t="s">
        <v>347</v>
      </c>
      <c r="F192" s="237" t="s">
        <v>348</v>
      </c>
      <c r="G192" s="238" t="s">
        <v>135</v>
      </c>
      <c r="H192" s="239">
        <v>8.5909999999999993</v>
      </c>
      <c r="I192" s="240"/>
      <c r="J192" s="241">
        <f>ROUND(I192*H192,2)</f>
        <v>0</v>
      </c>
      <c r="K192" s="237" t="s">
        <v>239</v>
      </c>
      <c r="L192" s="44"/>
      <c r="M192" s="242" t="s">
        <v>1</v>
      </c>
      <c r="N192" s="243" t="s">
        <v>38</v>
      </c>
      <c r="O192" s="91"/>
      <c r="P192" s="244">
        <f>O192*H192</f>
        <v>0</v>
      </c>
      <c r="Q192" s="244">
        <v>2.3323839999999998</v>
      </c>
      <c r="R192" s="244">
        <f>Q192*H192</f>
        <v>20.037510943999997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124</v>
      </c>
      <c r="AT192" s="246" t="s">
        <v>119</v>
      </c>
      <c r="AU192" s="246" t="s">
        <v>81</v>
      </c>
      <c r="AY192" s="17" t="s">
        <v>116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81</v>
      </c>
      <c r="BK192" s="247">
        <f>ROUND(I192*H192,2)</f>
        <v>0</v>
      </c>
      <c r="BL192" s="17" t="s">
        <v>124</v>
      </c>
      <c r="BM192" s="246" t="s">
        <v>349</v>
      </c>
    </row>
    <row r="193" s="13" customFormat="1">
      <c r="A193" s="13"/>
      <c r="B193" s="248"/>
      <c r="C193" s="249"/>
      <c r="D193" s="250" t="s">
        <v>130</v>
      </c>
      <c r="E193" s="251" t="s">
        <v>1</v>
      </c>
      <c r="F193" s="252" t="s">
        <v>350</v>
      </c>
      <c r="G193" s="249"/>
      <c r="H193" s="253">
        <v>8.5909999999999993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130</v>
      </c>
      <c r="AU193" s="259" t="s">
        <v>81</v>
      </c>
      <c r="AV193" s="13" t="s">
        <v>83</v>
      </c>
      <c r="AW193" s="13" t="s">
        <v>30</v>
      </c>
      <c r="AX193" s="13" t="s">
        <v>81</v>
      </c>
      <c r="AY193" s="259" t="s">
        <v>116</v>
      </c>
    </row>
    <row r="194" s="2" customFormat="1" ht="16.5" customHeight="1">
      <c r="A194" s="38"/>
      <c r="B194" s="39"/>
      <c r="C194" s="235" t="s">
        <v>351</v>
      </c>
      <c r="D194" s="235" t="s">
        <v>119</v>
      </c>
      <c r="E194" s="236" t="s">
        <v>352</v>
      </c>
      <c r="F194" s="237" t="s">
        <v>353</v>
      </c>
      <c r="G194" s="238" t="s">
        <v>135</v>
      </c>
      <c r="H194" s="239">
        <v>10.800000000000001</v>
      </c>
      <c r="I194" s="240"/>
      <c r="J194" s="241">
        <f>ROUND(I194*H194,2)</f>
        <v>0</v>
      </c>
      <c r="K194" s="237" t="s">
        <v>239</v>
      </c>
      <c r="L194" s="44"/>
      <c r="M194" s="242" t="s">
        <v>1</v>
      </c>
      <c r="N194" s="243" t="s">
        <v>38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124</v>
      </c>
      <c r="AT194" s="246" t="s">
        <v>119</v>
      </c>
      <c r="AU194" s="246" t="s">
        <v>81</v>
      </c>
      <c r="AY194" s="17" t="s">
        <v>116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81</v>
      </c>
      <c r="BK194" s="247">
        <f>ROUND(I194*H194,2)</f>
        <v>0</v>
      </c>
      <c r="BL194" s="17" t="s">
        <v>124</v>
      </c>
      <c r="BM194" s="246" t="s">
        <v>354</v>
      </c>
    </row>
    <row r="195" s="13" customFormat="1">
      <c r="A195" s="13"/>
      <c r="B195" s="248"/>
      <c r="C195" s="249"/>
      <c r="D195" s="250" t="s">
        <v>130</v>
      </c>
      <c r="E195" s="251" t="s">
        <v>1</v>
      </c>
      <c r="F195" s="252" t="s">
        <v>355</v>
      </c>
      <c r="G195" s="249"/>
      <c r="H195" s="253">
        <v>10.800000000000001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130</v>
      </c>
      <c r="AU195" s="259" t="s">
        <v>81</v>
      </c>
      <c r="AV195" s="13" t="s">
        <v>83</v>
      </c>
      <c r="AW195" s="13" t="s">
        <v>30</v>
      </c>
      <c r="AX195" s="13" t="s">
        <v>81</v>
      </c>
      <c r="AY195" s="259" t="s">
        <v>116</v>
      </c>
    </row>
    <row r="196" s="2" customFormat="1" ht="16.5" customHeight="1">
      <c r="A196" s="38"/>
      <c r="B196" s="39"/>
      <c r="C196" s="235" t="s">
        <v>356</v>
      </c>
      <c r="D196" s="235" t="s">
        <v>119</v>
      </c>
      <c r="E196" s="236" t="s">
        <v>357</v>
      </c>
      <c r="F196" s="237" t="s">
        <v>358</v>
      </c>
      <c r="G196" s="238" t="s">
        <v>128</v>
      </c>
      <c r="H196" s="239">
        <v>15.638</v>
      </c>
      <c r="I196" s="240"/>
      <c r="J196" s="241">
        <f>ROUND(I196*H196,2)</f>
        <v>0</v>
      </c>
      <c r="K196" s="237" t="s">
        <v>239</v>
      </c>
      <c r="L196" s="44"/>
      <c r="M196" s="242" t="s">
        <v>1</v>
      </c>
      <c r="N196" s="243" t="s">
        <v>38</v>
      </c>
      <c r="O196" s="91"/>
      <c r="P196" s="244">
        <f>O196*H196</f>
        <v>0</v>
      </c>
      <c r="Q196" s="244">
        <v>0.0014357</v>
      </c>
      <c r="R196" s="244">
        <f>Q196*H196</f>
        <v>0.022451476599999999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124</v>
      </c>
      <c r="AT196" s="246" t="s">
        <v>119</v>
      </c>
      <c r="AU196" s="246" t="s">
        <v>81</v>
      </c>
      <c r="AY196" s="17" t="s">
        <v>116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81</v>
      </c>
      <c r="BK196" s="247">
        <f>ROUND(I196*H196,2)</f>
        <v>0</v>
      </c>
      <c r="BL196" s="17" t="s">
        <v>124</v>
      </c>
      <c r="BM196" s="246" t="s">
        <v>359</v>
      </c>
    </row>
    <row r="197" s="13" customFormat="1">
      <c r="A197" s="13"/>
      <c r="B197" s="248"/>
      <c r="C197" s="249"/>
      <c r="D197" s="250" t="s">
        <v>130</v>
      </c>
      <c r="E197" s="251" t="s">
        <v>1</v>
      </c>
      <c r="F197" s="252" t="s">
        <v>360</v>
      </c>
      <c r="G197" s="249"/>
      <c r="H197" s="253">
        <v>5.9100000000000001</v>
      </c>
      <c r="I197" s="254"/>
      <c r="J197" s="249"/>
      <c r="K197" s="249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130</v>
      </c>
      <c r="AU197" s="259" t="s">
        <v>81</v>
      </c>
      <c r="AV197" s="13" t="s">
        <v>83</v>
      </c>
      <c r="AW197" s="13" t="s">
        <v>30</v>
      </c>
      <c r="AX197" s="13" t="s">
        <v>73</v>
      </c>
      <c r="AY197" s="259" t="s">
        <v>116</v>
      </c>
    </row>
    <row r="198" s="13" customFormat="1">
      <c r="A198" s="13"/>
      <c r="B198" s="248"/>
      <c r="C198" s="249"/>
      <c r="D198" s="250" t="s">
        <v>130</v>
      </c>
      <c r="E198" s="251" t="s">
        <v>1</v>
      </c>
      <c r="F198" s="252" t="s">
        <v>361</v>
      </c>
      <c r="G198" s="249"/>
      <c r="H198" s="253">
        <v>9.7279999999999998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130</v>
      </c>
      <c r="AU198" s="259" t="s">
        <v>81</v>
      </c>
      <c r="AV198" s="13" t="s">
        <v>83</v>
      </c>
      <c r="AW198" s="13" t="s">
        <v>30</v>
      </c>
      <c r="AX198" s="13" t="s">
        <v>73</v>
      </c>
      <c r="AY198" s="259" t="s">
        <v>116</v>
      </c>
    </row>
    <row r="199" s="14" customFormat="1">
      <c r="A199" s="14"/>
      <c r="B199" s="273"/>
      <c r="C199" s="274"/>
      <c r="D199" s="250" t="s">
        <v>130</v>
      </c>
      <c r="E199" s="275" t="s">
        <v>1</v>
      </c>
      <c r="F199" s="276" t="s">
        <v>215</v>
      </c>
      <c r="G199" s="274"/>
      <c r="H199" s="277">
        <v>15.638</v>
      </c>
      <c r="I199" s="278"/>
      <c r="J199" s="274"/>
      <c r="K199" s="274"/>
      <c r="L199" s="279"/>
      <c r="M199" s="280"/>
      <c r="N199" s="281"/>
      <c r="O199" s="281"/>
      <c r="P199" s="281"/>
      <c r="Q199" s="281"/>
      <c r="R199" s="281"/>
      <c r="S199" s="281"/>
      <c r="T199" s="28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3" t="s">
        <v>130</v>
      </c>
      <c r="AU199" s="283" t="s">
        <v>81</v>
      </c>
      <c r="AV199" s="14" t="s">
        <v>124</v>
      </c>
      <c r="AW199" s="14" t="s">
        <v>30</v>
      </c>
      <c r="AX199" s="14" t="s">
        <v>81</v>
      </c>
      <c r="AY199" s="283" t="s">
        <v>116</v>
      </c>
    </row>
    <row r="200" s="2" customFormat="1" ht="16.5" customHeight="1">
      <c r="A200" s="38"/>
      <c r="B200" s="39"/>
      <c r="C200" s="235" t="s">
        <v>362</v>
      </c>
      <c r="D200" s="235" t="s">
        <v>119</v>
      </c>
      <c r="E200" s="236" t="s">
        <v>363</v>
      </c>
      <c r="F200" s="237" t="s">
        <v>364</v>
      </c>
      <c r="G200" s="238" t="s">
        <v>128</v>
      </c>
      <c r="H200" s="239">
        <v>15.638</v>
      </c>
      <c r="I200" s="240"/>
      <c r="J200" s="241">
        <f>ROUND(I200*H200,2)</f>
        <v>0</v>
      </c>
      <c r="K200" s="237" t="s">
        <v>239</v>
      </c>
      <c r="L200" s="44"/>
      <c r="M200" s="242" t="s">
        <v>1</v>
      </c>
      <c r="N200" s="243" t="s">
        <v>38</v>
      </c>
      <c r="O200" s="91"/>
      <c r="P200" s="244">
        <f>O200*H200</f>
        <v>0</v>
      </c>
      <c r="Q200" s="244">
        <v>3.6000000000000001E-05</v>
      </c>
      <c r="R200" s="244">
        <f>Q200*H200</f>
        <v>0.00056296800000000006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124</v>
      </c>
      <c r="AT200" s="246" t="s">
        <v>119</v>
      </c>
      <c r="AU200" s="246" t="s">
        <v>81</v>
      </c>
      <c r="AY200" s="17" t="s">
        <v>116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81</v>
      </c>
      <c r="BK200" s="247">
        <f>ROUND(I200*H200,2)</f>
        <v>0</v>
      </c>
      <c r="BL200" s="17" t="s">
        <v>124</v>
      </c>
      <c r="BM200" s="246" t="s">
        <v>365</v>
      </c>
    </row>
    <row r="201" s="13" customFormat="1">
      <c r="A201" s="13"/>
      <c r="B201" s="248"/>
      <c r="C201" s="249"/>
      <c r="D201" s="250" t="s">
        <v>130</v>
      </c>
      <c r="E201" s="251" t="s">
        <v>1</v>
      </c>
      <c r="F201" s="252" t="s">
        <v>360</v>
      </c>
      <c r="G201" s="249"/>
      <c r="H201" s="253">
        <v>5.9100000000000001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130</v>
      </c>
      <c r="AU201" s="259" t="s">
        <v>81</v>
      </c>
      <c r="AV201" s="13" t="s">
        <v>83</v>
      </c>
      <c r="AW201" s="13" t="s">
        <v>30</v>
      </c>
      <c r="AX201" s="13" t="s">
        <v>73</v>
      </c>
      <c r="AY201" s="259" t="s">
        <v>116</v>
      </c>
    </row>
    <row r="202" s="13" customFormat="1">
      <c r="A202" s="13"/>
      <c r="B202" s="248"/>
      <c r="C202" s="249"/>
      <c r="D202" s="250" t="s">
        <v>130</v>
      </c>
      <c r="E202" s="251" t="s">
        <v>1</v>
      </c>
      <c r="F202" s="252" t="s">
        <v>361</v>
      </c>
      <c r="G202" s="249"/>
      <c r="H202" s="253">
        <v>9.7279999999999998</v>
      </c>
      <c r="I202" s="254"/>
      <c r="J202" s="249"/>
      <c r="K202" s="249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130</v>
      </c>
      <c r="AU202" s="259" t="s">
        <v>81</v>
      </c>
      <c r="AV202" s="13" t="s">
        <v>83</v>
      </c>
      <c r="AW202" s="13" t="s">
        <v>30</v>
      </c>
      <c r="AX202" s="13" t="s">
        <v>73</v>
      </c>
      <c r="AY202" s="259" t="s">
        <v>116</v>
      </c>
    </row>
    <row r="203" s="14" customFormat="1">
      <c r="A203" s="14"/>
      <c r="B203" s="273"/>
      <c r="C203" s="274"/>
      <c r="D203" s="250" t="s">
        <v>130</v>
      </c>
      <c r="E203" s="275" t="s">
        <v>1</v>
      </c>
      <c r="F203" s="276" t="s">
        <v>215</v>
      </c>
      <c r="G203" s="274"/>
      <c r="H203" s="277">
        <v>15.638</v>
      </c>
      <c r="I203" s="278"/>
      <c r="J203" s="274"/>
      <c r="K203" s="274"/>
      <c r="L203" s="279"/>
      <c r="M203" s="280"/>
      <c r="N203" s="281"/>
      <c r="O203" s="281"/>
      <c r="P203" s="281"/>
      <c r="Q203" s="281"/>
      <c r="R203" s="281"/>
      <c r="S203" s="281"/>
      <c r="T203" s="28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3" t="s">
        <v>130</v>
      </c>
      <c r="AU203" s="283" t="s">
        <v>81</v>
      </c>
      <c r="AV203" s="14" t="s">
        <v>124</v>
      </c>
      <c r="AW203" s="14" t="s">
        <v>30</v>
      </c>
      <c r="AX203" s="14" t="s">
        <v>81</v>
      </c>
      <c r="AY203" s="283" t="s">
        <v>116</v>
      </c>
    </row>
    <row r="204" s="2" customFormat="1" ht="16.5" customHeight="1">
      <c r="A204" s="38"/>
      <c r="B204" s="39"/>
      <c r="C204" s="260" t="s">
        <v>366</v>
      </c>
      <c r="D204" s="260" t="s">
        <v>138</v>
      </c>
      <c r="E204" s="261" t="s">
        <v>367</v>
      </c>
      <c r="F204" s="262" t="s">
        <v>368</v>
      </c>
      <c r="G204" s="263" t="s">
        <v>128</v>
      </c>
      <c r="H204" s="264">
        <v>68</v>
      </c>
      <c r="I204" s="265"/>
      <c r="J204" s="266">
        <f>ROUND(I204*H204,2)</f>
        <v>0</v>
      </c>
      <c r="K204" s="262" t="s">
        <v>239</v>
      </c>
      <c r="L204" s="267"/>
      <c r="M204" s="268" t="s">
        <v>1</v>
      </c>
      <c r="N204" s="269" t="s">
        <v>38</v>
      </c>
      <c r="O204" s="91"/>
      <c r="P204" s="244">
        <f>O204*H204</f>
        <v>0</v>
      </c>
      <c r="Q204" s="244">
        <v>0.00792</v>
      </c>
      <c r="R204" s="244">
        <f>Q204*H204</f>
        <v>0.53856000000000004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142</v>
      </c>
      <c r="AT204" s="246" t="s">
        <v>138</v>
      </c>
      <c r="AU204" s="246" t="s">
        <v>81</v>
      </c>
      <c r="AY204" s="17" t="s">
        <v>116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81</v>
      </c>
      <c r="BK204" s="247">
        <f>ROUND(I204*H204,2)</f>
        <v>0</v>
      </c>
      <c r="BL204" s="17" t="s">
        <v>124</v>
      </c>
      <c r="BM204" s="246" t="s">
        <v>369</v>
      </c>
    </row>
    <row r="205" s="13" customFormat="1">
      <c r="A205" s="13"/>
      <c r="B205" s="248"/>
      <c r="C205" s="249"/>
      <c r="D205" s="250" t="s">
        <v>130</v>
      </c>
      <c r="E205" s="251" t="s">
        <v>1</v>
      </c>
      <c r="F205" s="252" t="s">
        <v>370</v>
      </c>
      <c r="G205" s="249"/>
      <c r="H205" s="253">
        <v>68</v>
      </c>
      <c r="I205" s="254"/>
      <c r="J205" s="249"/>
      <c r="K205" s="249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130</v>
      </c>
      <c r="AU205" s="259" t="s">
        <v>81</v>
      </c>
      <c r="AV205" s="13" t="s">
        <v>83</v>
      </c>
      <c r="AW205" s="13" t="s">
        <v>30</v>
      </c>
      <c r="AX205" s="13" t="s">
        <v>81</v>
      </c>
      <c r="AY205" s="259" t="s">
        <v>116</v>
      </c>
    </row>
    <row r="206" s="2" customFormat="1" ht="16.5" customHeight="1">
      <c r="A206" s="38"/>
      <c r="B206" s="39"/>
      <c r="C206" s="260" t="s">
        <v>371</v>
      </c>
      <c r="D206" s="260" t="s">
        <v>138</v>
      </c>
      <c r="E206" s="261" t="s">
        <v>372</v>
      </c>
      <c r="F206" s="262" t="s">
        <v>373</v>
      </c>
      <c r="G206" s="263" t="s">
        <v>128</v>
      </c>
      <c r="H206" s="264">
        <v>37.171999999999997</v>
      </c>
      <c r="I206" s="265"/>
      <c r="J206" s="266">
        <f>ROUND(I206*H206,2)</f>
        <v>0</v>
      </c>
      <c r="K206" s="262" t="s">
        <v>239</v>
      </c>
      <c r="L206" s="267"/>
      <c r="M206" s="268" t="s">
        <v>1</v>
      </c>
      <c r="N206" s="269" t="s">
        <v>38</v>
      </c>
      <c r="O206" s="91"/>
      <c r="P206" s="244">
        <f>O206*H206</f>
        <v>0</v>
      </c>
      <c r="Q206" s="244">
        <v>0.00445</v>
      </c>
      <c r="R206" s="244">
        <f>Q206*H206</f>
        <v>0.16541539999999999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142</v>
      </c>
      <c r="AT206" s="246" t="s">
        <v>138</v>
      </c>
      <c r="AU206" s="246" t="s">
        <v>81</v>
      </c>
      <c r="AY206" s="17" t="s">
        <v>116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81</v>
      </c>
      <c r="BK206" s="247">
        <f>ROUND(I206*H206,2)</f>
        <v>0</v>
      </c>
      <c r="BL206" s="17" t="s">
        <v>124</v>
      </c>
      <c r="BM206" s="246" t="s">
        <v>374</v>
      </c>
    </row>
    <row r="207" s="13" customFormat="1">
      <c r="A207" s="13"/>
      <c r="B207" s="248"/>
      <c r="C207" s="249"/>
      <c r="D207" s="250" t="s">
        <v>130</v>
      </c>
      <c r="E207" s="251" t="s">
        <v>1</v>
      </c>
      <c r="F207" s="252" t="s">
        <v>375</v>
      </c>
      <c r="G207" s="249"/>
      <c r="H207" s="253">
        <v>37.171999999999997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130</v>
      </c>
      <c r="AU207" s="259" t="s">
        <v>81</v>
      </c>
      <c r="AV207" s="13" t="s">
        <v>83</v>
      </c>
      <c r="AW207" s="13" t="s">
        <v>30</v>
      </c>
      <c r="AX207" s="13" t="s">
        <v>81</v>
      </c>
      <c r="AY207" s="259" t="s">
        <v>116</v>
      </c>
    </row>
    <row r="208" s="12" customFormat="1" ht="22.8" customHeight="1">
      <c r="A208" s="12"/>
      <c r="B208" s="219"/>
      <c r="C208" s="220"/>
      <c r="D208" s="221" t="s">
        <v>72</v>
      </c>
      <c r="E208" s="233" t="s">
        <v>132</v>
      </c>
      <c r="F208" s="233" t="s">
        <v>376</v>
      </c>
      <c r="G208" s="220"/>
      <c r="H208" s="220"/>
      <c r="I208" s="223"/>
      <c r="J208" s="234">
        <f>BK208</f>
        <v>0</v>
      </c>
      <c r="K208" s="220"/>
      <c r="L208" s="225"/>
      <c r="M208" s="226"/>
      <c r="N208" s="227"/>
      <c r="O208" s="227"/>
      <c r="P208" s="228">
        <f>P209+SUM(P210:P225)</f>
        <v>0</v>
      </c>
      <c r="Q208" s="227"/>
      <c r="R208" s="228">
        <f>R209+SUM(R210:R225)</f>
        <v>46.700064798799993</v>
      </c>
      <c r="S208" s="227"/>
      <c r="T208" s="229">
        <f>T209+SUM(T210:T225)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0" t="s">
        <v>81</v>
      </c>
      <c r="AT208" s="231" t="s">
        <v>72</v>
      </c>
      <c r="AU208" s="231" t="s">
        <v>81</v>
      </c>
      <c r="AY208" s="230" t="s">
        <v>116</v>
      </c>
      <c r="BK208" s="232">
        <f>BK209+SUM(BK210:BK225)</f>
        <v>0</v>
      </c>
    </row>
    <row r="209" s="2" customFormat="1" ht="21.75" customHeight="1">
      <c r="A209" s="38"/>
      <c r="B209" s="39"/>
      <c r="C209" s="235" t="s">
        <v>377</v>
      </c>
      <c r="D209" s="235" t="s">
        <v>119</v>
      </c>
      <c r="E209" s="236" t="s">
        <v>378</v>
      </c>
      <c r="F209" s="237" t="s">
        <v>379</v>
      </c>
      <c r="G209" s="238" t="s">
        <v>128</v>
      </c>
      <c r="H209" s="239">
        <v>14.904</v>
      </c>
      <c r="I209" s="240"/>
      <c r="J209" s="241">
        <f>ROUND(I209*H209,2)</f>
        <v>0</v>
      </c>
      <c r="K209" s="237" t="s">
        <v>239</v>
      </c>
      <c r="L209" s="44"/>
      <c r="M209" s="242" t="s">
        <v>1</v>
      </c>
      <c r="N209" s="243" t="s">
        <v>38</v>
      </c>
      <c r="O209" s="91"/>
      <c r="P209" s="244">
        <f>O209*H209</f>
        <v>0</v>
      </c>
      <c r="Q209" s="244">
        <v>0.0013213999999999999</v>
      </c>
      <c r="R209" s="244">
        <f>Q209*H209</f>
        <v>0.019694145599999997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124</v>
      </c>
      <c r="AT209" s="246" t="s">
        <v>119</v>
      </c>
      <c r="AU209" s="246" t="s">
        <v>83</v>
      </c>
      <c r="AY209" s="17" t="s">
        <v>116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81</v>
      </c>
      <c r="BK209" s="247">
        <f>ROUND(I209*H209,2)</f>
        <v>0</v>
      </c>
      <c r="BL209" s="17" t="s">
        <v>124</v>
      </c>
      <c r="BM209" s="246" t="s">
        <v>380</v>
      </c>
    </row>
    <row r="210" s="13" customFormat="1">
      <c r="A210" s="13"/>
      <c r="B210" s="248"/>
      <c r="C210" s="249"/>
      <c r="D210" s="250" t="s">
        <v>130</v>
      </c>
      <c r="E210" s="251" t="s">
        <v>1</v>
      </c>
      <c r="F210" s="252" t="s">
        <v>381</v>
      </c>
      <c r="G210" s="249"/>
      <c r="H210" s="253">
        <v>4.2400000000000002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130</v>
      </c>
      <c r="AU210" s="259" t="s">
        <v>83</v>
      </c>
      <c r="AV210" s="13" t="s">
        <v>83</v>
      </c>
      <c r="AW210" s="13" t="s">
        <v>30</v>
      </c>
      <c r="AX210" s="13" t="s">
        <v>73</v>
      </c>
      <c r="AY210" s="259" t="s">
        <v>116</v>
      </c>
    </row>
    <row r="211" s="13" customFormat="1">
      <c r="A211" s="13"/>
      <c r="B211" s="248"/>
      <c r="C211" s="249"/>
      <c r="D211" s="250" t="s">
        <v>130</v>
      </c>
      <c r="E211" s="251" t="s">
        <v>1</v>
      </c>
      <c r="F211" s="252" t="s">
        <v>382</v>
      </c>
      <c r="G211" s="249"/>
      <c r="H211" s="253">
        <v>10.664</v>
      </c>
      <c r="I211" s="254"/>
      <c r="J211" s="249"/>
      <c r="K211" s="249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130</v>
      </c>
      <c r="AU211" s="259" t="s">
        <v>83</v>
      </c>
      <c r="AV211" s="13" t="s">
        <v>83</v>
      </c>
      <c r="AW211" s="13" t="s">
        <v>30</v>
      </c>
      <c r="AX211" s="13" t="s">
        <v>73</v>
      </c>
      <c r="AY211" s="259" t="s">
        <v>116</v>
      </c>
    </row>
    <row r="212" s="14" customFormat="1">
      <c r="A212" s="14"/>
      <c r="B212" s="273"/>
      <c r="C212" s="274"/>
      <c r="D212" s="250" t="s">
        <v>130</v>
      </c>
      <c r="E212" s="275" t="s">
        <v>1</v>
      </c>
      <c r="F212" s="276" t="s">
        <v>215</v>
      </c>
      <c r="G212" s="274"/>
      <c r="H212" s="277">
        <v>14.904</v>
      </c>
      <c r="I212" s="278"/>
      <c r="J212" s="274"/>
      <c r="K212" s="274"/>
      <c r="L212" s="279"/>
      <c r="M212" s="280"/>
      <c r="N212" s="281"/>
      <c r="O212" s="281"/>
      <c r="P212" s="281"/>
      <c r="Q212" s="281"/>
      <c r="R212" s="281"/>
      <c r="S212" s="281"/>
      <c r="T212" s="28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3" t="s">
        <v>130</v>
      </c>
      <c r="AU212" s="283" t="s">
        <v>83</v>
      </c>
      <c r="AV212" s="14" t="s">
        <v>124</v>
      </c>
      <c r="AW212" s="14" t="s">
        <v>30</v>
      </c>
      <c r="AX212" s="14" t="s">
        <v>81</v>
      </c>
      <c r="AY212" s="283" t="s">
        <v>116</v>
      </c>
    </row>
    <row r="213" s="2" customFormat="1" ht="21.75" customHeight="1">
      <c r="A213" s="38"/>
      <c r="B213" s="39"/>
      <c r="C213" s="235" t="s">
        <v>383</v>
      </c>
      <c r="D213" s="235" t="s">
        <v>119</v>
      </c>
      <c r="E213" s="236" t="s">
        <v>384</v>
      </c>
      <c r="F213" s="237" t="s">
        <v>385</v>
      </c>
      <c r="G213" s="238" t="s">
        <v>128</v>
      </c>
      <c r="H213" s="239">
        <v>14.904</v>
      </c>
      <c r="I213" s="240"/>
      <c r="J213" s="241">
        <f>ROUND(I213*H213,2)</f>
        <v>0</v>
      </c>
      <c r="K213" s="237" t="s">
        <v>239</v>
      </c>
      <c r="L213" s="44"/>
      <c r="M213" s="242" t="s">
        <v>1</v>
      </c>
      <c r="N213" s="243" t="s">
        <v>38</v>
      </c>
      <c r="O213" s="91"/>
      <c r="P213" s="244">
        <f>O213*H213</f>
        <v>0</v>
      </c>
      <c r="Q213" s="244">
        <v>3.6000000000000001E-05</v>
      </c>
      <c r="R213" s="244">
        <f>Q213*H213</f>
        <v>0.00053654400000000002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124</v>
      </c>
      <c r="AT213" s="246" t="s">
        <v>119</v>
      </c>
      <c r="AU213" s="246" t="s">
        <v>83</v>
      </c>
      <c r="AY213" s="17" t="s">
        <v>116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81</v>
      </c>
      <c r="BK213" s="247">
        <f>ROUND(I213*H213,2)</f>
        <v>0</v>
      </c>
      <c r="BL213" s="17" t="s">
        <v>124</v>
      </c>
      <c r="BM213" s="246" t="s">
        <v>386</v>
      </c>
    </row>
    <row r="214" s="13" customFormat="1">
      <c r="A214" s="13"/>
      <c r="B214" s="248"/>
      <c r="C214" s="249"/>
      <c r="D214" s="250" t="s">
        <v>130</v>
      </c>
      <c r="E214" s="251" t="s">
        <v>1</v>
      </c>
      <c r="F214" s="252" t="s">
        <v>381</v>
      </c>
      <c r="G214" s="249"/>
      <c r="H214" s="253">
        <v>4.2400000000000002</v>
      </c>
      <c r="I214" s="254"/>
      <c r="J214" s="249"/>
      <c r="K214" s="249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130</v>
      </c>
      <c r="AU214" s="259" t="s">
        <v>83</v>
      </c>
      <c r="AV214" s="13" t="s">
        <v>83</v>
      </c>
      <c r="AW214" s="13" t="s">
        <v>30</v>
      </c>
      <c r="AX214" s="13" t="s">
        <v>73</v>
      </c>
      <c r="AY214" s="259" t="s">
        <v>116</v>
      </c>
    </row>
    <row r="215" s="13" customFormat="1">
      <c r="A215" s="13"/>
      <c r="B215" s="248"/>
      <c r="C215" s="249"/>
      <c r="D215" s="250" t="s">
        <v>130</v>
      </c>
      <c r="E215" s="251" t="s">
        <v>1</v>
      </c>
      <c r="F215" s="252" t="s">
        <v>382</v>
      </c>
      <c r="G215" s="249"/>
      <c r="H215" s="253">
        <v>10.664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130</v>
      </c>
      <c r="AU215" s="259" t="s">
        <v>83</v>
      </c>
      <c r="AV215" s="13" t="s">
        <v>83</v>
      </c>
      <c r="AW215" s="13" t="s">
        <v>30</v>
      </c>
      <c r="AX215" s="13" t="s">
        <v>73</v>
      </c>
      <c r="AY215" s="259" t="s">
        <v>116</v>
      </c>
    </row>
    <row r="216" s="14" customFormat="1">
      <c r="A216" s="14"/>
      <c r="B216" s="273"/>
      <c r="C216" s="274"/>
      <c r="D216" s="250" t="s">
        <v>130</v>
      </c>
      <c r="E216" s="275" t="s">
        <v>1</v>
      </c>
      <c r="F216" s="276" t="s">
        <v>215</v>
      </c>
      <c r="G216" s="274"/>
      <c r="H216" s="277">
        <v>14.904</v>
      </c>
      <c r="I216" s="278"/>
      <c r="J216" s="274"/>
      <c r="K216" s="274"/>
      <c r="L216" s="279"/>
      <c r="M216" s="280"/>
      <c r="N216" s="281"/>
      <c r="O216" s="281"/>
      <c r="P216" s="281"/>
      <c r="Q216" s="281"/>
      <c r="R216" s="281"/>
      <c r="S216" s="281"/>
      <c r="T216" s="28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3" t="s">
        <v>130</v>
      </c>
      <c r="AU216" s="283" t="s">
        <v>83</v>
      </c>
      <c r="AV216" s="14" t="s">
        <v>124</v>
      </c>
      <c r="AW216" s="14" t="s">
        <v>30</v>
      </c>
      <c r="AX216" s="14" t="s">
        <v>81</v>
      </c>
      <c r="AY216" s="283" t="s">
        <v>116</v>
      </c>
    </row>
    <row r="217" s="2" customFormat="1" ht="16.5" customHeight="1">
      <c r="A217" s="38"/>
      <c r="B217" s="39"/>
      <c r="C217" s="235" t="s">
        <v>387</v>
      </c>
      <c r="D217" s="235" t="s">
        <v>119</v>
      </c>
      <c r="E217" s="236" t="s">
        <v>388</v>
      </c>
      <c r="F217" s="237" t="s">
        <v>389</v>
      </c>
      <c r="G217" s="238" t="s">
        <v>141</v>
      </c>
      <c r="H217" s="239">
        <v>0.54100000000000004</v>
      </c>
      <c r="I217" s="240"/>
      <c r="J217" s="241">
        <f>ROUND(I217*H217,2)</f>
        <v>0</v>
      </c>
      <c r="K217" s="237" t="s">
        <v>239</v>
      </c>
      <c r="L217" s="44"/>
      <c r="M217" s="242" t="s">
        <v>1</v>
      </c>
      <c r="N217" s="243" t="s">
        <v>38</v>
      </c>
      <c r="O217" s="91"/>
      <c r="P217" s="244">
        <f>O217*H217</f>
        <v>0</v>
      </c>
      <c r="Q217" s="244">
        <v>1.0461436</v>
      </c>
      <c r="R217" s="244">
        <f>Q217*H217</f>
        <v>0.56596368760000004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124</v>
      </c>
      <c r="AT217" s="246" t="s">
        <v>119</v>
      </c>
      <c r="AU217" s="246" t="s">
        <v>83</v>
      </c>
      <c r="AY217" s="17" t="s">
        <v>116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81</v>
      </c>
      <c r="BK217" s="247">
        <f>ROUND(I217*H217,2)</f>
        <v>0</v>
      </c>
      <c r="BL217" s="17" t="s">
        <v>124</v>
      </c>
      <c r="BM217" s="246" t="s">
        <v>390</v>
      </c>
    </row>
    <row r="218" s="13" customFormat="1">
      <c r="A218" s="13"/>
      <c r="B218" s="248"/>
      <c r="C218" s="249"/>
      <c r="D218" s="250" t="s">
        <v>130</v>
      </c>
      <c r="E218" s="251" t="s">
        <v>1</v>
      </c>
      <c r="F218" s="252" t="s">
        <v>391</v>
      </c>
      <c r="G218" s="249"/>
      <c r="H218" s="253">
        <v>0.32000000000000001</v>
      </c>
      <c r="I218" s="254"/>
      <c r="J218" s="249"/>
      <c r="K218" s="249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130</v>
      </c>
      <c r="AU218" s="259" t="s">
        <v>83</v>
      </c>
      <c r="AV218" s="13" t="s">
        <v>83</v>
      </c>
      <c r="AW218" s="13" t="s">
        <v>30</v>
      </c>
      <c r="AX218" s="13" t="s">
        <v>73</v>
      </c>
      <c r="AY218" s="259" t="s">
        <v>116</v>
      </c>
    </row>
    <row r="219" s="13" customFormat="1">
      <c r="A219" s="13"/>
      <c r="B219" s="248"/>
      <c r="C219" s="249"/>
      <c r="D219" s="250" t="s">
        <v>130</v>
      </c>
      <c r="E219" s="251" t="s">
        <v>1</v>
      </c>
      <c r="F219" s="252" t="s">
        <v>392</v>
      </c>
      <c r="G219" s="249"/>
      <c r="H219" s="253">
        <v>0.221</v>
      </c>
      <c r="I219" s="254"/>
      <c r="J219" s="249"/>
      <c r="K219" s="249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130</v>
      </c>
      <c r="AU219" s="259" t="s">
        <v>83</v>
      </c>
      <c r="AV219" s="13" t="s">
        <v>83</v>
      </c>
      <c r="AW219" s="13" t="s">
        <v>30</v>
      </c>
      <c r="AX219" s="13" t="s">
        <v>73</v>
      </c>
      <c r="AY219" s="259" t="s">
        <v>116</v>
      </c>
    </row>
    <row r="220" s="14" customFormat="1">
      <c r="A220" s="14"/>
      <c r="B220" s="273"/>
      <c r="C220" s="274"/>
      <c r="D220" s="250" t="s">
        <v>130</v>
      </c>
      <c r="E220" s="275" t="s">
        <v>1</v>
      </c>
      <c r="F220" s="276" t="s">
        <v>215</v>
      </c>
      <c r="G220" s="274"/>
      <c r="H220" s="277">
        <v>0.54100000000000004</v>
      </c>
      <c r="I220" s="278"/>
      <c r="J220" s="274"/>
      <c r="K220" s="274"/>
      <c r="L220" s="279"/>
      <c r="M220" s="280"/>
      <c r="N220" s="281"/>
      <c r="O220" s="281"/>
      <c r="P220" s="281"/>
      <c r="Q220" s="281"/>
      <c r="R220" s="281"/>
      <c r="S220" s="281"/>
      <c r="T220" s="28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3" t="s">
        <v>130</v>
      </c>
      <c r="AU220" s="283" t="s">
        <v>83</v>
      </c>
      <c r="AV220" s="14" t="s">
        <v>124</v>
      </c>
      <c r="AW220" s="14" t="s">
        <v>30</v>
      </c>
      <c r="AX220" s="14" t="s">
        <v>81</v>
      </c>
      <c r="AY220" s="283" t="s">
        <v>116</v>
      </c>
    </row>
    <row r="221" s="2" customFormat="1" ht="16.5" customHeight="1">
      <c r="A221" s="38"/>
      <c r="B221" s="39"/>
      <c r="C221" s="235" t="s">
        <v>393</v>
      </c>
      <c r="D221" s="235" t="s">
        <v>119</v>
      </c>
      <c r="E221" s="236" t="s">
        <v>394</v>
      </c>
      <c r="F221" s="237" t="s">
        <v>395</v>
      </c>
      <c r="G221" s="238" t="s">
        <v>135</v>
      </c>
      <c r="H221" s="239">
        <v>1.6000000000000001</v>
      </c>
      <c r="I221" s="240"/>
      <c r="J221" s="241">
        <f>ROUND(I221*H221,2)</f>
        <v>0</v>
      </c>
      <c r="K221" s="237" t="s">
        <v>239</v>
      </c>
      <c r="L221" s="44"/>
      <c r="M221" s="242" t="s">
        <v>1</v>
      </c>
      <c r="N221" s="243" t="s">
        <v>38</v>
      </c>
      <c r="O221" s="91"/>
      <c r="P221" s="244">
        <f>O221*H221</f>
        <v>0</v>
      </c>
      <c r="Q221" s="244">
        <v>2.4532969960000002</v>
      </c>
      <c r="R221" s="244">
        <f>Q221*H221</f>
        <v>3.9252751936000005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124</v>
      </c>
      <c r="AT221" s="246" t="s">
        <v>119</v>
      </c>
      <c r="AU221" s="246" t="s">
        <v>83</v>
      </c>
      <c r="AY221" s="17" t="s">
        <v>116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81</v>
      </c>
      <c r="BK221" s="247">
        <f>ROUND(I221*H221,2)</f>
        <v>0</v>
      </c>
      <c r="BL221" s="17" t="s">
        <v>124</v>
      </c>
      <c r="BM221" s="246" t="s">
        <v>396</v>
      </c>
    </row>
    <row r="222" s="13" customFormat="1">
      <c r="A222" s="13"/>
      <c r="B222" s="248"/>
      <c r="C222" s="249"/>
      <c r="D222" s="250" t="s">
        <v>130</v>
      </c>
      <c r="E222" s="251" t="s">
        <v>1</v>
      </c>
      <c r="F222" s="252" t="s">
        <v>397</v>
      </c>
      <c r="G222" s="249"/>
      <c r="H222" s="253">
        <v>1.6000000000000001</v>
      </c>
      <c r="I222" s="254"/>
      <c r="J222" s="249"/>
      <c r="K222" s="249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130</v>
      </c>
      <c r="AU222" s="259" t="s">
        <v>83</v>
      </c>
      <c r="AV222" s="13" t="s">
        <v>83</v>
      </c>
      <c r="AW222" s="13" t="s">
        <v>30</v>
      </c>
      <c r="AX222" s="13" t="s">
        <v>81</v>
      </c>
      <c r="AY222" s="259" t="s">
        <v>116</v>
      </c>
    </row>
    <row r="223" s="2" customFormat="1" ht="21.75" customHeight="1">
      <c r="A223" s="38"/>
      <c r="B223" s="39"/>
      <c r="C223" s="235" t="s">
        <v>398</v>
      </c>
      <c r="D223" s="235" t="s">
        <v>119</v>
      </c>
      <c r="E223" s="236" t="s">
        <v>399</v>
      </c>
      <c r="F223" s="237" t="s">
        <v>400</v>
      </c>
      <c r="G223" s="238" t="s">
        <v>174</v>
      </c>
      <c r="H223" s="239">
        <v>16</v>
      </c>
      <c r="I223" s="240"/>
      <c r="J223" s="241">
        <f>ROUND(I223*H223,2)</f>
        <v>0</v>
      </c>
      <c r="K223" s="237" t="s">
        <v>239</v>
      </c>
      <c r="L223" s="44"/>
      <c r="M223" s="242" t="s">
        <v>1</v>
      </c>
      <c r="N223" s="243" t="s">
        <v>38</v>
      </c>
      <c r="O223" s="91"/>
      <c r="P223" s="244">
        <f>O223*H223</f>
        <v>0</v>
      </c>
      <c r="Q223" s="244">
        <v>0.144006</v>
      </c>
      <c r="R223" s="244">
        <f>Q223*H223</f>
        <v>2.3040959999999999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124</v>
      </c>
      <c r="AT223" s="246" t="s">
        <v>119</v>
      </c>
      <c r="AU223" s="246" t="s">
        <v>83</v>
      </c>
      <c r="AY223" s="17" t="s">
        <v>116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81</v>
      </c>
      <c r="BK223" s="247">
        <f>ROUND(I223*H223,2)</f>
        <v>0</v>
      </c>
      <c r="BL223" s="17" t="s">
        <v>124</v>
      </c>
      <c r="BM223" s="246" t="s">
        <v>401</v>
      </c>
    </row>
    <row r="224" s="13" customFormat="1">
      <c r="A224" s="13"/>
      <c r="B224" s="248"/>
      <c r="C224" s="249"/>
      <c r="D224" s="250" t="s">
        <v>130</v>
      </c>
      <c r="E224" s="251" t="s">
        <v>1</v>
      </c>
      <c r="F224" s="252" t="s">
        <v>402</v>
      </c>
      <c r="G224" s="249"/>
      <c r="H224" s="253">
        <v>16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130</v>
      </c>
      <c r="AU224" s="259" t="s">
        <v>83</v>
      </c>
      <c r="AV224" s="13" t="s">
        <v>83</v>
      </c>
      <c r="AW224" s="13" t="s">
        <v>30</v>
      </c>
      <c r="AX224" s="13" t="s">
        <v>81</v>
      </c>
      <c r="AY224" s="259" t="s">
        <v>116</v>
      </c>
    </row>
    <row r="225" s="12" customFormat="1" ht="20.88" customHeight="1">
      <c r="A225" s="12"/>
      <c r="B225" s="219"/>
      <c r="C225" s="220"/>
      <c r="D225" s="221" t="s">
        <v>72</v>
      </c>
      <c r="E225" s="233" t="s">
        <v>124</v>
      </c>
      <c r="F225" s="233" t="s">
        <v>403</v>
      </c>
      <c r="G225" s="220"/>
      <c r="H225" s="220"/>
      <c r="I225" s="223"/>
      <c r="J225" s="234">
        <f>BK225</f>
        <v>0</v>
      </c>
      <c r="K225" s="220"/>
      <c r="L225" s="225"/>
      <c r="M225" s="226"/>
      <c r="N225" s="227"/>
      <c r="O225" s="227"/>
      <c r="P225" s="228">
        <f>SUM(P226:P235)</f>
        <v>0</v>
      </c>
      <c r="Q225" s="227"/>
      <c r="R225" s="228">
        <f>SUM(R226:R235)</f>
        <v>39.884499227999996</v>
      </c>
      <c r="S225" s="227"/>
      <c r="T225" s="229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81</v>
      </c>
      <c r="AT225" s="231" t="s">
        <v>72</v>
      </c>
      <c r="AU225" s="231" t="s">
        <v>83</v>
      </c>
      <c r="AY225" s="230" t="s">
        <v>116</v>
      </c>
      <c r="BK225" s="232">
        <f>SUM(BK226:BK235)</f>
        <v>0</v>
      </c>
    </row>
    <row r="226" s="2" customFormat="1" ht="21.75" customHeight="1">
      <c r="A226" s="38"/>
      <c r="B226" s="39"/>
      <c r="C226" s="235" t="s">
        <v>404</v>
      </c>
      <c r="D226" s="235" t="s">
        <v>119</v>
      </c>
      <c r="E226" s="236" t="s">
        <v>405</v>
      </c>
      <c r="F226" s="237" t="s">
        <v>406</v>
      </c>
      <c r="G226" s="238" t="s">
        <v>128</v>
      </c>
      <c r="H226" s="239">
        <v>37.171999999999997</v>
      </c>
      <c r="I226" s="240"/>
      <c r="J226" s="241">
        <f>ROUND(I226*H226,2)</f>
        <v>0</v>
      </c>
      <c r="K226" s="237" t="s">
        <v>239</v>
      </c>
      <c r="L226" s="44"/>
      <c r="M226" s="242" t="s">
        <v>1</v>
      </c>
      <c r="N226" s="243" t="s">
        <v>38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124</v>
      </c>
      <c r="AT226" s="246" t="s">
        <v>119</v>
      </c>
      <c r="AU226" s="246" t="s">
        <v>132</v>
      </c>
      <c r="AY226" s="17" t="s">
        <v>116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81</v>
      </c>
      <c r="BK226" s="247">
        <f>ROUND(I226*H226,2)</f>
        <v>0</v>
      </c>
      <c r="BL226" s="17" t="s">
        <v>124</v>
      </c>
      <c r="BM226" s="246" t="s">
        <v>407</v>
      </c>
    </row>
    <row r="227" s="13" customFormat="1">
      <c r="A227" s="13"/>
      <c r="B227" s="248"/>
      <c r="C227" s="249"/>
      <c r="D227" s="250" t="s">
        <v>130</v>
      </c>
      <c r="E227" s="251" t="s">
        <v>1</v>
      </c>
      <c r="F227" s="252" t="s">
        <v>408</v>
      </c>
      <c r="G227" s="249"/>
      <c r="H227" s="253">
        <v>19.93</v>
      </c>
      <c r="I227" s="254"/>
      <c r="J227" s="249"/>
      <c r="K227" s="249"/>
      <c r="L227" s="255"/>
      <c r="M227" s="256"/>
      <c r="N227" s="257"/>
      <c r="O227" s="257"/>
      <c r="P227" s="257"/>
      <c r="Q227" s="257"/>
      <c r="R227" s="257"/>
      <c r="S227" s="257"/>
      <c r="T227" s="25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9" t="s">
        <v>130</v>
      </c>
      <c r="AU227" s="259" t="s">
        <v>132</v>
      </c>
      <c r="AV227" s="13" t="s">
        <v>83</v>
      </c>
      <c r="AW227" s="13" t="s">
        <v>30</v>
      </c>
      <c r="AX227" s="13" t="s">
        <v>73</v>
      </c>
      <c r="AY227" s="259" t="s">
        <v>116</v>
      </c>
    </row>
    <row r="228" s="13" customFormat="1">
      <c r="A228" s="13"/>
      <c r="B228" s="248"/>
      <c r="C228" s="249"/>
      <c r="D228" s="250" t="s">
        <v>130</v>
      </c>
      <c r="E228" s="251" t="s">
        <v>1</v>
      </c>
      <c r="F228" s="252" t="s">
        <v>409</v>
      </c>
      <c r="G228" s="249"/>
      <c r="H228" s="253">
        <v>17.242000000000001</v>
      </c>
      <c r="I228" s="254"/>
      <c r="J228" s="249"/>
      <c r="K228" s="249"/>
      <c r="L228" s="255"/>
      <c r="M228" s="256"/>
      <c r="N228" s="257"/>
      <c r="O228" s="257"/>
      <c r="P228" s="257"/>
      <c r="Q228" s="257"/>
      <c r="R228" s="257"/>
      <c r="S228" s="257"/>
      <c r="T228" s="25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9" t="s">
        <v>130</v>
      </c>
      <c r="AU228" s="259" t="s">
        <v>132</v>
      </c>
      <c r="AV228" s="13" t="s">
        <v>83</v>
      </c>
      <c r="AW228" s="13" t="s">
        <v>30</v>
      </c>
      <c r="AX228" s="13" t="s">
        <v>73</v>
      </c>
      <c r="AY228" s="259" t="s">
        <v>116</v>
      </c>
    </row>
    <row r="229" s="14" customFormat="1">
      <c r="A229" s="14"/>
      <c r="B229" s="273"/>
      <c r="C229" s="274"/>
      <c r="D229" s="250" t="s">
        <v>130</v>
      </c>
      <c r="E229" s="275" t="s">
        <v>1</v>
      </c>
      <c r="F229" s="276" t="s">
        <v>215</v>
      </c>
      <c r="G229" s="274"/>
      <c r="H229" s="277">
        <v>37.171999999999997</v>
      </c>
      <c r="I229" s="278"/>
      <c r="J229" s="274"/>
      <c r="K229" s="274"/>
      <c r="L229" s="279"/>
      <c r="M229" s="280"/>
      <c r="N229" s="281"/>
      <c r="O229" s="281"/>
      <c r="P229" s="281"/>
      <c r="Q229" s="281"/>
      <c r="R229" s="281"/>
      <c r="S229" s="281"/>
      <c r="T229" s="28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3" t="s">
        <v>130</v>
      </c>
      <c r="AU229" s="283" t="s">
        <v>132</v>
      </c>
      <c r="AV229" s="14" t="s">
        <v>124</v>
      </c>
      <c r="AW229" s="14" t="s">
        <v>30</v>
      </c>
      <c r="AX229" s="14" t="s">
        <v>81</v>
      </c>
      <c r="AY229" s="283" t="s">
        <v>116</v>
      </c>
    </row>
    <row r="230" s="2" customFormat="1" ht="16.5" customHeight="1">
      <c r="A230" s="38"/>
      <c r="B230" s="39"/>
      <c r="C230" s="235" t="s">
        <v>410</v>
      </c>
      <c r="D230" s="235" t="s">
        <v>119</v>
      </c>
      <c r="E230" s="236" t="s">
        <v>411</v>
      </c>
      <c r="F230" s="237" t="s">
        <v>412</v>
      </c>
      <c r="G230" s="238" t="s">
        <v>135</v>
      </c>
      <c r="H230" s="239">
        <v>0.63900000000000001</v>
      </c>
      <c r="I230" s="240"/>
      <c r="J230" s="241">
        <f>ROUND(I230*H230,2)</f>
        <v>0</v>
      </c>
      <c r="K230" s="237" t="s">
        <v>239</v>
      </c>
      <c r="L230" s="44"/>
      <c r="M230" s="242" t="s">
        <v>1</v>
      </c>
      <c r="N230" s="243" t="s">
        <v>38</v>
      </c>
      <c r="O230" s="91"/>
      <c r="P230" s="244">
        <f>O230*H230</f>
        <v>0</v>
      </c>
      <c r="Q230" s="244">
        <v>2.4300000000000002</v>
      </c>
      <c r="R230" s="244">
        <f>Q230*H230</f>
        <v>1.5527700000000002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124</v>
      </c>
      <c r="AT230" s="246" t="s">
        <v>119</v>
      </c>
      <c r="AU230" s="246" t="s">
        <v>132</v>
      </c>
      <c r="AY230" s="17" t="s">
        <v>116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81</v>
      </c>
      <c r="BK230" s="247">
        <f>ROUND(I230*H230,2)</f>
        <v>0</v>
      </c>
      <c r="BL230" s="17" t="s">
        <v>124</v>
      </c>
      <c r="BM230" s="246" t="s">
        <v>413</v>
      </c>
    </row>
    <row r="231" s="13" customFormat="1">
      <c r="A231" s="13"/>
      <c r="B231" s="248"/>
      <c r="C231" s="249"/>
      <c r="D231" s="250" t="s">
        <v>130</v>
      </c>
      <c r="E231" s="251" t="s">
        <v>1</v>
      </c>
      <c r="F231" s="252" t="s">
        <v>414</v>
      </c>
      <c r="G231" s="249"/>
      <c r="H231" s="253">
        <v>0.63900000000000001</v>
      </c>
      <c r="I231" s="254"/>
      <c r="J231" s="249"/>
      <c r="K231" s="249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130</v>
      </c>
      <c r="AU231" s="259" t="s">
        <v>132</v>
      </c>
      <c r="AV231" s="13" t="s">
        <v>83</v>
      </c>
      <c r="AW231" s="13" t="s">
        <v>30</v>
      </c>
      <c r="AX231" s="13" t="s">
        <v>81</v>
      </c>
      <c r="AY231" s="259" t="s">
        <v>116</v>
      </c>
    </row>
    <row r="232" s="2" customFormat="1" ht="21.75" customHeight="1">
      <c r="A232" s="38"/>
      <c r="B232" s="39"/>
      <c r="C232" s="235" t="s">
        <v>415</v>
      </c>
      <c r="D232" s="235" t="s">
        <v>119</v>
      </c>
      <c r="E232" s="236" t="s">
        <v>416</v>
      </c>
      <c r="F232" s="237" t="s">
        <v>417</v>
      </c>
      <c r="G232" s="238" t="s">
        <v>128</v>
      </c>
      <c r="H232" s="239">
        <v>37.171999999999997</v>
      </c>
      <c r="I232" s="240"/>
      <c r="J232" s="241">
        <f>ROUND(I232*H232,2)</f>
        <v>0</v>
      </c>
      <c r="K232" s="237" t="s">
        <v>239</v>
      </c>
      <c r="L232" s="44"/>
      <c r="M232" s="242" t="s">
        <v>1</v>
      </c>
      <c r="N232" s="243" t="s">
        <v>38</v>
      </c>
      <c r="O232" s="91"/>
      <c r="P232" s="244">
        <f>O232*H232</f>
        <v>0</v>
      </c>
      <c r="Q232" s="244">
        <v>1.031199</v>
      </c>
      <c r="R232" s="244">
        <f>Q232*H232</f>
        <v>38.331729227999993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124</v>
      </c>
      <c r="AT232" s="246" t="s">
        <v>119</v>
      </c>
      <c r="AU232" s="246" t="s">
        <v>132</v>
      </c>
      <c r="AY232" s="17" t="s">
        <v>116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81</v>
      </c>
      <c r="BK232" s="247">
        <f>ROUND(I232*H232,2)</f>
        <v>0</v>
      </c>
      <c r="BL232" s="17" t="s">
        <v>124</v>
      </c>
      <c r="BM232" s="246" t="s">
        <v>418</v>
      </c>
    </row>
    <row r="233" s="13" customFormat="1">
      <c r="A233" s="13"/>
      <c r="B233" s="248"/>
      <c r="C233" s="249"/>
      <c r="D233" s="250" t="s">
        <v>130</v>
      </c>
      <c r="E233" s="251" t="s">
        <v>1</v>
      </c>
      <c r="F233" s="252" t="s">
        <v>408</v>
      </c>
      <c r="G233" s="249"/>
      <c r="H233" s="253">
        <v>19.93</v>
      </c>
      <c r="I233" s="254"/>
      <c r="J233" s="249"/>
      <c r="K233" s="249"/>
      <c r="L233" s="255"/>
      <c r="M233" s="256"/>
      <c r="N233" s="257"/>
      <c r="O233" s="257"/>
      <c r="P233" s="257"/>
      <c r="Q233" s="257"/>
      <c r="R233" s="257"/>
      <c r="S233" s="257"/>
      <c r="T233" s="25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9" t="s">
        <v>130</v>
      </c>
      <c r="AU233" s="259" t="s">
        <v>132</v>
      </c>
      <c r="AV233" s="13" t="s">
        <v>83</v>
      </c>
      <c r="AW233" s="13" t="s">
        <v>30</v>
      </c>
      <c r="AX233" s="13" t="s">
        <v>73</v>
      </c>
      <c r="AY233" s="259" t="s">
        <v>116</v>
      </c>
    </row>
    <row r="234" s="13" customFormat="1">
      <c r="A234" s="13"/>
      <c r="B234" s="248"/>
      <c r="C234" s="249"/>
      <c r="D234" s="250" t="s">
        <v>130</v>
      </c>
      <c r="E234" s="251" t="s">
        <v>1</v>
      </c>
      <c r="F234" s="252" t="s">
        <v>409</v>
      </c>
      <c r="G234" s="249"/>
      <c r="H234" s="253">
        <v>17.242000000000001</v>
      </c>
      <c r="I234" s="254"/>
      <c r="J234" s="249"/>
      <c r="K234" s="249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130</v>
      </c>
      <c r="AU234" s="259" t="s">
        <v>132</v>
      </c>
      <c r="AV234" s="13" t="s">
        <v>83</v>
      </c>
      <c r="AW234" s="13" t="s">
        <v>30</v>
      </c>
      <c r="AX234" s="13" t="s">
        <v>73</v>
      </c>
      <c r="AY234" s="259" t="s">
        <v>116</v>
      </c>
    </row>
    <row r="235" s="14" customFormat="1">
      <c r="A235" s="14"/>
      <c r="B235" s="273"/>
      <c r="C235" s="274"/>
      <c r="D235" s="250" t="s">
        <v>130</v>
      </c>
      <c r="E235" s="275" t="s">
        <v>1</v>
      </c>
      <c r="F235" s="276" t="s">
        <v>215</v>
      </c>
      <c r="G235" s="274"/>
      <c r="H235" s="277">
        <v>37.171999999999997</v>
      </c>
      <c r="I235" s="278"/>
      <c r="J235" s="274"/>
      <c r="K235" s="274"/>
      <c r="L235" s="279"/>
      <c r="M235" s="280"/>
      <c r="N235" s="281"/>
      <c r="O235" s="281"/>
      <c r="P235" s="281"/>
      <c r="Q235" s="281"/>
      <c r="R235" s="281"/>
      <c r="S235" s="281"/>
      <c r="T235" s="28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3" t="s">
        <v>130</v>
      </c>
      <c r="AU235" s="283" t="s">
        <v>132</v>
      </c>
      <c r="AV235" s="14" t="s">
        <v>124</v>
      </c>
      <c r="AW235" s="14" t="s">
        <v>30</v>
      </c>
      <c r="AX235" s="14" t="s">
        <v>81</v>
      </c>
      <c r="AY235" s="283" t="s">
        <v>116</v>
      </c>
    </row>
    <row r="236" s="12" customFormat="1" ht="25.92" customHeight="1">
      <c r="A236" s="12"/>
      <c r="B236" s="219"/>
      <c r="C236" s="220"/>
      <c r="D236" s="221" t="s">
        <v>72</v>
      </c>
      <c r="E236" s="222" t="s">
        <v>419</v>
      </c>
      <c r="F236" s="222" t="s">
        <v>420</v>
      </c>
      <c r="G236" s="220"/>
      <c r="H236" s="220"/>
      <c r="I236" s="223"/>
      <c r="J236" s="224">
        <f>BK236</f>
        <v>0</v>
      </c>
      <c r="K236" s="220"/>
      <c r="L236" s="225"/>
      <c r="M236" s="226"/>
      <c r="N236" s="227"/>
      <c r="O236" s="227"/>
      <c r="P236" s="228">
        <f>SUM(P237:P248)</f>
        <v>0</v>
      </c>
      <c r="Q236" s="227"/>
      <c r="R236" s="228">
        <f>SUM(R237:R248)</f>
        <v>0.088999999999999996</v>
      </c>
      <c r="S236" s="227"/>
      <c r="T236" s="229">
        <f>SUM(T237:T248)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0" t="s">
        <v>81</v>
      </c>
      <c r="AT236" s="231" t="s">
        <v>72</v>
      </c>
      <c r="AU236" s="231" t="s">
        <v>73</v>
      </c>
      <c r="AY236" s="230" t="s">
        <v>116</v>
      </c>
      <c r="BK236" s="232">
        <f>SUM(BK237:BK248)</f>
        <v>0</v>
      </c>
    </row>
    <row r="237" s="2" customFormat="1" ht="21.75" customHeight="1">
      <c r="A237" s="38"/>
      <c r="B237" s="39"/>
      <c r="C237" s="235" t="s">
        <v>421</v>
      </c>
      <c r="D237" s="235" t="s">
        <v>119</v>
      </c>
      <c r="E237" s="236" t="s">
        <v>422</v>
      </c>
      <c r="F237" s="237" t="s">
        <v>423</v>
      </c>
      <c r="G237" s="238" t="s">
        <v>128</v>
      </c>
      <c r="H237" s="239">
        <v>87.429000000000002</v>
      </c>
      <c r="I237" s="240"/>
      <c r="J237" s="241">
        <f>ROUND(I237*H237,2)</f>
        <v>0</v>
      </c>
      <c r="K237" s="237" t="s">
        <v>239</v>
      </c>
      <c r="L237" s="44"/>
      <c r="M237" s="242" t="s">
        <v>1</v>
      </c>
      <c r="N237" s="243" t="s">
        <v>38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124</v>
      </c>
      <c r="AT237" s="246" t="s">
        <v>119</v>
      </c>
      <c r="AU237" s="246" t="s">
        <v>81</v>
      </c>
      <c r="AY237" s="17" t="s">
        <v>116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81</v>
      </c>
      <c r="BK237" s="247">
        <f>ROUND(I237*H237,2)</f>
        <v>0</v>
      </c>
      <c r="BL237" s="17" t="s">
        <v>124</v>
      </c>
      <c r="BM237" s="246" t="s">
        <v>424</v>
      </c>
    </row>
    <row r="238" s="13" customFormat="1">
      <c r="A238" s="13"/>
      <c r="B238" s="248"/>
      <c r="C238" s="249"/>
      <c r="D238" s="250" t="s">
        <v>130</v>
      </c>
      <c r="E238" s="251" t="s">
        <v>1</v>
      </c>
      <c r="F238" s="252" t="s">
        <v>425</v>
      </c>
      <c r="G238" s="249"/>
      <c r="H238" s="253">
        <v>87.429000000000002</v>
      </c>
      <c r="I238" s="254"/>
      <c r="J238" s="249"/>
      <c r="K238" s="249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130</v>
      </c>
      <c r="AU238" s="259" t="s">
        <v>81</v>
      </c>
      <c r="AV238" s="13" t="s">
        <v>83</v>
      </c>
      <c r="AW238" s="13" t="s">
        <v>30</v>
      </c>
      <c r="AX238" s="13" t="s">
        <v>81</v>
      </c>
      <c r="AY238" s="259" t="s">
        <v>116</v>
      </c>
    </row>
    <row r="239" s="2" customFormat="1" ht="16.5" customHeight="1">
      <c r="A239" s="38"/>
      <c r="B239" s="39"/>
      <c r="C239" s="260" t="s">
        <v>426</v>
      </c>
      <c r="D239" s="260" t="s">
        <v>138</v>
      </c>
      <c r="E239" s="261" t="s">
        <v>427</v>
      </c>
      <c r="F239" s="262" t="s">
        <v>428</v>
      </c>
      <c r="G239" s="263" t="s">
        <v>141</v>
      </c>
      <c r="H239" s="264">
        <v>0.028000000000000001</v>
      </c>
      <c r="I239" s="265"/>
      <c r="J239" s="266">
        <f>ROUND(I239*H239,2)</f>
        <v>0</v>
      </c>
      <c r="K239" s="262" t="s">
        <v>239</v>
      </c>
      <c r="L239" s="267"/>
      <c r="M239" s="268" t="s">
        <v>1</v>
      </c>
      <c r="N239" s="269" t="s">
        <v>38</v>
      </c>
      <c r="O239" s="91"/>
      <c r="P239" s="244">
        <f>O239*H239</f>
        <v>0</v>
      </c>
      <c r="Q239" s="244">
        <v>1</v>
      </c>
      <c r="R239" s="244">
        <f>Q239*H239</f>
        <v>0.028000000000000001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142</v>
      </c>
      <c r="AT239" s="246" t="s">
        <v>138</v>
      </c>
      <c r="AU239" s="246" t="s">
        <v>81</v>
      </c>
      <c r="AY239" s="17" t="s">
        <v>116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81</v>
      </c>
      <c r="BK239" s="247">
        <f>ROUND(I239*H239,2)</f>
        <v>0</v>
      </c>
      <c r="BL239" s="17" t="s">
        <v>124</v>
      </c>
      <c r="BM239" s="246" t="s">
        <v>429</v>
      </c>
    </row>
    <row r="240" s="2" customFormat="1">
      <c r="A240" s="38"/>
      <c r="B240" s="39"/>
      <c r="C240" s="40"/>
      <c r="D240" s="250" t="s">
        <v>207</v>
      </c>
      <c r="E240" s="40"/>
      <c r="F240" s="270" t="s">
        <v>430</v>
      </c>
      <c r="G240" s="40"/>
      <c r="H240" s="40"/>
      <c r="I240" s="144"/>
      <c r="J240" s="40"/>
      <c r="K240" s="40"/>
      <c r="L240" s="44"/>
      <c r="M240" s="271"/>
      <c r="N240" s="272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207</v>
      </c>
      <c r="AU240" s="17" t="s">
        <v>81</v>
      </c>
    </row>
    <row r="241" s="13" customFormat="1">
      <c r="A241" s="13"/>
      <c r="B241" s="248"/>
      <c r="C241" s="249"/>
      <c r="D241" s="250" t="s">
        <v>130</v>
      </c>
      <c r="E241" s="249"/>
      <c r="F241" s="252" t="s">
        <v>431</v>
      </c>
      <c r="G241" s="249"/>
      <c r="H241" s="253">
        <v>0.028000000000000001</v>
      </c>
      <c r="I241" s="254"/>
      <c r="J241" s="249"/>
      <c r="K241" s="249"/>
      <c r="L241" s="255"/>
      <c r="M241" s="256"/>
      <c r="N241" s="257"/>
      <c r="O241" s="257"/>
      <c r="P241" s="257"/>
      <c r="Q241" s="257"/>
      <c r="R241" s="257"/>
      <c r="S241" s="257"/>
      <c r="T241" s="25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9" t="s">
        <v>130</v>
      </c>
      <c r="AU241" s="259" t="s">
        <v>81</v>
      </c>
      <c r="AV241" s="13" t="s">
        <v>83</v>
      </c>
      <c r="AW241" s="13" t="s">
        <v>4</v>
      </c>
      <c r="AX241" s="13" t="s">
        <v>81</v>
      </c>
      <c r="AY241" s="259" t="s">
        <v>116</v>
      </c>
    </row>
    <row r="242" s="2" customFormat="1" ht="21.75" customHeight="1">
      <c r="A242" s="38"/>
      <c r="B242" s="39"/>
      <c r="C242" s="235" t="s">
        <v>432</v>
      </c>
      <c r="D242" s="235" t="s">
        <v>119</v>
      </c>
      <c r="E242" s="236" t="s">
        <v>433</v>
      </c>
      <c r="F242" s="237" t="s">
        <v>434</v>
      </c>
      <c r="G242" s="238" t="s">
        <v>128</v>
      </c>
      <c r="H242" s="239">
        <v>174.858</v>
      </c>
      <c r="I242" s="240"/>
      <c r="J242" s="241">
        <f>ROUND(I242*H242,2)</f>
        <v>0</v>
      </c>
      <c r="K242" s="237" t="s">
        <v>239</v>
      </c>
      <c r="L242" s="44"/>
      <c r="M242" s="242" t="s">
        <v>1</v>
      </c>
      <c r="N242" s="243" t="s">
        <v>38</v>
      </c>
      <c r="O242" s="91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124</v>
      </c>
      <c r="AT242" s="246" t="s">
        <v>119</v>
      </c>
      <c r="AU242" s="246" t="s">
        <v>81</v>
      </c>
      <c r="AY242" s="17" t="s">
        <v>116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81</v>
      </c>
      <c r="BK242" s="247">
        <f>ROUND(I242*H242,2)</f>
        <v>0</v>
      </c>
      <c r="BL242" s="17" t="s">
        <v>124</v>
      </c>
      <c r="BM242" s="246" t="s">
        <v>435</v>
      </c>
    </row>
    <row r="243" s="13" customFormat="1">
      <c r="A243" s="13"/>
      <c r="B243" s="248"/>
      <c r="C243" s="249"/>
      <c r="D243" s="250" t="s">
        <v>130</v>
      </c>
      <c r="E243" s="251" t="s">
        <v>1</v>
      </c>
      <c r="F243" s="252" t="s">
        <v>436</v>
      </c>
      <c r="G243" s="249"/>
      <c r="H243" s="253">
        <v>174.858</v>
      </c>
      <c r="I243" s="254"/>
      <c r="J243" s="249"/>
      <c r="K243" s="249"/>
      <c r="L243" s="255"/>
      <c r="M243" s="256"/>
      <c r="N243" s="257"/>
      <c r="O243" s="257"/>
      <c r="P243" s="257"/>
      <c r="Q243" s="257"/>
      <c r="R243" s="257"/>
      <c r="S243" s="257"/>
      <c r="T243" s="25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9" t="s">
        <v>130</v>
      </c>
      <c r="AU243" s="259" t="s">
        <v>81</v>
      </c>
      <c r="AV243" s="13" t="s">
        <v>83</v>
      </c>
      <c r="AW243" s="13" t="s">
        <v>30</v>
      </c>
      <c r="AX243" s="13" t="s">
        <v>73</v>
      </c>
      <c r="AY243" s="259" t="s">
        <v>116</v>
      </c>
    </row>
    <row r="244" s="14" customFormat="1">
      <c r="A244" s="14"/>
      <c r="B244" s="273"/>
      <c r="C244" s="274"/>
      <c r="D244" s="250" t="s">
        <v>130</v>
      </c>
      <c r="E244" s="275" t="s">
        <v>1</v>
      </c>
      <c r="F244" s="276" t="s">
        <v>215</v>
      </c>
      <c r="G244" s="274"/>
      <c r="H244" s="277">
        <v>174.858</v>
      </c>
      <c r="I244" s="278"/>
      <c r="J244" s="274"/>
      <c r="K244" s="274"/>
      <c r="L244" s="279"/>
      <c r="M244" s="280"/>
      <c r="N244" s="281"/>
      <c r="O244" s="281"/>
      <c r="P244" s="281"/>
      <c r="Q244" s="281"/>
      <c r="R244" s="281"/>
      <c r="S244" s="281"/>
      <c r="T244" s="28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3" t="s">
        <v>130</v>
      </c>
      <c r="AU244" s="283" t="s">
        <v>81</v>
      </c>
      <c r="AV244" s="14" t="s">
        <v>124</v>
      </c>
      <c r="AW244" s="14" t="s">
        <v>30</v>
      </c>
      <c r="AX244" s="14" t="s">
        <v>81</v>
      </c>
      <c r="AY244" s="283" t="s">
        <v>116</v>
      </c>
    </row>
    <row r="245" s="2" customFormat="1" ht="16.5" customHeight="1">
      <c r="A245" s="38"/>
      <c r="B245" s="39"/>
      <c r="C245" s="260" t="s">
        <v>437</v>
      </c>
      <c r="D245" s="260" t="s">
        <v>138</v>
      </c>
      <c r="E245" s="261" t="s">
        <v>438</v>
      </c>
      <c r="F245" s="262" t="s">
        <v>439</v>
      </c>
      <c r="G245" s="263" t="s">
        <v>141</v>
      </c>
      <c r="H245" s="264">
        <v>0.060999999999999999</v>
      </c>
      <c r="I245" s="265"/>
      <c r="J245" s="266">
        <f>ROUND(I245*H245,2)</f>
        <v>0</v>
      </c>
      <c r="K245" s="262" t="s">
        <v>239</v>
      </c>
      <c r="L245" s="267"/>
      <c r="M245" s="268" t="s">
        <v>1</v>
      </c>
      <c r="N245" s="269" t="s">
        <v>38</v>
      </c>
      <c r="O245" s="91"/>
      <c r="P245" s="244">
        <f>O245*H245</f>
        <v>0</v>
      </c>
      <c r="Q245" s="244">
        <v>1</v>
      </c>
      <c r="R245" s="244">
        <f>Q245*H245</f>
        <v>0.060999999999999999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142</v>
      </c>
      <c r="AT245" s="246" t="s">
        <v>138</v>
      </c>
      <c r="AU245" s="246" t="s">
        <v>81</v>
      </c>
      <c r="AY245" s="17" t="s">
        <v>116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81</v>
      </c>
      <c r="BK245" s="247">
        <f>ROUND(I245*H245,2)</f>
        <v>0</v>
      </c>
      <c r="BL245" s="17" t="s">
        <v>124</v>
      </c>
      <c r="BM245" s="246" t="s">
        <v>440</v>
      </c>
    </row>
    <row r="246" s="2" customFormat="1">
      <c r="A246" s="38"/>
      <c r="B246" s="39"/>
      <c r="C246" s="40"/>
      <c r="D246" s="250" t="s">
        <v>207</v>
      </c>
      <c r="E246" s="40"/>
      <c r="F246" s="270" t="s">
        <v>441</v>
      </c>
      <c r="G246" s="40"/>
      <c r="H246" s="40"/>
      <c r="I246" s="144"/>
      <c r="J246" s="40"/>
      <c r="K246" s="40"/>
      <c r="L246" s="44"/>
      <c r="M246" s="271"/>
      <c r="N246" s="272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207</v>
      </c>
      <c r="AU246" s="17" t="s">
        <v>81</v>
      </c>
    </row>
    <row r="247" s="13" customFormat="1">
      <c r="A247" s="13"/>
      <c r="B247" s="248"/>
      <c r="C247" s="249"/>
      <c r="D247" s="250" t="s">
        <v>130</v>
      </c>
      <c r="E247" s="249"/>
      <c r="F247" s="252" t="s">
        <v>442</v>
      </c>
      <c r="G247" s="249"/>
      <c r="H247" s="253">
        <v>0.060999999999999999</v>
      </c>
      <c r="I247" s="254"/>
      <c r="J247" s="249"/>
      <c r="K247" s="249"/>
      <c r="L247" s="255"/>
      <c r="M247" s="256"/>
      <c r="N247" s="257"/>
      <c r="O247" s="257"/>
      <c r="P247" s="257"/>
      <c r="Q247" s="257"/>
      <c r="R247" s="257"/>
      <c r="S247" s="257"/>
      <c r="T247" s="25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9" t="s">
        <v>130</v>
      </c>
      <c r="AU247" s="259" t="s">
        <v>81</v>
      </c>
      <c r="AV247" s="13" t="s">
        <v>83</v>
      </c>
      <c r="AW247" s="13" t="s">
        <v>4</v>
      </c>
      <c r="AX247" s="13" t="s">
        <v>81</v>
      </c>
      <c r="AY247" s="259" t="s">
        <v>116</v>
      </c>
    </row>
    <row r="248" s="2" customFormat="1" ht="21.75" customHeight="1">
      <c r="A248" s="38"/>
      <c r="B248" s="39"/>
      <c r="C248" s="235" t="s">
        <v>443</v>
      </c>
      <c r="D248" s="235" t="s">
        <v>119</v>
      </c>
      <c r="E248" s="236" t="s">
        <v>444</v>
      </c>
      <c r="F248" s="237" t="s">
        <v>445</v>
      </c>
      <c r="G248" s="238" t="s">
        <v>141</v>
      </c>
      <c r="H248" s="239">
        <v>0.088999999999999996</v>
      </c>
      <c r="I248" s="240"/>
      <c r="J248" s="241">
        <f>ROUND(I248*H248,2)</f>
        <v>0</v>
      </c>
      <c r="K248" s="237" t="s">
        <v>239</v>
      </c>
      <c r="L248" s="44"/>
      <c r="M248" s="242" t="s">
        <v>1</v>
      </c>
      <c r="N248" s="243" t="s">
        <v>38</v>
      </c>
      <c r="O248" s="91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191</v>
      </c>
      <c r="AT248" s="246" t="s">
        <v>119</v>
      </c>
      <c r="AU248" s="246" t="s">
        <v>81</v>
      </c>
      <c r="AY248" s="17" t="s">
        <v>116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81</v>
      </c>
      <c r="BK248" s="247">
        <f>ROUND(I248*H248,2)</f>
        <v>0</v>
      </c>
      <c r="BL248" s="17" t="s">
        <v>191</v>
      </c>
      <c r="BM248" s="246" t="s">
        <v>446</v>
      </c>
    </row>
    <row r="249" s="12" customFormat="1" ht="25.92" customHeight="1">
      <c r="A249" s="12"/>
      <c r="B249" s="219"/>
      <c r="C249" s="220"/>
      <c r="D249" s="221" t="s">
        <v>72</v>
      </c>
      <c r="E249" s="222" t="s">
        <v>162</v>
      </c>
      <c r="F249" s="222" t="s">
        <v>447</v>
      </c>
      <c r="G249" s="220"/>
      <c r="H249" s="220"/>
      <c r="I249" s="223"/>
      <c r="J249" s="224">
        <f>BK249</f>
        <v>0</v>
      </c>
      <c r="K249" s="220"/>
      <c r="L249" s="225"/>
      <c r="M249" s="226"/>
      <c r="N249" s="227"/>
      <c r="O249" s="227"/>
      <c r="P249" s="228">
        <f>SUM(P250:P258)</f>
        <v>0</v>
      </c>
      <c r="Q249" s="227"/>
      <c r="R249" s="228">
        <f>SUM(R250:R258)</f>
        <v>39.624684999999999</v>
      </c>
      <c r="S249" s="227"/>
      <c r="T249" s="229">
        <f>SUM(T250:T258)</f>
        <v>2.0020000000000002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0" t="s">
        <v>81</v>
      </c>
      <c r="AT249" s="231" t="s">
        <v>72</v>
      </c>
      <c r="AU249" s="231" t="s">
        <v>73</v>
      </c>
      <c r="AY249" s="230" t="s">
        <v>116</v>
      </c>
      <c r="BK249" s="232">
        <f>SUM(BK250:BK258)</f>
        <v>0</v>
      </c>
    </row>
    <row r="250" s="2" customFormat="1" ht="21.75" customHeight="1">
      <c r="A250" s="38"/>
      <c r="B250" s="39"/>
      <c r="C250" s="235" t="s">
        <v>448</v>
      </c>
      <c r="D250" s="235" t="s">
        <v>119</v>
      </c>
      <c r="E250" s="236" t="s">
        <v>449</v>
      </c>
      <c r="F250" s="237" t="s">
        <v>450</v>
      </c>
      <c r="G250" s="238" t="s">
        <v>128</v>
      </c>
      <c r="H250" s="239">
        <v>31.5</v>
      </c>
      <c r="I250" s="240"/>
      <c r="J250" s="241">
        <f>ROUND(I250*H250,2)</f>
        <v>0</v>
      </c>
      <c r="K250" s="237" t="s">
        <v>239</v>
      </c>
      <c r="L250" s="44"/>
      <c r="M250" s="242" t="s">
        <v>1</v>
      </c>
      <c r="N250" s="243" t="s">
        <v>38</v>
      </c>
      <c r="O250" s="91"/>
      <c r="P250" s="244">
        <f>O250*H250</f>
        <v>0</v>
      </c>
      <c r="Q250" s="244">
        <v>0.30360999999999999</v>
      </c>
      <c r="R250" s="244">
        <f>Q250*H250</f>
        <v>9.5637150000000002</v>
      </c>
      <c r="S250" s="244">
        <v>0</v>
      </c>
      <c r="T250" s="24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6" t="s">
        <v>124</v>
      </c>
      <c r="AT250" s="246" t="s">
        <v>119</v>
      </c>
      <c r="AU250" s="246" t="s">
        <v>81</v>
      </c>
      <c r="AY250" s="17" t="s">
        <v>116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7" t="s">
        <v>81</v>
      </c>
      <c r="BK250" s="247">
        <f>ROUND(I250*H250,2)</f>
        <v>0</v>
      </c>
      <c r="BL250" s="17" t="s">
        <v>124</v>
      </c>
      <c r="BM250" s="246" t="s">
        <v>451</v>
      </c>
    </row>
    <row r="251" s="13" customFormat="1">
      <c r="A251" s="13"/>
      <c r="B251" s="248"/>
      <c r="C251" s="249"/>
      <c r="D251" s="250" t="s">
        <v>130</v>
      </c>
      <c r="E251" s="251" t="s">
        <v>1</v>
      </c>
      <c r="F251" s="252" t="s">
        <v>452</v>
      </c>
      <c r="G251" s="249"/>
      <c r="H251" s="253">
        <v>31.5</v>
      </c>
      <c r="I251" s="254"/>
      <c r="J251" s="249"/>
      <c r="K251" s="249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130</v>
      </c>
      <c r="AU251" s="259" t="s">
        <v>81</v>
      </c>
      <c r="AV251" s="13" t="s">
        <v>83</v>
      </c>
      <c r="AW251" s="13" t="s">
        <v>30</v>
      </c>
      <c r="AX251" s="13" t="s">
        <v>81</v>
      </c>
      <c r="AY251" s="259" t="s">
        <v>116</v>
      </c>
    </row>
    <row r="252" s="2" customFormat="1" ht="21.75" customHeight="1">
      <c r="A252" s="38"/>
      <c r="B252" s="39"/>
      <c r="C252" s="235" t="s">
        <v>453</v>
      </c>
      <c r="D252" s="235" t="s">
        <v>119</v>
      </c>
      <c r="E252" s="236" t="s">
        <v>454</v>
      </c>
      <c r="F252" s="237" t="s">
        <v>455</v>
      </c>
      <c r="G252" s="238" t="s">
        <v>174</v>
      </c>
      <c r="H252" s="239">
        <v>2</v>
      </c>
      <c r="I252" s="240"/>
      <c r="J252" s="241">
        <f>ROUND(I252*H252,2)</f>
        <v>0</v>
      </c>
      <c r="K252" s="237" t="s">
        <v>239</v>
      </c>
      <c r="L252" s="44"/>
      <c r="M252" s="242" t="s">
        <v>1</v>
      </c>
      <c r="N252" s="243" t="s">
        <v>38</v>
      </c>
      <c r="O252" s="91"/>
      <c r="P252" s="244">
        <f>O252*H252</f>
        <v>0</v>
      </c>
      <c r="Q252" s="244">
        <v>0.0064850000000000003</v>
      </c>
      <c r="R252" s="244">
        <f>Q252*H252</f>
        <v>0.012970000000000001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124</v>
      </c>
      <c r="AT252" s="246" t="s">
        <v>119</v>
      </c>
      <c r="AU252" s="246" t="s">
        <v>81</v>
      </c>
      <c r="AY252" s="17" t="s">
        <v>116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81</v>
      </c>
      <c r="BK252" s="247">
        <f>ROUND(I252*H252,2)</f>
        <v>0</v>
      </c>
      <c r="BL252" s="17" t="s">
        <v>124</v>
      </c>
      <c r="BM252" s="246" t="s">
        <v>456</v>
      </c>
    </row>
    <row r="253" s="13" customFormat="1">
      <c r="A253" s="13"/>
      <c r="B253" s="248"/>
      <c r="C253" s="249"/>
      <c r="D253" s="250" t="s">
        <v>130</v>
      </c>
      <c r="E253" s="251" t="s">
        <v>1</v>
      </c>
      <c r="F253" s="252" t="s">
        <v>83</v>
      </c>
      <c r="G253" s="249"/>
      <c r="H253" s="253">
        <v>2</v>
      </c>
      <c r="I253" s="254"/>
      <c r="J253" s="249"/>
      <c r="K253" s="249"/>
      <c r="L253" s="255"/>
      <c r="M253" s="256"/>
      <c r="N253" s="257"/>
      <c r="O253" s="257"/>
      <c r="P253" s="257"/>
      <c r="Q253" s="257"/>
      <c r="R253" s="257"/>
      <c r="S253" s="257"/>
      <c r="T253" s="25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9" t="s">
        <v>130</v>
      </c>
      <c r="AU253" s="259" t="s">
        <v>81</v>
      </c>
      <c r="AV253" s="13" t="s">
        <v>83</v>
      </c>
      <c r="AW253" s="13" t="s">
        <v>30</v>
      </c>
      <c r="AX253" s="13" t="s">
        <v>81</v>
      </c>
      <c r="AY253" s="259" t="s">
        <v>116</v>
      </c>
    </row>
    <row r="254" s="2" customFormat="1" ht="21.75" customHeight="1">
      <c r="A254" s="38"/>
      <c r="B254" s="39"/>
      <c r="C254" s="235" t="s">
        <v>457</v>
      </c>
      <c r="D254" s="235" t="s">
        <v>119</v>
      </c>
      <c r="E254" s="236" t="s">
        <v>458</v>
      </c>
      <c r="F254" s="237" t="s">
        <v>459</v>
      </c>
      <c r="G254" s="238" t="s">
        <v>135</v>
      </c>
      <c r="H254" s="239">
        <v>0.77000000000000002</v>
      </c>
      <c r="I254" s="240"/>
      <c r="J254" s="241">
        <f>ROUND(I254*H254,2)</f>
        <v>0</v>
      </c>
      <c r="K254" s="237" t="s">
        <v>239</v>
      </c>
      <c r="L254" s="44"/>
      <c r="M254" s="242" t="s">
        <v>1</v>
      </c>
      <c r="N254" s="243" t="s">
        <v>38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2.6000000000000001</v>
      </c>
      <c r="T254" s="245">
        <f>S254*H254</f>
        <v>2.0020000000000002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124</v>
      </c>
      <c r="AT254" s="246" t="s">
        <v>119</v>
      </c>
      <c r="AU254" s="246" t="s">
        <v>81</v>
      </c>
      <c r="AY254" s="17" t="s">
        <v>116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81</v>
      </c>
      <c r="BK254" s="247">
        <f>ROUND(I254*H254,2)</f>
        <v>0</v>
      </c>
      <c r="BL254" s="17" t="s">
        <v>124</v>
      </c>
      <c r="BM254" s="246" t="s">
        <v>460</v>
      </c>
    </row>
    <row r="255" s="13" customFormat="1">
      <c r="A255" s="13"/>
      <c r="B255" s="248"/>
      <c r="C255" s="249"/>
      <c r="D255" s="250" t="s">
        <v>130</v>
      </c>
      <c r="E255" s="251" t="s">
        <v>1</v>
      </c>
      <c r="F255" s="252" t="s">
        <v>461</v>
      </c>
      <c r="G255" s="249"/>
      <c r="H255" s="253">
        <v>0.77000000000000002</v>
      </c>
      <c r="I255" s="254"/>
      <c r="J255" s="249"/>
      <c r="K255" s="249"/>
      <c r="L255" s="255"/>
      <c r="M255" s="256"/>
      <c r="N255" s="257"/>
      <c r="O255" s="257"/>
      <c r="P255" s="257"/>
      <c r="Q255" s="257"/>
      <c r="R255" s="257"/>
      <c r="S255" s="257"/>
      <c r="T255" s="25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9" t="s">
        <v>130</v>
      </c>
      <c r="AU255" s="259" t="s">
        <v>81</v>
      </c>
      <c r="AV255" s="13" t="s">
        <v>83</v>
      </c>
      <c r="AW255" s="13" t="s">
        <v>30</v>
      </c>
      <c r="AX255" s="13" t="s">
        <v>81</v>
      </c>
      <c r="AY255" s="259" t="s">
        <v>116</v>
      </c>
    </row>
    <row r="256" s="2" customFormat="1" ht="16.5" customHeight="1">
      <c r="A256" s="38"/>
      <c r="B256" s="39"/>
      <c r="C256" s="260" t="s">
        <v>462</v>
      </c>
      <c r="D256" s="260" t="s">
        <v>138</v>
      </c>
      <c r="E256" s="261" t="s">
        <v>463</v>
      </c>
      <c r="F256" s="262" t="s">
        <v>464</v>
      </c>
      <c r="G256" s="263" t="s">
        <v>174</v>
      </c>
      <c r="H256" s="264">
        <v>14</v>
      </c>
      <c r="I256" s="265"/>
      <c r="J256" s="266">
        <f>ROUND(I256*H256,2)</f>
        <v>0</v>
      </c>
      <c r="K256" s="262" t="s">
        <v>1</v>
      </c>
      <c r="L256" s="267"/>
      <c r="M256" s="268" t="s">
        <v>1</v>
      </c>
      <c r="N256" s="269" t="s">
        <v>38</v>
      </c>
      <c r="O256" s="91"/>
      <c r="P256" s="244">
        <f>O256*H256</f>
        <v>0</v>
      </c>
      <c r="Q256" s="244">
        <v>1.8109999999999999</v>
      </c>
      <c r="R256" s="244">
        <f>Q256*H256</f>
        <v>25.353999999999999</v>
      </c>
      <c r="S256" s="244">
        <v>0</v>
      </c>
      <c r="T256" s="24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142</v>
      </c>
      <c r="AT256" s="246" t="s">
        <v>138</v>
      </c>
      <c r="AU256" s="246" t="s">
        <v>81</v>
      </c>
      <c r="AY256" s="17" t="s">
        <v>116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81</v>
      </c>
      <c r="BK256" s="247">
        <f>ROUND(I256*H256,2)</f>
        <v>0</v>
      </c>
      <c r="BL256" s="17" t="s">
        <v>124</v>
      </c>
      <c r="BM256" s="246" t="s">
        <v>465</v>
      </c>
    </row>
    <row r="257" s="2" customFormat="1" ht="16.5" customHeight="1">
      <c r="A257" s="38"/>
      <c r="B257" s="39"/>
      <c r="C257" s="260" t="s">
        <v>466</v>
      </c>
      <c r="D257" s="260" t="s">
        <v>138</v>
      </c>
      <c r="E257" s="261" t="s">
        <v>467</v>
      </c>
      <c r="F257" s="262" t="s">
        <v>468</v>
      </c>
      <c r="G257" s="263" t="s">
        <v>174</v>
      </c>
      <c r="H257" s="264">
        <v>1</v>
      </c>
      <c r="I257" s="265"/>
      <c r="J257" s="266">
        <f>ROUND(I257*H257,2)</f>
        <v>0</v>
      </c>
      <c r="K257" s="262" t="s">
        <v>1</v>
      </c>
      <c r="L257" s="267"/>
      <c r="M257" s="268" t="s">
        <v>1</v>
      </c>
      <c r="N257" s="269" t="s">
        <v>38</v>
      </c>
      <c r="O257" s="91"/>
      <c r="P257" s="244">
        <f>O257*H257</f>
        <v>0</v>
      </c>
      <c r="Q257" s="244">
        <v>2.347</v>
      </c>
      <c r="R257" s="244">
        <f>Q257*H257</f>
        <v>2.347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142</v>
      </c>
      <c r="AT257" s="246" t="s">
        <v>138</v>
      </c>
      <c r="AU257" s="246" t="s">
        <v>81</v>
      </c>
      <c r="AY257" s="17" t="s">
        <v>116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81</v>
      </c>
      <c r="BK257" s="247">
        <f>ROUND(I257*H257,2)</f>
        <v>0</v>
      </c>
      <c r="BL257" s="17" t="s">
        <v>124</v>
      </c>
      <c r="BM257" s="246" t="s">
        <v>469</v>
      </c>
    </row>
    <row r="258" s="2" customFormat="1" ht="16.5" customHeight="1">
      <c r="A258" s="38"/>
      <c r="B258" s="39"/>
      <c r="C258" s="260" t="s">
        <v>470</v>
      </c>
      <c r="D258" s="260" t="s">
        <v>138</v>
      </c>
      <c r="E258" s="261" t="s">
        <v>471</v>
      </c>
      <c r="F258" s="262" t="s">
        <v>472</v>
      </c>
      <c r="G258" s="263" t="s">
        <v>174</v>
      </c>
      <c r="H258" s="264">
        <v>1</v>
      </c>
      <c r="I258" s="265"/>
      <c r="J258" s="266">
        <f>ROUND(I258*H258,2)</f>
        <v>0</v>
      </c>
      <c r="K258" s="262" t="s">
        <v>1</v>
      </c>
      <c r="L258" s="267"/>
      <c r="M258" s="268" t="s">
        <v>1</v>
      </c>
      <c r="N258" s="269" t="s">
        <v>38</v>
      </c>
      <c r="O258" s="91"/>
      <c r="P258" s="244">
        <f>O258*H258</f>
        <v>0</v>
      </c>
      <c r="Q258" s="244">
        <v>2.347</v>
      </c>
      <c r="R258" s="244">
        <f>Q258*H258</f>
        <v>2.347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142</v>
      </c>
      <c r="AT258" s="246" t="s">
        <v>138</v>
      </c>
      <c r="AU258" s="246" t="s">
        <v>81</v>
      </c>
      <c r="AY258" s="17" t="s">
        <v>116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81</v>
      </c>
      <c r="BK258" s="247">
        <f>ROUND(I258*H258,2)</f>
        <v>0</v>
      </c>
      <c r="BL258" s="17" t="s">
        <v>124</v>
      </c>
      <c r="BM258" s="246" t="s">
        <v>473</v>
      </c>
    </row>
    <row r="259" s="12" customFormat="1" ht="25.92" customHeight="1">
      <c r="A259" s="12"/>
      <c r="B259" s="219"/>
      <c r="C259" s="220"/>
      <c r="D259" s="221" t="s">
        <v>72</v>
      </c>
      <c r="E259" s="222" t="s">
        <v>474</v>
      </c>
      <c r="F259" s="222" t="s">
        <v>475</v>
      </c>
      <c r="G259" s="220"/>
      <c r="H259" s="220"/>
      <c r="I259" s="223"/>
      <c r="J259" s="224">
        <f>BK259</f>
        <v>0</v>
      </c>
      <c r="K259" s="220"/>
      <c r="L259" s="225"/>
      <c r="M259" s="226"/>
      <c r="N259" s="227"/>
      <c r="O259" s="227"/>
      <c r="P259" s="228">
        <f>SUM(P260:P263)</f>
        <v>0</v>
      </c>
      <c r="Q259" s="227"/>
      <c r="R259" s="228">
        <f>SUM(R260:R263)</f>
        <v>3.0160799999999997</v>
      </c>
      <c r="S259" s="227"/>
      <c r="T259" s="229">
        <f>SUM(T260:T263)</f>
        <v>62.583660000000009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0" t="s">
        <v>81</v>
      </c>
      <c r="AT259" s="231" t="s">
        <v>72</v>
      </c>
      <c r="AU259" s="231" t="s">
        <v>73</v>
      </c>
      <c r="AY259" s="230" t="s">
        <v>116</v>
      </c>
      <c r="BK259" s="232">
        <f>SUM(BK260:BK263)</f>
        <v>0</v>
      </c>
    </row>
    <row r="260" s="2" customFormat="1" ht="16.5" customHeight="1">
      <c r="A260" s="38"/>
      <c r="B260" s="39"/>
      <c r="C260" s="235" t="s">
        <v>476</v>
      </c>
      <c r="D260" s="235" t="s">
        <v>119</v>
      </c>
      <c r="E260" s="236" t="s">
        <v>477</v>
      </c>
      <c r="F260" s="237" t="s">
        <v>478</v>
      </c>
      <c r="G260" s="238" t="s">
        <v>135</v>
      </c>
      <c r="H260" s="239">
        <v>18.744</v>
      </c>
      <c r="I260" s="240"/>
      <c r="J260" s="241">
        <f>ROUND(I260*H260,2)</f>
        <v>0</v>
      </c>
      <c r="K260" s="237" t="s">
        <v>239</v>
      </c>
      <c r="L260" s="44"/>
      <c r="M260" s="242" t="s">
        <v>1</v>
      </c>
      <c r="N260" s="243" t="s">
        <v>38</v>
      </c>
      <c r="O260" s="91"/>
      <c r="P260" s="244">
        <f>O260*H260</f>
        <v>0</v>
      </c>
      <c r="Q260" s="244">
        <v>0.12</v>
      </c>
      <c r="R260" s="244">
        <f>Q260*H260</f>
        <v>2.2492799999999997</v>
      </c>
      <c r="S260" s="244">
        <v>2.4900000000000002</v>
      </c>
      <c r="T260" s="245">
        <f>S260*H260</f>
        <v>46.672560000000004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124</v>
      </c>
      <c r="AT260" s="246" t="s">
        <v>119</v>
      </c>
      <c r="AU260" s="246" t="s">
        <v>81</v>
      </c>
      <c r="AY260" s="17" t="s">
        <v>116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81</v>
      </c>
      <c r="BK260" s="247">
        <f>ROUND(I260*H260,2)</f>
        <v>0</v>
      </c>
      <c r="BL260" s="17" t="s">
        <v>124</v>
      </c>
      <c r="BM260" s="246" t="s">
        <v>479</v>
      </c>
    </row>
    <row r="261" s="13" customFormat="1">
      <c r="A261" s="13"/>
      <c r="B261" s="248"/>
      <c r="C261" s="249"/>
      <c r="D261" s="250" t="s">
        <v>130</v>
      </c>
      <c r="E261" s="251" t="s">
        <v>1</v>
      </c>
      <c r="F261" s="252" t="s">
        <v>480</v>
      </c>
      <c r="G261" s="249"/>
      <c r="H261" s="253">
        <v>18.744</v>
      </c>
      <c r="I261" s="254"/>
      <c r="J261" s="249"/>
      <c r="K261" s="249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130</v>
      </c>
      <c r="AU261" s="259" t="s">
        <v>81</v>
      </c>
      <c r="AV261" s="13" t="s">
        <v>83</v>
      </c>
      <c r="AW261" s="13" t="s">
        <v>30</v>
      </c>
      <c r="AX261" s="13" t="s">
        <v>81</v>
      </c>
      <c r="AY261" s="259" t="s">
        <v>116</v>
      </c>
    </row>
    <row r="262" s="2" customFormat="1" ht="16.5" customHeight="1">
      <c r="A262" s="38"/>
      <c r="B262" s="39"/>
      <c r="C262" s="235" t="s">
        <v>481</v>
      </c>
      <c r="D262" s="235" t="s">
        <v>119</v>
      </c>
      <c r="E262" s="236" t="s">
        <v>482</v>
      </c>
      <c r="F262" s="237" t="s">
        <v>483</v>
      </c>
      <c r="G262" s="238" t="s">
        <v>135</v>
      </c>
      <c r="H262" s="239">
        <v>6.3899999999999997</v>
      </c>
      <c r="I262" s="240"/>
      <c r="J262" s="241">
        <f>ROUND(I262*H262,2)</f>
        <v>0</v>
      </c>
      <c r="K262" s="237" t="s">
        <v>239</v>
      </c>
      <c r="L262" s="44"/>
      <c r="M262" s="242" t="s">
        <v>1</v>
      </c>
      <c r="N262" s="243" t="s">
        <v>38</v>
      </c>
      <c r="O262" s="91"/>
      <c r="P262" s="244">
        <f>O262*H262</f>
        <v>0</v>
      </c>
      <c r="Q262" s="244">
        <v>0.12</v>
      </c>
      <c r="R262" s="244">
        <f>Q262*H262</f>
        <v>0.76679999999999993</v>
      </c>
      <c r="S262" s="244">
        <v>2.4900000000000002</v>
      </c>
      <c r="T262" s="245">
        <f>S262*H262</f>
        <v>15.911100000000001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6" t="s">
        <v>124</v>
      </c>
      <c r="AT262" s="246" t="s">
        <v>119</v>
      </c>
      <c r="AU262" s="246" t="s">
        <v>81</v>
      </c>
      <c r="AY262" s="17" t="s">
        <v>116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17" t="s">
        <v>81</v>
      </c>
      <c r="BK262" s="247">
        <f>ROUND(I262*H262,2)</f>
        <v>0</v>
      </c>
      <c r="BL262" s="17" t="s">
        <v>124</v>
      </c>
      <c r="BM262" s="246" t="s">
        <v>484</v>
      </c>
    </row>
    <row r="263" s="13" customFormat="1">
      <c r="A263" s="13"/>
      <c r="B263" s="248"/>
      <c r="C263" s="249"/>
      <c r="D263" s="250" t="s">
        <v>130</v>
      </c>
      <c r="E263" s="251" t="s">
        <v>1</v>
      </c>
      <c r="F263" s="252" t="s">
        <v>485</v>
      </c>
      <c r="G263" s="249"/>
      <c r="H263" s="253">
        <v>6.3899999999999997</v>
      </c>
      <c r="I263" s="254"/>
      <c r="J263" s="249"/>
      <c r="K263" s="249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130</v>
      </c>
      <c r="AU263" s="259" t="s">
        <v>81</v>
      </c>
      <c r="AV263" s="13" t="s">
        <v>83</v>
      </c>
      <c r="AW263" s="13" t="s">
        <v>30</v>
      </c>
      <c r="AX263" s="13" t="s">
        <v>81</v>
      </c>
      <c r="AY263" s="259" t="s">
        <v>116</v>
      </c>
    </row>
    <row r="264" s="12" customFormat="1" ht="25.92" customHeight="1">
      <c r="A264" s="12"/>
      <c r="B264" s="219"/>
      <c r="C264" s="220"/>
      <c r="D264" s="221" t="s">
        <v>72</v>
      </c>
      <c r="E264" s="222" t="s">
        <v>486</v>
      </c>
      <c r="F264" s="222" t="s">
        <v>487</v>
      </c>
      <c r="G264" s="220"/>
      <c r="H264" s="220"/>
      <c r="I264" s="223"/>
      <c r="J264" s="224">
        <f>BK264</f>
        <v>0</v>
      </c>
      <c r="K264" s="220"/>
      <c r="L264" s="225"/>
      <c r="M264" s="226"/>
      <c r="N264" s="227"/>
      <c r="O264" s="227"/>
      <c r="P264" s="228">
        <f>SUM(P265:P266)</f>
        <v>0</v>
      </c>
      <c r="Q264" s="227"/>
      <c r="R264" s="228">
        <f>SUM(R265:R266)</f>
        <v>0.044352000000000003</v>
      </c>
      <c r="S264" s="227"/>
      <c r="T264" s="229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0" t="s">
        <v>81</v>
      </c>
      <c r="AT264" s="231" t="s">
        <v>72</v>
      </c>
      <c r="AU264" s="231" t="s">
        <v>73</v>
      </c>
      <c r="AY264" s="230" t="s">
        <v>116</v>
      </c>
      <c r="BK264" s="232">
        <f>SUM(BK265:BK266)</f>
        <v>0</v>
      </c>
    </row>
    <row r="265" s="2" customFormat="1" ht="21.75" customHeight="1">
      <c r="A265" s="38"/>
      <c r="B265" s="39"/>
      <c r="C265" s="235" t="s">
        <v>488</v>
      </c>
      <c r="D265" s="235" t="s">
        <v>119</v>
      </c>
      <c r="E265" s="236" t="s">
        <v>489</v>
      </c>
      <c r="F265" s="237" t="s">
        <v>490</v>
      </c>
      <c r="G265" s="238" t="s">
        <v>174</v>
      </c>
      <c r="H265" s="239">
        <v>16</v>
      </c>
      <c r="I265" s="240"/>
      <c r="J265" s="241">
        <f>ROUND(I265*H265,2)</f>
        <v>0</v>
      </c>
      <c r="K265" s="237" t="s">
        <v>239</v>
      </c>
      <c r="L265" s="44"/>
      <c r="M265" s="242" t="s">
        <v>1</v>
      </c>
      <c r="N265" s="243" t="s">
        <v>38</v>
      </c>
      <c r="O265" s="91"/>
      <c r="P265" s="244">
        <f>O265*H265</f>
        <v>0</v>
      </c>
      <c r="Q265" s="244">
        <v>0.0027720000000000002</v>
      </c>
      <c r="R265" s="244">
        <f>Q265*H265</f>
        <v>0.044352000000000003</v>
      </c>
      <c r="S265" s="244">
        <v>0</v>
      </c>
      <c r="T265" s="24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124</v>
      </c>
      <c r="AT265" s="246" t="s">
        <v>119</v>
      </c>
      <c r="AU265" s="246" t="s">
        <v>81</v>
      </c>
      <c r="AY265" s="17" t="s">
        <v>116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81</v>
      </c>
      <c r="BK265" s="247">
        <f>ROUND(I265*H265,2)</f>
        <v>0</v>
      </c>
      <c r="BL265" s="17" t="s">
        <v>124</v>
      </c>
      <c r="BM265" s="246" t="s">
        <v>491</v>
      </c>
    </row>
    <row r="266" s="13" customFormat="1">
      <c r="A266" s="13"/>
      <c r="B266" s="248"/>
      <c r="C266" s="249"/>
      <c r="D266" s="250" t="s">
        <v>130</v>
      </c>
      <c r="E266" s="251" t="s">
        <v>1</v>
      </c>
      <c r="F266" s="252" t="s">
        <v>492</v>
      </c>
      <c r="G266" s="249"/>
      <c r="H266" s="253">
        <v>16</v>
      </c>
      <c r="I266" s="254"/>
      <c r="J266" s="249"/>
      <c r="K266" s="249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130</v>
      </c>
      <c r="AU266" s="259" t="s">
        <v>81</v>
      </c>
      <c r="AV266" s="13" t="s">
        <v>83</v>
      </c>
      <c r="AW266" s="13" t="s">
        <v>30</v>
      </c>
      <c r="AX266" s="13" t="s">
        <v>81</v>
      </c>
      <c r="AY266" s="259" t="s">
        <v>116</v>
      </c>
    </row>
    <row r="267" s="12" customFormat="1" ht="25.92" customHeight="1">
      <c r="A267" s="12"/>
      <c r="B267" s="219"/>
      <c r="C267" s="220"/>
      <c r="D267" s="221" t="s">
        <v>72</v>
      </c>
      <c r="E267" s="222" t="s">
        <v>114</v>
      </c>
      <c r="F267" s="222" t="s">
        <v>115</v>
      </c>
      <c r="G267" s="220"/>
      <c r="H267" s="220"/>
      <c r="I267" s="223"/>
      <c r="J267" s="224">
        <f>BK267</f>
        <v>0</v>
      </c>
      <c r="K267" s="220"/>
      <c r="L267" s="225"/>
      <c r="M267" s="226"/>
      <c r="N267" s="227"/>
      <c r="O267" s="227"/>
      <c r="P267" s="228">
        <f>P268+P276</f>
        <v>0</v>
      </c>
      <c r="Q267" s="227"/>
      <c r="R267" s="228">
        <f>R268+R276</f>
        <v>0</v>
      </c>
      <c r="S267" s="227"/>
      <c r="T267" s="229">
        <f>T268+T276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0" t="s">
        <v>81</v>
      </c>
      <c r="AT267" s="231" t="s">
        <v>72</v>
      </c>
      <c r="AU267" s="231" t="s">
        <v>73</v>
      </c>
      <c r="AY267" s="230" t="s">
        <v>116</v>
      </c>
      <c r="BK267" s="232">
        <f>BK268+BK276</f>
        <v>0</v>
      </c>
    </row>
    <row r="268" s="12" customFormat="1" ht="22.8" customHeight="1">
      <c r="A268" s="12"/>
      <c r="B268" s="219"/>
      <c r="C268" s="220"/>
      <c r="D268" s="221" t="s">
        <v>72</v>
      </c>
      <c r="E268" s="233" t="s">
        <v>493</v>
      </c>
      <c r="F268" s="233" t="s">
        <v>494</v>
      </c>
      <c r="G268" s="220"/>
      <c r="H268" s="220"/>
      <c r="I268" s="223"/>
      <c r="J268" s="234">
        <f>BK268</f>
        <v>0</v>
      </c>
      <c r="K268" s="220"/>
      <c r="L268" s="225"/>
      <c r="M268" s="226"/>
      <c r="N268" s="227"/>
      <c r="O268" s="227"/>
      <c r="P268" s="228">
        <f>SUM(P269:P275)</f>
        <v>0</v>
      </c>
      <c r="Q268" s="227"/>
      <c r="R268" s="228">
        <f>SUM(R269:R275)</f>
        <v>0</v>
      </c>
      <c r="S268" s="227"/>
      <c r="T268" s="229">
        <f>SUM(T269:T275)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0" t="s">
        <v>81</v>
      </c>
      <c r="AT268" s="231" t="s">
        <v>72</v>
      </c>
      <c r="AU268" s="231" t="s">
        <v>81</v>
      </c>
      <c r="AY268" s="230" t="s">
        <v>116</v>
      </c>
      <c r="BK268" s="232">
        <f>SUM(BK269:BK275)</f>
        <v>0</v>
      </c>
    </row>
    <row r="269" s="2" customFormat="1" ht="16.5" customHeight="1">
      <c r="A269" s="38"/>
      <c r="B269" s="39"/>
      <c r="C269" s="235" t="s">
        <v>495</v>
      </c>
      <c r="D269" s="235" t="s">
        <v>119</v>
      </c>
      <c r="E269" s="236" t="s">
        <v>496</v>
      </c>
      <c r="F269" s="237" t="s">
        <v>497</v>
      </c>
      <c r="G269" s="238" t="s">
        <v>141</v>
      </c>
      <c r="H269" s="239">
        <v>70.719999999999999</v>
      </c>
      <c r="I269" s="240"/>
      <c r="J269" s="241">
        <f>ROUND(I269*H269,2)</f>
        <v>0</v>
      </c>
      <c r="K269" s="237" t="s">
        <v>239</v>
      </c>
      <c r="L269" s="44"/>
      <c r="M269" s="242" t="s">
        <v>1</v>
      </c>
      <c r="N269" s="243" t="s">
        <v>38</v>
      </c>
      <c r="O269" s="91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124</v>
      </c>
      <c r="AT269" s="246" t="s">
        <v>119</v>
      </c>
      <c r="AU269" s="246" t="s">
        <v>83</v>
      </c>
      <c r="AY269" s="17" t="s">
        <v>116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81</v>
      </c>
      <c r="BK269" s="247">
        <f>ROUND(I269*H269,2)</f>
        <v>0</v>
      </c>
      <c r="BL269" s="17" t="s">
        <v>124</v>
      </c>
      <c r="BM269" s="246" t="s">
        <v>498</v>
      </c>
    </row>
    <row r="270" s="2" customFormat="1" ht="16.5" customHeight="1">
      <c r="A270" s="38"/>
      <c r="B270" s="39"/>
      <c r="C270" s="235" t="s">
        <v>499</v>
      </c>
      <c r="D270" s="235" t="s">
        <v>119</v>
      </c>
      <c r="E270" s="236" t="s">
        <v>500</v>
      </c>
      <c r="F270" s="237" t="s">
        <v>501</v>
      </c>
      <c r="G270" s="238" t="s">
        <v>141</v>
      </c>
      <c r="H270" s="239">
        <v>70.719999999999999</v>
      </c>
      <c r="I270" s="240"/>
      <c r="J270" s="241">
        <f>ROUND(I270*H270,2)</f>
        <v>0</v>
      </c>
      <c r="K270" s="237" t="s">
        <v>239</v>
      </c>
      <c r="L270" s="44"/>
      <c r="M270" s="242" t="s">
        <v>1</v>
      </c>
      <c r="N270" s="243" t="s">
        <v>38</v>
      </c>
      <c r="O270" s="91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124</v>
      </c>
      <c r="AT270" s="246" t="s">
        <v>119</v>
      </c>
      <c r="AU270" s="246" t="s">
        <v>83</v>
      </c>
      <c r="AY270" s="17" t="s">
        <v>116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81</v>
      </c>
      <c r="BK270" s="247">
        <f>ROUND(I270*H270,2)</f>
        <v>0</v>
      </c>
      <c r="BL270" s="17" t="s">
        <v>124</v>
      </c>
      <c r="BM270" s="246" t="s">
        <v>502</v>
      </c>
    </row>
    <row r="271" s="2" customFormat="1" ht="21.75" customHeight="1">
      <c r="A271" s="38"/>
      <c r="B271" s="39"/>
      <c r="C271" s="235" t="s">
        <v>503</v>
      </c>
      <c r="D271" s="235" t="s">
        <v>119</v>
      </c>
      <c r="E271" s="236" t="s">
        <v>504</v>
      </c>
      <c r="F271" s="237" t="s">
        <v>505</v>
      </c>
      <c r="G271" s="238" t="s">
        <v>141</v>
      </c>
      <c r="H271" s="239">
        <v>70.719999999999999</v>
      </c>
      <c r="I271" s="240"/>
      <c r="J271" s="241">
        <f>ROUND(I271*H271,2)</f>
        <v>0</v>
      </c>
      <c r="K271" s="237" t="s">
        <v>239</v>
      </c>
      <c r="L271" s="44"/>
      <c r="M271" s="242" t="s">
        <v>1</v>
      </c>
      <c r="N271" s="243" t="s">
        <v>38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124</v>
      </c>
      <c r="AT271" s="246" t="s">
        <v>119</v>
      </c>
      <c r="AU271" s="246" t="s">
        <v>83</v>
      </c>
      <c r="AY271" s="17" t="s">
        <v>116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81</v>
      </c>
      <c r="BK271" s="247">
        <f>ROUND(I271*H271,2)</f>
        <v>0</v>
      </c>
      <c r="BL271" s="17" t="s">
        <v>124</v>
      </c>
      <c r="BM271" s="246" t="s">
        <v>506</v>
      </c>
    </row>
    <row r="272" s="2" customFormat="1" ht="16.5" customHeight="1">
      <c r="A272" s="38"/>
      <c r="B272" s="39"/>
      <c r="C272" s="235" t="s">
        <v>507</v>
      </c>
      <c r="D272" s="235" t="s">
        <v>119</v>
      </c>
      <c r="E272" s="236" t="s">
        <v>508</v>
      </c>
      <c r="F272" s="237" t="s">
        <v>509</v>
      </c>
      <c r="G272" s="238" t="s">
        <v>141</v>
      </c>
      <c r="H272" s="239">
        <v>1414.4000000000001</v>
      </c>
      <c r="I272" s="240"/>
      <c r="J272" s="241">
        <f>ROUND(I272*H272,2)</f>
        <v>0</v>
      </c>
      <c r="K272" s="237" t="s">
        <v>239</v>
      </c>
      <c r="L272" s="44"/>
      <c r="M272" s="242" t="s">
        <v>1</v>
      </c>
      <c r="N272" s="243" t="s">
        <v>38</v>
      </c>
      <c r="O272" s="91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124</v>
      </c>
      <c r="AT272" s="246" t="s">
        <v>119</v>
      </c>
      <c r="AU272" s="246" t="s">
        <v>83</v>
      </c>
      <c r="AY272" s="17" t="s">
        <v>116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81</v>
      </c>
      <c r="BK272" s="247">
        <f>ROUND(I272*H272,2)</f>
        <v>0</v>
      </c>
      <c r="BL272" s="17" t="s">
        <v>124</v>
      </c>
      <c r="BM272" s="246" t="s">
        <v>510</v>
      </c>
    </row>
    <row r="273" s="13" customFormat="1">
      <c r="A273" s="13"/>
      <c r="B273" s="248"/>
      <c r="C273" s="249"/>
      <c r="D273" s="250" t="s">
        <v>130</v>
      </c>
      <c r="E273" s="251" t="s">
        <v>1</v>
      </c>
      <c r="F273" s="252" t="s">
        <v>511</v>
      </c>
      <c r="G273" s="249"/>
      <c r="H273" s="253">
        <v>1414.4000000000001</v>
      </c>
      <c r="I273" s="254"/>
      <c r="J273" s="249"/>
      <c r="K273" s="249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130</v>
      </c>
      <c r="AU273" s="259" t="s">
        <v>83</v>
      </c>
      <c r="AV273" s="13" t="s">
        <v>83</v>
      </c>
      <c r="AW273" s="13" t="s">
        <v>30</v>
      </c>
      <c r="AX273" s="13" t="s">
        <v>81</v>
      </c>
      <c r="AY273" s="259" t="s">
        <v>116</v>
      </c>
    </row>
    <row r="274" s="2" customFormat="1" ht="21.75" customHeight="1">
      <c r="A274" s="38"/>
      <c r="B274" s="39"/>
      <c r="C274" s="235" t="s">
        <v>512</v>
      </c>
      <c r="D274" s="235" t="s">
        <v>119</v>
      </c>
      <c r="E274" s="236" t="s">
        <v>513</v>
      </c>
      <c r="F274" s="237" t="s">
        <v>514</v>
      </c>
      <c r="G274" s="238" t="s">
        <v>141</v>
      </c>
      <c r="H274" s="239">
        <v>70.719999999999999</v>
      </c>
      <c r="I274" s="240"/>
      <c r="J274" s="241">
        <f>ROUND(I274*H274,2)</f>
        <v>0</v>
      </c>
      <c r="K274" s="237" t="s">
        <v>239</v>
      </c>
      <c r="L274" s="44"/>
      <c r="M274" s="242" t="s">
        <v>1</v>
      </c>
      <c r="N274" s="243" t="s">
        <v>38</v>
      </c>
      <c r="O274" s="91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124</v>
      </c>
      <c r="AT274" s="246" t="s">
        <v>119</v>
      </c>
      <c r="AU274" s="246" t="s">
        <v>83</v>
      </c>
      <c r="AY274" s="17" t="s">
        <v>116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81</v>
      </c>
      <c r="BK274" s="247">
        <f>ROUND(I274*H274,2)</f>
        <v>0</v>
      </c>
      <c r="BL274" s="17" t="s">
        <v>124</v>
      </c>
      <c r="BM274" s="246" t="s">
        <v>515</v>
      </c>
    </row>
    <row r="275" s="2" customFormat="1" ht="21.75" customHeight="1">
      <c r="A275" s="38"/>
      <c r="B275" s="39"/>
      <c r="C275" s="235" t="s">
        <v>516</v>
      </c>
      <c r="D275" s="235" t="s">
        <v>119</v>
      </c>
      <c r="E275" s="236" t="s">
        <v>517</v>
      </c>
      <c r="F275" s="237" t="s">
        <v>518</v>
      </c>
      <c r="G275" s="238" t="s">
        <v>141</v>
      </c>
      <c r="H275" s="239">
        <v>70.719999999999999</v>
      </c>
      <c r="I275" s="240"/>
      <c r="J275" s="241">
        <f>ROUND(I275*H275,2)</f>
        <v>0</v>
      </c>
      <c r="K275" s="237" t="s">
        <v>239</v>
      </c>
      <c r="L275" s="44"/>
      <c r="M275" s="242" t="s">
        <v>1</v>
      </c>
      <c r="N275" s="243" t="s">
        <v>38</v>
      </c>
      <c r="O275" s="91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6" t="s">
        <v>124</v>
      </c>
      <c r="AT275" s="246" t="s">
        <v>119</v>
      </c>
      <c r="AU275" s="246" t="s">
        <v>83</v>
      </c>
      <c r="AY275" s="17" t="s">
        <v>116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17" t="s">
        <v>81</v>
      </c>
      <c r="BK275" s="247">
        <f>ROUND(I275*H275,2)</f>
        <v>0</v>
      </c>
      <c r="BL275" s="17" t="s">
        <v>124</v>
      </c>
      <c r="BM275" s="246" t="s">
        <v>519</v>
      </c>
    </row>
    <row r="276" s="12" customFormat="1" ht="22.8" customHeight="1">
      <c r="A276" s="12"/>
      <c r="B276" s="219"/>
      <c r="C276" s="220"/>
      <c r="D276" s="221" t="s">
        <v>72</v>
      </c>
      <c r="E276" s="233" t="s">
        <v>520</v>
      </c>
      <c r="F276" s="233" t="s">
        <v>521</v>
      </c>
      <c r="G276" s="220"/>
      <c r="H276" s="220"/>
      <c r="I276" s="223"/>
      <c r="J276" s="234">
        <f>BK276</f>
        <v>0</v>
      </c>
      <c r="K276" s="220"/>
      <c r="L276" s="225"/>
      <c r="M276" s="226"/>
      <c r="N276" s="227"/>
      <c r="O276" s="227"/>
      <c r="P276" s="228">
        <f>P277</f>
        <v>0</v>
      </c>
      <c r="Q276" s="227"/>
      <c r="R276" s="228">
        <f>R277</f>
        <v>0</v>
      </c>
      <c r="S276" s="227"/>
      <c r="T276" s="229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0" t="s">
        <v>81</v>
      </c>
      <c r="AT276" s="231" t="s">
        <v>72</v>
      </c>
      <c r="AU276" s="231" t="s">
        <v>81</v>
      </c>
      <c r="AY276" s="230" t="s">
        <v>116</v>
      </c>
      <c r="BK276" s="232">
        <f>BK277</f>
        <v>0</v>
      </c>
    </row>
    <row r="277" s="2" customFormat="1" ht="21.75" customHeight="1">
      <c r="A277" s="38"/>
      <c r="B277" s="39"/>
      <c r="C277" s="235" t="s">
        <v>522</v>
      </c>
      <c r="D277" s="235" t="s">
        <v>119</v>
      </c>
      <c r="E277" s="236" t="s">
        <v>523</v>
      </c>
      <c r="F277" s="237" t="s">
        <v>524</v>
      </c>
      <c r="G277" s="238" t="s">
        <v>141</v>
      </c>
      <c r="H277" s="239">
        <v>365.35899999999998</v>
      </c>
      <c r="I277" s="240"/>
      <c r="J277" s="241">
        <f>ROUND(I277*H277,2)</f>
        <v>0</v>
      </c>
      <c r="K277" s="237" t="s">
        <v>239</v>
      </c>
      <c r="L277" s="44"/>
      <c r="M277" s="297" t="s">
        <v>1</v>
      </c>
      <c r="N277" s="298" t="s">
        <v>38</v>
      </c>
      <c r="O277" s="299"/>
      <c r="P277" s="300">
        <f>O277*H277</f>
        <v>0</v>
      </c>
      <c r="Q277" s="300">
        <v>0</v>
      </c>
      <c r="R277" s="300">
        <f>Q277*H277</f>
        <v>0</v>
      </c>
      <c r="S277" s="300">
        <v>0</v>
      </c>
      <c r="T277" s="30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124</v>
      </c>
      <c r="AT277" s="246" t="s">
        <v>119</v>
      </c>
      <c r="AU277" s="246" t="s">
        <v>83</v>
      </c>
      <c r="AY277" s="17" t="s">
        <v>116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81</v>
      </c>
      <c r="BK277" s="247">
        <f>ROUND(I277*H277,2)</f>
        <v>0</v>
      </c>
      <c r="BL277" s="17" t="s">
        <v>124</v>
      </c>
      <c r="BM277" s="246" t="s">
        <v>525</v>
      </c>
    </row>
    <row r="278" s="2" customFormat="1" ht="6.96" customHeight="1">
      <c r="A278" s="38"/>
      <c r="B278" s="66"/>
      <c r="C278" s="67"/>
      <c r="D278" s="67"/>
      <c r="E278" s="67"/>
      <c r="F278" s="67"/>
      <c r="G278" s="67"/>
      <c r="H278" s="67"/>
      <c r="I278" s="183"/>
      <c r="J278" s="67"/>
      <c r="K278" s="67"/>
      <c r="L278" s="44"/>
      <c r="M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</sheetData>
  <sheetProtection sheet="1" autoFilter="0" formatColumns="0" formatRows="0" objects="1" scenarios="1" spinCount="100000" saltValue="m+jjY2SwyB/lgCFm6hnJvA5tjoGEWBDZBzVvTTn6KOtkWl6O04ZPMEgs9njGK7yBikOkaMLMnNezcq8HVngWmA==" hashValue="rJ++x4IF7EWCi5vwtl+0E4mAi+1U4P2JSBfeUID0ChwZOq8RSf0RkHawJi4q2e387+3MeNmIq8R1Ug8w1M968A==" algorithmName="SHA-512" password="CC35"/>
  <autoFilter ref="C126:K27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66,549 - TÚ 2071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526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6. 12. 2019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ROUND((SUM(BE122:BE138)),  2)</f>
        <v>0</v>
      </c>
      <c r="G33" s="38"/>
      <c r="H33" s="38"/>
      <c r="I33" s="162">
        <v>0.20999999999999999</v>
      </c>
      <c r="J33" s="161">
        <f>ROUND(((SUM(BE122:BE138))*I33),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ROUND((SUM(BF122:BF138)),  2)</f>
        <v>0</v>
      </c>
      <c r="G34" s="38"/>
      <c r="H34" s="38"/>
      <c r="I34" s="162">
        <v>0.14999999999999999</v>
      </c>
      <c r="J34" s="161">
        <f>ROUND(((SUM(BF122:BF138))*I34),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ROUND((SUM(BG122:BG138)),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ROUND((SUM(BH122:BH138)),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ROUND((SUM(BI122:BI138)),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66,549 - TÚ 2071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6. 12. 2019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93"/>
      <c r="C97" s="194"/>
      <c r="D97" s="195" t="s">
        <v>526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527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528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529</v>
      </c>
      <c r="E100" s="203"/>
      <c r="F100" s="203"/>
      <c r="G100" s="203"/>
      <c r="H100" s="203"/>
      <c r="I100" s="204"/>
      <c r="J100" s="205">
        <f>J132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530</v>
      </c>
      <c r="E101" s="203"/>
      <c r="F101" s="203"/>
      <c r="G101" s="203"/>
      <c r="H101" s="203"/>
      <c r="I101" s="204"/>
      <c r="J101" s="205">
        <f>J135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531</v>
      </c>
      <c r="E102" s="203"/>
      <c r="F102" s="203"/>
      <c r="G102" s="203"/>
      <c r="H102" s="203"/>
      <c r="I102" s="204"/>
      <c r="J102" s="205">
        <f>J137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101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propustku v km 66,549 - TÚ 2071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91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6. 12. 2019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7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102</v>
      </c>
      <c r="D121" s="210" t="s">
        <v>58</v>
      </c>
      <c r="E121" s="210" t="s">
        <v>54</v>
      </c>
      <c r="F121" s="210" t="s">
        <v>55</v>
      </c>
      <c r="G121" s="210" t="s">
        <v>103</v>
      </c>
      <c r="H121" s="210" t="s">
        <v>104</v>
      </c>
      <c r="I121" s="211" t="s">
        <v>105</v>
      </c>
      <c r="J121" s="210" t="s">
        <v>95</v>
      </c>
      <c r="K121" s="212" t="s">
        <v>106</v>
      </c>
      <c r="L121" s="213"/>
      <c r="M121" s="100" t="s">
        <v>1</v>
      </c>
      <c r="N121" s="101" t="s">
        <v>37</v>
      </c>
      <c r="O121" s="101" t="s">
        <v>107</v>
      </c>
      <c r="P121" s="101" t="s">
        <v>108</v>
      </c>
      <c r="Q121" s="101" t="s">
        <v>109</v>
      </c>
      <c r="R121" s="101" t="s">
        <v>110</v>
      </c>
      <c r="S121" s="101" t="s">
        <v>111</v>
      </c>
      <c r="T121" s="102" t="s">
        <v>112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113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97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87</v>
      </c>
      <c r="F123" s="222" t="s">
        <v>88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P124+P127+P132+P135+P137</f>
        <v>0</v>
      </c>
      <c r="Q123" s="227"/>
      <c r="R123" s="228">
        <f>R124+R127+R132+R135+R137</f>
        <v>0</v>
      </c>
      <c r="S123" s="227"/>
      <c r="T123" s="229">
        <f>T124+T127+T132+T135+T137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117</v>
      </c>
      <c r="AT123" s="231" t="s">
        <v>72</v>
      </c>
      <c r="AU123" s="231" t="s">
        <v>73</v>
      </c>
      <c r="AY123" s="230" t="s">
        <v>116</v>
      </c>
      <c r="BK123" s="232">
        <f>BK124+BK127+BK132+BK135+BK137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33" t="s">
        <v>532</v>
      </c>
      <c r="F124" s="233" t="s">
        <v>533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SUM(P125:P126)</f>
        <v>0</v>
      </c>
      <c r="Q124" s="227"/>
      <c r="R124" s="228">
        <f>SUM(R125:R126)</f>
        <v>0</v>
      </c>
      <c r="S124" s="227"/>
      <c r="T124" s="229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117</v>
      </c>
      <c r="AT124" s="231" t="s">
        <v>72</v>
      </c>
      <c r="AU124" s="231" t="s">
        <v>81</v>
      </c>
      <c r="AY124" s="230" t="s">
        <v>116</v>
      </c>
      <c r="BK124" s="232">
        <f>SUM(BK125:BK126)</f>
        <v>0</v>
      </c>
    </row>
    <row r="125" s="2" customFormat="1" ht="16.5" customHeight="1">
      <c r="A125" s="38"/>
      <c r="B125" s="39"/>
      <c r="C125" s="235" t="s">
        <v>81</v>
      </c>
      <c r="D125" s="235" t="s">
        <v>119</v>
      </c>
      <c r="E125" s="236" t="s">
        <v>534</v>
      </c>
      <c r="F125" s="237" t="s">
        <v>535</v>
      </c>
      <c r="G125" s="238" t="s">
        <v>536</v>
      </c>
      <c r="H125" s="239">
        <v>1</v>
      </c>
      <c r="I125" s="240"/>
      <c r="J125" s="241">
        <f>ROUND(I125*H125,2)</f>
        <v>0</v>
      </c>
      <c r="K125" s="237" t="s">
        <v>239</v>
      </c>
      <c r="L125" s="44"/>
      <c r="M125" s="242" t="s">
        <v>1</v>
      </c>
      <c r="N125" s="243" t="s">
        <v>38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537</v>
      </c>
      <c r="AT125" s="246" t="s">
        <v>119</v>
      </c>
      <c r="AU125" s="246" t="s">
        <v>83</v>
      </c>
      <c r="AY125" s="17" t="s">
        <v>116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81</v>
      </c>
      <c r="BK125" s="247">
        <f>ROUND(I125*H125,2)</f>
        <v>0</v>
      </c>
      <c r="BL125" s="17" t="s">
        <v>537</v>
      </c>
      <c r="BM125" s="246" t="s">
        <v>538</v>
      </c>
    </row>
    <row r="126" s="2" customFormat="1" ht="16.5" customHeight="1">
      <c r="A126" s="38"/>
      <c r="B126" s="39"/>
      <c r="C126" s="235" t="s">
        <v>83</v>
      </c>
      <c r="D126" s="235" t="s">
        <v>119</v>
      </c>
      <c r="E126" s="236" t="s">
        <v>539</v>
      </c>
      <c r="F126" s="237" t="s">
        <v>540</v>
      </c>
      <c r="G126" s="238" t="s">
        <v>536</v>
      </c>
      <c r="H126" s="239">
        <v>1</v>
      </c>
      <c r="I126" s="240"/>
      <c r="J126" s="241">
        <f>ROUND(I126*H126,2)</f>
        <v>0</v>
      </c>
      <c r="K126" s="237" t="s">
        <v>541</v>
      </c>
      <c r="L126" s="44"/>
      <c r="M126" s="242" t="s">
        <v>1</v>
      </c>
      <c r="N126" s="243" t="s">
        <v>38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537</v>
      </c>
      <c r="AT126" s="246" t="s">
        <v>119</v>
      </c>
      <c r="AU126" s="246" t="s">
        <v>83</v>
      </c>
      <c r="AY126" s="17" t="s">
        <v>116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81</v>
      </c>
      <c r="BK126" s="247">
        <f>ROUND(I126*H126,2)</f>
        <v>0</v>
      </c>
      <c r="BL126" s="17" t="s">
        <v>537</v>
      </c>
      <c r="BM126" s="246" t="s">
        <v>542</v>
      </c>
    </row>
    <row r="127" s="12" customFormat="1" ht="22.8" customHeight="1">
      <c r="A127" s="12"/>
      <c r="B127" s="219"/>
      <c r="C127" s="220"/>
      <c r="D127" s="221" t="s">
        <v>72</v>
      </c>
      <c r="E127" s="233" t="s">
        <v>543</v>
      </c>
      <c r="F127" s="233" t="s">
        <v>544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SUM(P128:P131)</f>
        <v>0</v>
      </c>
      <c r="Q127" s="227"/>
      <c r="R127" s="228">
        <f>SUM(R128:R131)</f>
        <v>0</v>
      </c>
      <c r="S127" s="227"/>
      <c r="T127" s="22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117</v>
      </c>
      <c r="AT127" s="231" t="s">
        <v>72</v>
      </c>
      <c r="AU127" s="231" t="s">
        <v>81</v>
      </c>
      <c r="AY127" s="230" t="s">
        <v>116</v>
      </c>
      <c r="BK127" s="232">
        <f>SUM(BK128:BK131)</f>
        <v>0</v>
      </c>
    </row>
    <row r="128" s="2" customFormat="1" ht="16.5" customHeight="1">
      <c r="A128" s="38"/>
      <c r="B128" s="39"/>
      <c r="C128" s="235" t="s">
        <v>132</v>
      </c>
      <c r="D128" s="235" t="s">
        <v>119</v>
      </c>
      <c r="E128" s="236" t="s">
        <v>545</v>
      </c>
      <c r="F128" s="237" t="s">
        <v>544</v>
      </c>
      <c r="G128" s="238" t="s">
        <v>536</v>
      </c>
      <c r="H128" s="239">
        <v>1</v>
      </c>
      <c r="I128" s="240"/>
      <c r="J128" s="241">
        <f>ROUND(I128*H128,2)</f>
        <v>0</v>
      </c>
      <c r="K128" s="237" t="s">
        <v>541</v>
      </c>
      <c r="L128" s="44"/>
      <c r="M128" s="242" t="s">
        <v>1</v>
      </c>
      <c r="N128" s="243" t="s">
        <v>38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537</v>
      </c>
      <c r="AT128" s="246" t="s">
        <v>119</v>
      </c>
      <c r="AU128" s="246" t="s">
        <v>83</v>
      </c>
      <c r="AY128" s="17" t="s">
        <v>116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81</v>
      </c>
      <c r="BK128" s="247">
        <f>ROUND(I128*H128,2)</f>
        <v>0</v>
      </c>
      <c r="BL128" s="17" t="s">
        <v>537</v>
      </c>
      <c r="BM128" s="246" t="s">
        <v>546</v>
      </c>
    </row>
    <row r="129" s="13" customFormat="1">
      <c r="A129" s="13"/>
      <c r="B129" s="248"/>
      <c r="C129" s="249"/>
      <c r="D129" s="250" t="s">
        <v>130</v>
      </c>
      <c r="E129" s="251" t="s">
        <v>1</v>
      </c>
      <c r="F129" s="252" t="s">
        <v>81</v>
      </c>
      <c r="G129" s="249"/>
      <c r="H129" s="253">
        <v>1</v>
      </c>
      <c r="I129" s="254"/>
      <c r="J129" s="249"/>
      <c r="K129" s="249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130</v>
      </c>
      <c r="AU129" s="259" t="s">
        <v>83</v>
      </c>
      <c r="AV129" s="13" t="s">
        <v>83</v>
      </c>
      <c r="AW129" s="13" t="s">
        <v>30</v>
      </c>
      <c r="AX129" s="13" t="s">
        <v>81</v>
      </c>
      <c r="AY129" s="259" t="s">
        <v>116</v>
      </c>
    </row>
    <row r="130" s="2" customFormat="1" ht="16.5" customHeight="1">
      <c r="A130" s="38"/>
      <c r="B130" s="39"/>
      <c r="C130" s="235" t="s">
        <v>124</v>
      </c>
      <c r="D130" s="235" t="s">
        <v>119</v>
      </c>
      <c r="E130" s="236" t="s">
        <v>547</v>
      </c>
      <c r="F130" s="237" t="s">
        <v>548</v>
      </c>
      <c r="G130" s="238" t="s">
        <v>536</v>
      </c>
      <c r="H130" s="239">
        <v>1</v>
      </c>
      <c r="I130" s="240"/>
      <c r="J130" s="241">
        <f>ROUND(I130*H130,2)</f>
        <v>0</v>
      </c>
      <c r="K130" s="237" t="s">
        <v>541</v>
      </c>
      <c r="L130" s="44"/>
      <c r="M130" s="242" t="s">
        <v>1</v>
      </c>
      <c r="N130" s="243" t="s">
        <v>38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537</v>
      </c>
      <c r="AT130" s="246" t="s">
        <v>119</v>
      </c>
      <c r="AU130" s="246" t="s">
        <v>83</v>
      </c>
      <c r="AY130" s="17" t="s">
        <v>116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81</v>
      </c>
      <c r="BK130" s="247">
        <f>ROUND(I130*H130,2)</f>
        <v>0</v>
      </c>
      <c r="BL130" s="17" t="s">
        <v>537</v>
      </c>
      <c r="BM130" s="246" t="s">
        <v>549</v>
      </c>
    </row>
    <row r="131" s="2" customFormat="1" ht="16.5" customHeight="1">
      <c r="A131" s="38"/>
      <c r="B131" s="39"/>
      <c r="C131" s="235" t="s">
        <v>117</v>
      </c>
      <c r="D131" s="235" t="s">
        <v>119</v>
      </c>
      <c r="E131" s="236" t="s">
        <v>550</v>
      </c>
      <c r="F131" s="237" t="s">
        <v>551</v>
      </c>
      <c r="G131" s="238" t="s">
        <v>536</v>
      </c>
      <c r="H131" s="239">
        <v>1</v>
      </c>
      <c r="I131" s="240"/>
      <c r="J131" s="241">
        <f>ROUND(I131*H131,2)</f>
        <v>0</v>
      </c>
      <c r="K131" s="237" t="s">
        <v>541</v>
      </c>
      <c r="L131" s="44"/>
      <c r="M131" s="242" t="s">
        <v>1</v>
      </c>
      <c r="N131" s="243" t="s">
        <v>38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537</v>
      </c>
      <c r="AT131" s="246" t="s">
        <v>119</v>
      </c>
      <c r="AU131" s="246" t="s">
        <v>83</v>
      </c>
      <c r="AY131" s="17" t="s">
        <v>116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81</v>
      </c>
      <c r="BK131" s="247">
        <f>ROUND(I131*H131,2)</f>
        <v>0</v>
      </c>
      <c r="BL131" s="17" t="s">
        <v>537</v>
      </c>
      <c r="BM131" s="246" t="s">
        <v>552</v>
      </c>
    </row>
    <row r="132" s="12" customFormat="1" ht="22.8" customHeight="1">
      <c r="A132" s="12"/>
      <c r="B132" s="219"/>
      <c r="C132" s="220"/>
      <c r="D132" s="221" t="s">
        <v>72</v>
      </c>
      <c r="E132" s="233" t="s">
        <v>553</v>
      </c>
      <c r="F132" s="233" t="s">
        <v>554</v>
      </c>
      <c r="G132" s="220"/>
      <c r="H132" s="220"/>
      <c r="I132" s="223"/>
      <c r="J132" s="234">
        <f>BK132</f>
        <v>0</v>
      </c>
      <c r="K132" s="220"/>
      <c r="L132" s="225"/>
      <c r="M132" s="226"/>
      <c r="N132" s="227"/>
      <c r="O132" s="227"/>
      <c r="P132" s="228">
        <f>SUM(P133:P134)</f>
        <v>0</v>
      </c>
      <c r="Q132" s="227"/>
      <c r="R132" s="228">
        <f>SUM(R133:R134)</f>
        <v>0</v>
      </c>
      <c r="S132" s="227"/>
      <c r="T132" s="22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117</v>
      </c>
      <c r="AT132" s="231" t="s">
        <v>72</v>
      </c>
      <c r="AU132" s="231" t="s">
        <v>81</v>
      </c>
      <c r="AY132" s="230" t="s">
        <v>116</v>
      </c>
      <c r="BK132" s="232">
        <f>SUM(BK133:BK134)</f>
        <v>0</v>
      </c>
    </row>
    <row r="133" s="2" customFormat="1" ht="16.5" customHeight="1">
      <c r="A133" s="38"/>
      <c r="B133" s="39"/>
      <c r="C133" s="235" t="s">
        <v>148</v>
      </c>
      <c r="D133" s="235" t="s">
        <v>119</v>
      </c>
      <c r="E133" s="236" t="s">
        <v>555</v>
      </c>
      <c r="F133" s="237" t="s">
        <v>556</v>
      </c>
      <c r="G133" s="238" t="s">
        <v>536</v>
      </c>
      <c r="H133" s="239">
        <v>12</v>
      </c>
      <c r="I133" s="240"/>
      <c r="J133" s="241">
        <f>ROUND(I133*H133,2)</f>
        <v>0</v>
      </c>
      <c r="K133" s="237" t="s">
        <v>541</v>
      </c>
      <c r="L133" s="44"/>
      <c r="M133" s="242" t="s">
        <v>1</v>
      </c>
      <c r="N133" s="243" t="s">
        <v>38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537</v>
      </c>
      <c r="AT133" s="246" t="s">
        <v>119</v>
      </c>
      <c r="AU133" s="246" t="s">
        <v>83</v>
      </c>
      <c r="AY133" s="17" t="s">
        <v>116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81</v>
      </c>
      <c r="BK133" s="247">
        <f>ROUND(I133*H133,2)</f>
        <v>0</v>
      </c>
      <c r="BL133" s="17" t="s">
        <v>537</v>
      </c>
      <c r="BM133" s="246" t="s">
        <v>557</v>
      </c>
    </row>
    <row r="134" s="2" customFormat="1" ht="16.5" customHeight="1">
      <c r="A134" s="38"/>
      <c r="B134" s="39"/>
      <c r="C134" s="235" t="s">
        <v>153</v>
      </c>
      <c r="D134" s="235" t="s">
        <v>119</v>
      </c>
      <c r="E134" s="236" t="s">
        <v>558</v>
      </c>
      <c r="F134" s="237" t="s">
        <v>559</v>
      </c>
      <c r="G134" s="238" t="s">
        <v>536</v>
      </c>
      <c r="H134" s="239">
        <v>2</v>
      </c>
      <c r="I134" s="240"/>
      <c r="J134" s="241">
        <f>ROUND(I134*H134,2)</f>
        <v>0</v>
      </c>
      <c r="K134" s="237" t="s">
        <v>541</v>
      </c>
      <c r="L134" s="44"/>
      <c r="M134" s="242" t="s">
        <v>1</v>
      </c>
      <c r="N134" s="243" t="s">
        <v>38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537</v>
      </c>
      <c r="AT134" s="246" t="s">
        <v>119</v>
      </c>
      <c r="AU134" s="246" t="s">
        <v>83</v>
      </c>
      <c r="AY134" s="17" t="s">
        <v>116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81</v>
      </c>
      <c r="BK134" s="247">
        <f>ROUND(I134*H134,2)</f>
        <v>0</v>
      </c>
      <c r="BL134" s="17" t="s">
        <v>537</v>
      </c>
      <c r="BM134" s="246" t="s">
        <v>560</v>
      </c>
    </row>
    <row r="135" s="12" customFormat="1" ht="22.8" customHeight="1">
      <c r="A135" s="12"/>
      <c r="B135" s="219"/>
      <c r="C135" s="220"/>
      <c r="D135" s="221" t="s">
        <v>72</v>
      </c>
      <c r="E135" s="233" t="s">
        <v>561</v>
      </c>
      <c r="F135" s="233" t="s">
        <v>562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P136</f>
        <v>0</v>
      </c>
      <c r="Q135" s="227"/>
      <c r="R135" s="228">
        <f>R136</f>
        <v>0</v>
      </c>
      <c r="S135" s="227"/>
      <c r="T135" s="229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117</v>
      </c>
      <c r="AT135" s="231" t="s">
        <v>72</v>
      </c>
      <c r="AU135" s="231" t="s">
        <v>81</v>
      </c>
      <c r="AY135" s="230" t="s">
        <v>116</v>
      </c>
      <c r="BK135" s="232">
        <f>BK136</f>
        <v>0</v>
      </c>
    </row>
    <row r="136" s="2" customFormat="1" ht="16.5" customHeight="1">
      <c r="A136" s="38"/>
      <c r="B136" s="39"/>
      <c r="C136" s="235" t="s">
        <v>142</v>
      </c>
      <c r="D136" s="235" t="s">
        <v>119</v>
      </c>
      <c r="E136" s="236" t="s">
        <v>563</v>
      </c>
      <c r="F136" s="237" t="s">
        <v>564</v>
      </c>
      <c r="G136" s="238" t="s">
        <v>565</v>
      </c>
      <c r="H136" s="239">
        <v>1</v>
      </c>
      <c r="I136" s="240"/>
      <c r="J136" s="241">
        <f>ROUND(I136*H136,2)</f>
        <v>0</v>
      </c>
      <c r="K136" s="237" t="s">
        <v>541</v>
      </c>
      <c r="L136" s="44"/>
      <c r="M136" s="242" t="s">
        <v>1</v>
      </c>
      <c r="N136" s="243" t="s">
        <v>38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537</v>
      </c>
      <c r="AT136" s="246" t="s">
        <v>119</v>
      </c>
      <c r="AU136" s="246" t="s">
        <v>83</v>
      </c>
      <c r="AY136" s="17" t="s">
        <v>116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81</v>
      </c>
      <c r="BK136" s="247">
        <f>ROUND(I136*H136,2)</f>
        <v>0</v>
      </c>
      <c r="BL136" s="17" t="s">
        <v>537</v>
      </c>
      <c r="BM136" s="246" t="s">
        <v>566</v>
      </c>
    </row>
    <row r="137" s="12" customFormat="1" ht="22.8" customHeight="1">
      <c r="A137" s="12"/>
      <c r="B137" s="219"/>
      <c r="C137" s="220"/>
      <c r="D137" s="221" t="s">
        <v>72</v>
      </c>
      <c r="E137" s="233" t="s">
        <v>567</v>
      </c>
      <c r="F137" s="233" t="s">
        <v>568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P138</f>
        <v>0</v>
      </c>
      <c r="Q137" s="227"/>
      <c r="R137" s="228">
        <f>R138</f>
        <v>0</v>
      </c>
      <c r="S137" s="227"/>
      <c r="T137" s="22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117</v>
      </c>
      <c r="AT137" s="231" t="s">
        <v>72</v>
      </c>
      <c r="AU137" s="231" t="s">
        <v>81</v>
      </c>
      <c r="AY137" s="230" t="s">
        <v>116</v>
      </c>
      <c r="BK137" s="232">
        <f>BK138</f>
        <v>0</v>
      </c>
    </row>
    <row r="138" s="2" customFormat="1" ht="16.5" customHeight="1">
      <c r="A138" s="38"/>
      <c r="B138" s="39"/>
      <c r="C138" s="235" t="s">
        <v>162</v>
      </c>
      <c r="D138" s="235" t="s">
        <v>119</v>
      </c>
      <c r="E138" s="236" t="s">
        <v>569</v>
      </c>
      <c r="F138" s="237" t="s">
        <v>570</v>
      </c>
      <c r="G138" s="238" t="s">
        <v>565</v>
      </c>
      <c r="H138" s="239">
        <v>1</v>
      </c>
      <c r="I138" s="240"/>
      <c r="J138" s="241">
        <f>ROUND(I138*H138,2)</f>
        <v>0</v>
      </c>
      <c r="K138" s="237" t="s">
        <v>541</v>
      </c>
      <c r="L138" s="44"/>
      <c r="M138" s="297" t="s">
        <v>1</v>
      </c>
      <c r="N138" s="298" t="s">
        <v>38</v>
      </c>
      <c r="O138" s="299"/>
      <c r="P138" s="300">
        <f>O138*H138</f>
        <v>0</v>
      </c>
      <c r="Q138" s="300">
        <v>0</v>
      </c>
      <c r="R138" s="300">
        <f>Q138*H138</f>
        <v>0</v>
      </c>
      <c r="S138" s="300">
        <v>0</v>
      </c>
      <c r="T138" s="30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537</v>
      </c>
      <c r="AT138" s="246" t="s">
        <v>119</v>
      </c>
      <c r="AU138" s="246" t="s">
        <v>83</v>
      </c>
      <c r="AY138" s="17" t="s">
        <v>116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81</v>
      </c>
      <c r="BK138" s="247">
        <f>ROUND(I138*H138,2)</f>
        <v>0</v>
      </c>
      <c r="BL138" s="17" t="s">
        <v>537</v>
      </c>
      <c r="BM138" s="246" t="s">
        <v>571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183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2wYdCjD74N6H5XSyIfcgO3Pjbx2h/AVC+eL7/HnCE5qyJgO1cn2/1K37FtGOzY89oENTa9xvowXYf3QIu8xxCA==" hashValue="ws1uHF45O4hnTUByNGwXdAJZ7/AmROD27gQ9vFl6GB5UrO2WDjPjdi5zNfMdMs60/jUFu+ah7pfBBtPVbnQp6w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2020-01-30T07:43:20Z</dcterms:created>
  <dcterms:modified xsi:type="dcterms:W3CDTF">2020-01-30T07:43:24Z</dcterms:modified>
</cp:coreProperties>
</file>