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Technologie'!$C$117:$K$244</definedName>
    <definedName name="_xlnm.Print_Area" localSheetId="1">'01 - Technologie'!$C$4:$J$76,'01 - Technologie'!$C$82:$J$99,'01 - Technologie'!$C$105:$K$244</definedName>
    <definedName name="_xlnm.Print_Titles" localSheetId="1">'01 - Technologie'!$117:$117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2"/>
  <c r="BH242"/>
  <c r="BG242"/>
  <c r="BF242"/>
  <c r="T242"/>
  <c r="R242"/>
  <c r="P242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J240"/>
  <c r="BK230"/>
  <c r="J225"/>
  <c r="BK218"/>
  <c r="J214"/>
  <c r="J212"/>
  <c r="J206"/>
  <c r="J204"/>
  <c r="J202"/>
  <c r="BK196"/>
  <c r="BK194"/>
  <c r="J188"/>
  <c r="BK186"/>
  <c r="J184"/>
  <c r="J180"/>
  <c r="J172"/>
  <c r="J168"/>
  <c r="BK166"/>
  <c r="J164"/>
  <c r="BK156"/>
  <c r="BK154"/>
  <c r="J150"/>
  <c r="J148"/>
  <c r="J146"/>
  <c r="J144"/>
  <c r="J142"/>
  <c r="J140"/>
  <c r="J136"/>
  <c r="BK134"/>
  <c r="BK131"/>
  <c r="J129"/>
  <c r="BK125"/>
  <c r="BK123"/>
  <c r="BK121"/>
  <c r="BK240"/>
  <c r="J234"/>
  <c r="J230"/>
  <c r="BK227"/>
  <c r="J222"/>
  <c r="J220"/>
  <c r="J210"/>
  <c r="BK204"/>
  <c r="J200"/>
  <c r="BK188"/>
  <c r="J186"/>
  <c r="BK184"/>
  <c r="BK182"/>
  <c r="BK178"/>
  <c r="BK176"/>
  <c r="BK174"/>
  <c r="J158"/>
  <c r="J156"/>
  <c r="BK152"/>
  <c r="BK150"/>
  <c r="BK148"/>
  <c r="BK140"/>
  <c r="BK138"/>
  <c r="J123"/>
  <c r="J121"/>
  <c r="J119"/>
  <c r="BK236"/>
  <c r="BK234"/>
  <c r="BK225"/>
  <c r="J218"/>
  <c r="BK216"/>
  <c r="BK200"/>
  <c r="BK198"/>
  <c r="J196"/>
  <c r="J192"/>
  <c r="BK190"/>
  <c r="J174"/>
  <c r="BK172"/>
  <c r="J170"/>
  <c r="BK164"/>
  <c r="J161"/>
  <c r="J154"/>
  <c r="J152"/>
  <c r="BK146"/>
  <c r="BK142"/>
  <c r="J134"/>
  <c r="BK129"/>
  <c r="J127"/>
  <c r="BK242"/>
  <c r="J242"/>
  <c r="J236"/>
  <c r="J227"/>
  <c r="BK214"/>
  <c r="BK212"/>
  <c r="BK210"/>
  <c r="BK208"/>
  <c r="BK206"/>
  <c r="J182"/>
  <c r="BK170"/>
  <c r="BK144"/>
  <c r="BK136"/>
  <c r="J131"/>
  <c r="BK127"/>
  <c r="J125"/>
  <c r="BK119"/>
  <c i="1" r="AS94"/>
  <c i="2" r="BK222"/>
  <c r="BK220"/>
  <c r="J216"/>
  <c r="J208"/>
  <c r="BK202"/>
  <c r="J198"/>
  <c r="J194"/>
  <c r="BK192"/>
  <c r="J190"/>
  <c r="BK180"/>
  <c r="J178"/>
  <c r="J176"/>
  <c r="BK168"/>
  <c r="J166"/>
  <c r="BK161"/>
  <c r="BK158"/>
  <c r="J138"/>
  <c l="1" r="BK160"/>
  <c r="J160"/>
  <c r="J97"/>
  <c r="T160"/>
  <c r="T118"/>
  <c r="R160"/>
  <c r="R118"/>
  <c r="P160"/>
  <c r="P118"/>
  <c i="1" r="AU95"/>
  <c i="2" r="BK239"/>
  <c r="J239"/>
  <c r="J98"/>
  <c r="P239"/>
  <c r="R239"/>
  <c r="T239"/>
  <c r="J91"/>
  <c r="J115"/>
  <c r="BE148"/>
  <c r="BE154"/>
  <c r="BE164"/>
  <c r="BE172"/>
  <c r="BE174"/>
  <c r="BE184"/>
  <c r="BE196"/>
  <c r="F92"/>
  <c r="BE121"/>
  <c r="BE134"/>
  <c r="BE140"/>
  <c r="BE142"/>
  <c r="BE146"/>
  <c r="BE168"/>
  <c r="BE180"/>
  <c r="BE186"/>
  <c r="BE194"/>
  <c r="BE218"/>
  <c r="BE220"/>
  <c r="BE225"/>
  <c r="BE230"/>
  <c r="BE234"/>
  <c r="BE240"/>
  <c r="BE242"/>
  <c r="E108"/>
  <c r="F114"/>
  <c r="BE119"/>
  <c r="BE123"/>
  <c r="BE138"/>
  <c r="BE144"/>
  <c r="BE150"/>
  <c r="BE158"/>
  <c r="BE166"/>
  <c r="BE202"/>
  <c r="BE206"/>
  <c r="BE214"/>
  <c r="BE222"/>
  <c r="BE227"/>
  <c r="J112"/>
  <c r="BE125"/>
  <c r="BE127"/>
  <c r="BE129"/>
  <c r="BE131"/>
  <c r="BE136"/>
  <c r="BE170"/>
  <c r="BE192"/>
  <c r="BE198"/>
  <c r="BE208"/>
  <c r="BE212"/>
  <c r="BE216"/>
  <c r="BE236"/>
  <c r="BE152"/>
  <c r="BE156"/>
  <c r="BE161"/>
  <c r="BE176"/>
  <c r="BE178"/>
  <c r="BE182"/>
  <c r="BE188"/>
  <c r="BE190"/>
  <c r="BE200"/>
  <c r="BE204"/>
  <c r="BE210"/>
  <c r="BK118"/>
  <c r="J118"/>
  <c r="F34"/>
  <c i="1" r="BA95"/>
  <c r="BA94"/>
  <c r="W30"/>
  <c i="2" r="F36"/>
  <c i="1" r="BC95"/>
  <c r="BC94"/>
  <c r="AY94"/>
  <c i="2" r="F37"/>
  <c i="1" r="BD95"/>
  <c r="BD94"/>
  <c r="W33"/>
  <c i="2" r="J34"/>
  <c i="1" r="AW95"/>
  <c i="2" r="J30"/>
  <c i="1" r="AG95"/>
  <c r="AG94"/>
  <c r="AK26"/>
  <c i="2" r="F35"/>
  <c i="1" r="BB95"/>
  <c r="BB94"/>
  <c r="W31"/>
  <c r="AU94"/>
  <c i="2" l="1" r="J96"/>
  <c i="1" r="AX94"/>
  <c r="W32"/>
  <c r="AW94"/>
  <c r="AK30"/>
  <c i="2" r="J33"/>
  <c i="1" r="AV95"/>
  <c r="AT95"/>
  <c r="AN95"/>
  <c i="2" r="F33"/>
  <c i="1" r="AZ95"/>
  <c r="AZ94"/>
  <c r="AV94"/>
  <c r="AK29"/>
  <c l="1" r="AK35"/>
  <c i="2" r="J39"/>
  <c i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<sst xmlns="http://schemas.openxmlformats.org/spreadsheetml/2006/main">
  <si>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</si>
  <si>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</si>
  <si>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</si>
  <si>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</si>
  <si>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</si>
  <si>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{4d300883-e105-4729-a3fe-e8ef3a7db8c2}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</si>
  <si>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</si>
  <si>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</si>
  <si>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</si>
  <si>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</si>
  <si>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</si>
  <si>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</si>
  <si>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</si>
  <si>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</si>
  <si>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</si>
  <si>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</si>
  <si>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</si>
  <si>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napájecích zdrojů v obvodu SSZT Ústí n.L.</t>
  </si>
  <si>
    <t>KSO:</t>
  </si>
  <si>
    <t>CC-CZ:</t>
  </si>
  <si>
    <t>Místo:</t>
  </si>
  <si>
    <t>OŘ Ústí n.L.</t>
  </si>
  <si>
    <t>Datum:</t>
  </si>
  <si>
    <t>26. 6. 2020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</si>
  <si>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</si>
  <si>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</si>
  <si>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</si>
  <si>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</si>
  <si>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</si>
  <si>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</si>
  <si>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</si>
  <si>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</si>
  <si>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</si>
  <si>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</si>
  <si>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</si>
  <si>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</si>
  <si>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</si>
  <si>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</si>
  <si>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</si>
  <si>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</si>
  <si>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</si>
  <si>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</si>
  <si>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</si>
  <si>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</si>
  <si>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</si>
  <si>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</si>
  <si>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</si>
  <si>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</si>
  <si>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</si>
  <si>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</si>
  <si>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</si>
  <si>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</si>
  <si>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</si>
  <si>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</si>
  <si>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</si>
  <si>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</si>
  <si>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</si>
  <si>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</si>
  <si>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</si>
  <si>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</si>
  <si>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</si>
  <si>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</si>
  <si>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</si>
  <si>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</si>
  <si>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</si>
  <si>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</si>
  <si>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</si>
  <si>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</si>
  <si>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</si>
  <si>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</si>
  <si>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</si>
  <si>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</si>
  <si>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</si>
  <si>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</si>
  <si>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</si>
  <si>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</si>
  <si>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</si>
  <si>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</si>
  <si>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</si>
  <si>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</si>
  <si>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</si>
  <si>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</si>
  <si>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</si>
  <si>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Technologie</t>
  </si>
  <si>
    <t>STA</t>
  </si>
  <si>
    <t>1</t>
  </si>
  <si>
    <t>{b82d1dad-ba8d-4953-8183-ee5e8ecc7feb}</t>
  </si>
  <si>
    <t>2</t>
  </si>
  <si>
    <t>KRYCÍ LIST SOUPISU PRACÍ</t>
  </si>
  <si>
    <t>Objekt:</t>
  </si>
  <si>
    <t>01 - Technologie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</si>
  <si>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</si>
  <si>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</si>
  <si>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</si>
  <si>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</si>
  <si>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</si>
  <si>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</si>
  <si>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</si>
  <si>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</si>
  <si>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</si>
  <si>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</si>
  <si>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</si>
  <si>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</si>
  <si>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</si>
  <si>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</si>
  <si>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</si>
  <si>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</si>
  <si>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</si>
  <si>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</si>
  <si>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</si>
  <si>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</si>
  <si>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</si>
  <si>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7592920170</t>
  </si>
  <si>
    <t>Baterie Staniční akumulátory Pb blok 6 V/250 Ah C10 s pancéřovanou trubkovou elektrodou, uzavřený větraný, cena včetně spojovacího materiálu a bateriového nosiče či stojanu</t>
  </si>
  <si>
    <t>kus</t>
  </si>
  <si>
    <t>Sborník UOŽI 01 2020</t>
  </si>
  <si>
    <t>8</t>
  </si>
  <si>
    <t>ROZPOCET</t>
  </si>
  <si>
    <t>4</t>
  </si>
  <si>
    <t>-1128333280</t>
  </si>
  <si>
    <t>PP</t>
  </si>
  <si>
    <t>7592920270</t>
  </si>
  <si>
    <t xml:space="preserve">Baterie Staniční akumulátory Pb článek 2V/200 Ah C10 s pancéřovanou trubkovou elektrodou,  horizontální, uzavřený - gel, cena včetně spojovacího materiálu a bateriového nosiče či stojanu</t>
  </si>
  <si>
    <t>128</t>
  </si>
  <si>
    <t>-674109973</t>
  </si>
  <si>
    <t>3</t>
  </si>
  <si>
    <t>7592920625</t>
  </si>
  <si>
    <t xml:space="preserve">Baterie Staniční akumulátory Pb blok 6 V/125 Ah C10 s pancéřovanou trubkovou elektrodou,  uzavřený - gel, cena včetně spojovacího materiálu a bateriového nosiče či stojanu</t>
  </si>
  <si>
    <t>-1651692980</t>
  </si>
  <si>
    <t>7592920630</t>
  </si>
  <si>
    <t xml:space="preserve">Baterie Staniční akumulátory Pb blok 6 V/140 Ah C10 s pancéřovanou trubkovou elektrodou,  uzavřený - gel, cena včetně spojovacího materiálu a bateriového nosiče či stojanu</t>
  </si>
  <si>
    <t>1160967225</t>
  </si>
  <si>
    <t>5</t>
  </si>
  <si>
    <t>7592920635</t>
  </si>
  <si>
    <t xml:space="preserve">Baterie Staniční akumulátory Pb blok 6 V/175 Ah C10 s pancéřovanou trubkovou elektrodou,  uzavřený - gel, cena včetně spojovacího materiálu a bateriového nosiče či stojanu</t>
  </si>
  <si>
    <t>537241119</t>
  </si>
  <si>
    <t>6</t>
  </si>
  <si>
    <t>7592920640</t>
  </si>
  <si>
    <t xml:space="preserve">Baterie Staniční akumulátory Pb blok 6 V/210 Ah C10 s pancéřovanou trubkovou elektrodou,  uzavřený - gel, cena včetně spojovacího materiálu a bateriového nosiče či stojanu</t>
  </si>
  <si>
    <t>-763073849</t>
  </si>
  <si>
    <t>7</t>
  </si>
  <si>
    <t>7592940255</t>
  </si>
  <si>
    <t>Baterie Staniční akumulátory Pb blok 12V/9 Ah, VRLA, připojení faston F2-6,3mm, životnost 5 let, cena včetně spojovacího materiálu a bateriového nosiče či stojanu</t>
  </si>
  <si>
    <t>1384189116</t>
  </si>
  <si>
    <t>P</t>
  </si>
  <si>
    <t xml:space="preserve">Poznámka k položce:_x000d_
Stejných tech. parametrů jako např. Hoppecke power.com H.C. 12245_x000d_
</t>
  </si>
  <si>
    <t>7592910160</t>
  </si>
  <si>
    <t>Baterie Staniční akumulátory NiCd článek 1,2 V/110 Ah C5 s vláknitou elektrodou, cena včetně spojovacího materiálu a bateriového nosiče či stojanu</t>
  </si>
  <si>
    <t>-1856926921</t>
  </si>
  <si>
    <t>9</t>
  </si>
  <si>
    <t>7592910165</t>
  </si>
  <si>
    <t>Baterie Staniční akumulátory NiCd článek 1,2 V/130 Ah C5 s vláknitou elektrodou, cena včetně spojovacího materiálu a bateriového nosiče či stojanu</t>
  </si>
  <si>
    <t>-196652582</t>
  </si>
  <si>
    <t>10</t>
  </si>
  <si>
    <t>7592910170</t>
  </si>
  <si>
    <t>Baterie Staniční akumulátory NiCd článek 1,2 V/150 Ah C5 s vláknitou elektrodou, cena včetně spojovacího materiálu a bateriového nosiče či stojanu</t>
  </si>
  <si>
    <t>1024626750</t>
  </si>
  <si>
    <t>11</t>
  </si>
  <si>
    <t>7592910175</t>
  </si>
  <si>
    <t>Baterie Staniční akumulátory NiCd článek 1,2 V/170 Ah C5 s vláknitou elektrodou, cena včetně spojovacího materiálu a bateriového nosiče či stojanu</t>
  </si>
  <si>
    <t>-264923751</t>
  </si>
  <si>
    <t>12</t>
  </si>
  <si>
    <t>7592910180</t>
  </si>
  <si>
    <t>Baterie Staniční akumulátory NiCd článek 1,2 V/200 Ah C5 s vláknitou elektrodou, cena včetně spojovacího materiálu a bateriového nosiče či stojanu</t>
  </si>
  <si>
    <t>225318997</t>
  </si>
  <si>
    <t>13</t>
  </si>
  <si>
    <t>7592910185</t>
  </si>
  <si>
    <t>Baterie Staniční akumulátory NiCd článek 1,2 V/250 Ah C5 s vláknitou elektrodou, cena včetně spojovacího materiálu a bateriového nosiče či stojanu</t>
  </si>
  <si>
    <t>546050413</t>
  </si>
  <si>
    <t>14</t>
  </si>
  <si>
    <t>7592910190</t>
  </si>
  <si>
    <t>Baterie Staniční akumulátory NiCd článek 1,2 V/300 Ah C5 s vláknitou elektrodou, cena včetně spojovacího materiálu a bateriového nosiče či stojanu</t>
  </si>
  <si>
    <t>696763675</t>
  </si>
  <si>
    <t>7592910195</t>
  </si>
  <si>
    <t>Baterie Staniční akumulátory NiCd článek 1,2 V/370 Ah C5 s vláknitou elektrodou, cena včetně spojovacího materiálu a bateriového nosiče či stojanu</t>
  </si>
  <si>
    <t>-2042085844</t>
  </si>
  <si>
    <t>16</t>
  </si>
  <si>
    <t>7592910205</t>
  </si>
  <si>
    <t>Baterie Staniční akumulátory NiCd článek 1,2 V/510 Ah C5 s vláknitou elektrodou, cena včetně spojovacího materiálu a bateriového nosiče či stojanu</t>
  </si>
  <si>
    <t>-833662348</t>
  </si>
  <si>
    <t>17</t>
  </si>
  <si>
    <t>7592910215R</t>
  </si>
  <si>
    <t>Baterie Staniční akumulátory NiCd článek 1,2 V/605 Ah C5 s vláknitou elektrodou, cena včetně spojovacího materiálu a bateriového nosiče či stojanu</t>
  </si>
  <si>
    <t>1080501587</t>
  </si>
  <si>
    <t>18</t>
  </si>
  <si>
    <t>7592930730</t>
  </si>
  <si>
    <t>Baterie Staniční akumulátory Pb blok 12V/130 Ah C10 s mřížkovou elektrodou, uzavřený - AGM, 12+, cena včetně spojovacího materiálu a bateriového nosiče či stojanu</t>
  </si>
  <si>
    <t>-359983709</t>
  </si>
  <si>
    <t>19</t>
  </si>
  <si>
    <t>7592910310</t>
  </si>
  <si>
    <t>Baterie Staniční akumulátory Rekombinační zátka AquaGen Premium Top H (použití do 300 Ah)</t>
  </si>
  <si>
    <t>-1508237340</t>
  </si>
  <si>
    <t>20</t>
  </si>
  <si>
    <t>7592910315</t>
  </si>
  <si>
    <t>Baterie Staniční akumulátory Rekombinační zátka AquaGen Premium Top V (použití od 301 Ah)</t>
  </si>
  <si>
    <t>-1525506089</t>
  </si>
  <si>
    <t>OST</t>
  </si>
  <si>
    <t>Ostatní</t>
  </si>
  <si>
    <t>K</t>
  </si>
  <si>
    <t>7492551010</t>
  </si>
  <si>
    <t>Montáž vodičů jednožílových Cu do 16 mm2</t>
  </si>
  <si>
    <t>m</t>
  </si>
  <si>
    <t>512</t>
  </si>
  <si>
    <t>771388016</t>
  </si>
  <si>
    <t>Montáž vodičů jednožílových Cu do 16 mm2 - uložení na rošty, pod omítku, do rozvaděče apod.</t>
  </si>
  <si>
    <t>VV</t>
  </si>
  <si>
    <t>2*570</t>
  </si>
  <si>
    <t>22</t>
  </si>
  <si>
    <t>7498256060</t>
  </si>
  <si>
    <t>Zkoušky a prohlídky elektrických přístrojů - ostatní profylaktická kontrola UPS</t>
  </si>
  <si>
    <t>-1311405580</t>
  </si>
  <si>
    <t>23</t>
  </si>
  <si>
    <t>7498256070</t>
  </si>
  <si>
    <t>Zkoušky a prohlídky elektrických přístrojů - ostatní kapacitní zkouška staničních baterií 24 V</t>
  </si>
  <si>
    <t>-278078582</t>
  </si>
  <si>
    <t>24</t>
  </si>
  <si>
    <t>7498256080</t>
  </si>
  <si>
    <t>Zkoušky a prohlídky elektrických přístrojů - ostatní kapacitní zkouška UPS baterií 480 V</t>
  </si>
  <si>
    <t>654917452</t>
  </si>
  <si>
    <t>25</t>
  </si>
  <si>
    <t>7499151010</t>
  </si>
  <si>
    <t>Dokončovací práce na elektrickém zařízení</t>
  </si>
  <si>
    <t>hod</t>
  </si>
  <si>
    <t>-231940346</t>
  </si>
  <si>
    <t>Dokončovací práce na elektrickém zařízení - uvádění zařízení do provozu, drobné montážní práce v rozvaděčích, koordinaci se zhotoviteli souvisejících zařízení apod.</t>
  </si>
  <si>
    <t>26</t>
  </si>
  <si>
    <t>7499151040</t>
  </si>
  <si>
    <t>Dokončovací práce zaškolení obsluhy</t>
  </si>
  <si>
    <t>220841611</t>
  </si>
  <si>
    <t>Dokončovací práce zaškolení obsluhy - seznámení obsluhy s funkcemi zařízení včetně odevzdání dokumentace skutečného provedení</t>
  </si>
  <si>
    <t>27</t>
  </si>
  <si>
    <t>7492500870</t>
  </si>
  <si>
    <t>Kabely, vodiče, šňůry Cu - nn Vodič jednožílový Cu, plastová izolace H07V-K 16 sv.modrý (CYA)</t>
  </si>
  <si>
    <t>1110278553</t>
  </si>
  <si>
    <t>28</t>
  </si>
  <si>
    <t>7492500860</t>
  </si>
  <si>
    <t>Kabely, vodiče, šňůry Cu - nn Vodič jednožílový Cu, plastová izolace H07V-K 16 rudý (CYA)</t>
  </si>
  <si>
    <t>-1320768850</t>
  </si>
  <si>
    <t>29</t>
  </si>
  <si>
    <t>7592905010</t>
  </si>
  <si>
    <t>Montáž článku niklokadmiového kapacity do 200 Ah</t>
  </si>
  <si>
    <t>1763352876</t>
  </si>
  <si>
    <t>Montáž článku niklokadmiového kapacity do 200 Ah - postavení článku, připojení vodičů, ochrana svorek vazelinou, změření napětí, kontrola elektrolytu s případným doplněním destilovanou vodou</t>
  </si>
  <si>
    <t>30</t>
  </si>
  <si>
    <t>7592905012</t>
  </si>
  <si>
    <t>Montáž článku niklokadmiového kapacity přes 200 Ah</t>
  </si>
  <si>
    <t>-1943392247</t>
  </si>
  <si>
    <t>Montáž článku niklokadmiového kapacity přes 200 Ah - postavení článku, připojení vodičů, ochrana svorek vazelinou, změření napětí, kontrola elektrolytu s případným doplněním destilovanou vodou</t>
  </si>
  <si>
    <t>31</t>
  </si>
  <si>
    <t>7593000010</t>
  </si>
  <si>
    <t>Dobíječe, usměrňovače, napáječe Usměrňovač E230 G12/25, na polici/na zeď/na DIN lištu, základní stavová indikace opticky i bezpotenciálově, teplotní kompenzace</t>
  </si>
  <si>
    <t>896407536</t>
  </si>
  <si>
    <t>32</t>
  </si>
  <si>
    <t>7593000020</t>
  </si>
  <si>
    <t>Dobíječe, usměrňovače, napáječe Usměrňovač E230 G24/25, na polici/na zeď/na DIN lištu, základní stavová indikace opticky i bezpotenciálově, teplotní kompenzace</t>
  </si>
  <si>
    <t>1658460556</t>
  </si>
  <si>
    <t>33</t>
  </si>
  <si>
    <t>7593000190</t>
  </si>
  <si>
    <t>Dobíječe, usměrňovače, napáječe Usměrňovač D400 G24/50, oceloplechová skříň 1200x600x400, rozšířená stavová indikace opticky i bezpotenciálově</t>
  </si>
  <si>
    <t>1970073393</t>
  </si>
  <si>
    <t>34</t>
  </si>
  <si>
    <t>7593000210</t>
  </si>
  <si>
    <t>Dobíječe, usměrňovače, napáječe Usměrňovač D400 G24/60, oceloplechová skříň 1200x600x400, rozšířená stavová indikace opticky i bezpotenciálově</t>
  </si>
  <si>
    <t>-659772322</t>
  </si>
  <si>
    <t>35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</si>
  <si>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</si>
  <si>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</si>
  <si>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6173346</t>
  </si>
  <si>
    <t>36</t>
  </si>
  <si>
    <t>7592905030</t>
  </si>
  <si>
    <t>Montáž bloku baterie olověné 2 V a 4 V kapacity do 200 Ah</t>
  </si>
  <si>
    <t>2061187383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</si>
  <si>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</si>
  <si>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37</t>
  </si>
  <si>
    <t>7592905040</t>
  </si>
  <si>
    <t>Montáž bloku baterie olověné 6 V a 12 V kapacity do 200 Ah</t>
  </si>
  <si>
    <t>-32182380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</si>
  <si>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</si>
  <si>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38</t>
  </si>
  <si>
    <t>7592905042</t>
  </si>
  <si>
    <t>Montáž bloku baterie olověné 6 V a 12 V kapacity přes 200 Ah</t>
  </si>
  <si>
    <t>-1471209457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</si>
  <si>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</si>
  <si>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39</t>
  </si>
  <si>
    <t>7592905070</t>
  </si>
  <si>
    <t>Montáž rekombinační zátky do 300 Ah</t>
  </si>
  <si>
    <t>780755866</t>
  </si>
  <si>
    <t>40</t>
  </si>
  <si>
    <t>7592905072</t>
  </si>
  <si>
    <t>Montáž rekombinační zátky nad 300 Ah</t>
  </si>
  <si>
    <t>-195485397</t>
  </si>
  <si>
    <t>41</t>
  </si>
  <si>
    <t>7592907010</t>
  </si>
  <si>
    <t>Demontáž článku niklokadmiového kapacity do 200 Ah</t>
  </si>
  <si>
    <t>-1608777703</t>
  </si>
  <si>
    <t>42</t>
  </si>
  <si>
    <t>7592907012</t>
  </si>
  <si>
    <t>Demontáž článku niklokadmiového kapacity přes 200 Ah</t>
  </si>
  <si>
    <t>-240386177</t>
  </si>
  <si>
    <t>43</t>
  </si>
  <si>
    <t>7592907030</t>
  </si>
  <si>
    <t>Demontáž bloku baterie olověné 2 V a 4 V kapacity do 200 Ah</t>
  </si>
  <si>
    <t>1529434892</t>
  </si>
  <si>
    <t>44</t>
  </si>
  <si>
    <t>7592907032</t>
  </si>
  <si>
    <t>Demontáž bloku baterie olověné 2 V a 4 V kapacity přes 200 Ah</t>
  </si>
  <si>
    <t>-1829593697</t>
  </si>
  <si>
    <t>45</t>
  </si>
  <si>
    <t>7592907040</t>
  </si>
  <si>
    <t>Demontáž bloku baterie olověné 6 V a 12 V kapacity do 200 Ah</t>
  </si>
  <si>
    <t>991774224</t>
  </si>
  <si>
    <t>46</t>
  </si>
  <si>
    <t>7592907042</t>
  </si>
  <si>
    <t>Demontáž bloku baterie olověné 6 V a 12 V kapacity přes 200 Ah</t>
  </si>
  <si>
    <t>1783639753</t>
  </si>
  <si>
    <t>47</t>
  </si>
  <si>
    <t>7593005012</t>
  </si>
  <si>
    <t>Montáž dobíječe, usměrňovače, napáječe nástěnného</t>
  </si>
  <si>
    <t>370004061</t>
  </si>
  <si>
    <t>Montáž dobíječe, usměrňovače, napáječe nástěnného - včetně připojení vodičů elektrické sítě ss rozvodu a uzemnění, přezkoušení funkce</t>
  </si>
  <si>
    <t>48</t>
  </si>
  <si>
    <t>7593005022</t>
  </si>
  <si>
    <t>Montáž dobíječe, usměrňovače, napáječe skříňového vysokého</t>
  </si>
  <si>
    <t>1463477031</t>
  </si>
  <si>
    <t>Montáž dobíječe, usměrňovače, napáječe skříňového vysokého - včetně připojení vodičů elektrické sítě ss rozvodu a uzemnění, přezkoušení funkce</t>
  </si>
  <si>
    <t>49</t>
  </si>
  <si>
    <t>7593007012</t>
  </si>
  <si>
    <t>Demontáž dobíječe, usměrňovače, napáječe nástěnného</t>
  </si>
  <si>
    <t>-896055786</t>
  </si>
  <si>
    <t>50</t>
  </si>
  <si>
    <t>7593007022</t>
  </si>
  <si>
    <t>Demontáž dobíječe, usměrňovače, napáječe skříňového vysokého</t>
  </si>
  <si>
    <t>-2115358095</t>
  </si>
  <si>
    <t>51</t>
  </si>
  <si>
    <t>7593315230</t>
  </si>
  <si>
    <t xml:space="preserve">Montáž stojanu pro baterie </t>
  </si>
  <si>
    <t>-407375127</t>
  </si>
  <si>
    <t>Montáž stojanu pro baterie 12 V 200 Ah - umístění na určené místo, vyrovnání do vodováhy</t>
  </si>
  <si>
    <t xml:space="preserve">Poznámka k položce:_x000d_
Most nn St.1_x000d_
</t>
  </si>
  <si>
    <t>52</t>
  </si>
  <si>
    <t>7598095065</t>
  </si>
  <si>
    <t>Přezkoušení a regulace napájecího obvodu za 1 napájecí sběrnici</t>
  </si>
  <si>
    <t>311650823</t>
  </si>
  <si>
    <t>Přezkoušení a regulace napájecího obvodu za 1 napájecí sběrnici - kontrola zapojení, regulace a přezkoušení sběrnice</t>
  </si>
  <si>
    <t>53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</si>
  <si>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</si>
  <si>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</si>
  <si>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-1520501905</t>
  </si>
  <si>
    <t>Doprava obousměrná (např. dodávek z vlastních zásob zhotovitele nebo objednatele nebo výzisku) mechanizací o nosnosti do 3,5 t elektrosoučástek, montážního materiálu, kameniva, písku, dlažebních kostek, suti, atd.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</si>
  <si>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Most nn St.1 - 4x</t>
  </si>
  <si>
    <t>54</t>
  </si>
  <si>
    <t>9902900200</t>
  </si>
  <si>
    <t>Naložení objemnějšího kusového materiálu, vybouraných hmot</t>
  </si>
  <si>
    <t>t</t>
  </si>
  <si>
    <t>1706059060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</si>
  <si>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</si>
  <si>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naložení/vyložení</t>
  </si>
  <si>
    <t>2*12,822</t>
  </si>
  <si>
    <t>55</t>
  </si>
  <si>
    <t>9909000200</t>
  </si>
  <si>
    <t>Poplatek za uložení nebezpečného odpadu na oficiální skládku</t>
  </si>
  <si>
    <t>1664522096</t>
  </si>
  <si>
    <t xml:space="preserve"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</si>
  <si>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56</t>
  </si>
  <si>
    <t>9909000400</t>
  </si>
  <si>
    <t>Poplatek za likvidaci plastových součástí</t>
  </si>
  <si>
    <t>-291281957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</si>
  <si>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</si>
  <si>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0,1*12,822</t>
  </si>
  <si>
    <t>VRN</t>
  </si>
  <si>
    <t>Vedlejší rozpočtové náklady</t>
  </si>
  <si>
    <t>57</t>
  </si>
  <si>
    <t>023131011</t>
  </si>
  <si>
    <t>Projektové práce Dokumentace skutečného provedení zabezpečovacích, sdělovacích, elektrických zařízení</t>
  </si>
  <si>
    <t>617091754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</si>
  <si>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</si>
  <si>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58</t>
  </si>
  <si>
    <t>7593310860</t>
  </si>
  <si>
    <t xml:space="preserve">Konstrukční díly Stojan pod baterie  (CV621849001)</t>
  </si>
  <si>
    <t>-2038712853</t>
  </si>
  <si>
    <t>Poznámka k položce:_x000d_
Most nn St.1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</si>
</sst>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50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51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52</v>
      </c>
      <c r="AI60" s="40"/>
      <c r="AJ60" s="40"/>
      <c r="AK60" s="40"/>
      <c r="AL60" s="40"/>
      <c r="AM60" s="62" t="s">
        <v>53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54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55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52</v>
      </c>
      <c r="AI75" s="40"/>
      <c r="AJ75" s="40"/>
      <c r="AK75" s="40"/>
      <c r="AL75" s="40"/>
      <c r="AM75" s="62" t="s">
        <v>53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4103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napájecích zdrojů v obvodu SSZT Ústí n.L.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OŘ Ústí n.L.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26. 6. 2020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Správa železnic, státní organizace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57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58</v>
      </c>
      <c r="D92" s="92"/>
      <c r="E92" s="92"/>
      <c r="F92" s="92"/>
      <c r="G92" s="92"/>
      <c r="H92" s="93"/>
      <c r="I92" s="94" t="s">
        <v>59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60</v>
      </c>
      <c r="AH92" s="92"/>
      <c r="AI92" s="92"/>
      <c r="AJ92" s="92"/>
      <c r="AK92" s="92"/>
      <c r="AL92" s="92"/>
      <c r="AM92" s="92"/>
      <c r="AN92" s="94" t="s">
        <v>61</v>
      </c>
      <c r="AO92" s="92"/>
      <c r="AP92" s="96"/>
      <c r="AQ92" s="97" t="s">
        <v>62</v>
      </c>
      <c r="AR92" s="42"/>
      <c r="AS92" s="98" t="s">
        <v>63</v>
      </c>
      <c r="AT92" s="99" t="s">
        <v>64</v>
      </c>
      <c r="AU92" s="99" t="s">
        <v>65</v>
      </c>
      <c r="AV92" s="99" t="s">
        <v>66</v>
      </c>
      <c r="AW92" s="99" t="s">
        <v>67</v>
      </c>
      <c r="AX92" s="99" t="s">
        <v>68</v>
      </c>
      <c r="AY92" s="99" t="s">
        <v>69</v>
      </c>
      <c r="AZ92" s="99" t="s">
        <v>70</v>
      </c>
      <c r="BA92" s="99" t="s">
        <v>71</v>
      </c>
      <c r="BB92" s="99" t="s">
        <v>72</v>
      </c>
      <c r="BC92" s="99" t="s">
        <v>73</v>
      </c>
      <c r="BD92" s="100" t="s">
        <v>74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75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76</v>
      </c>
      <c r="BT94" s="115" t="s">
        <v>77</v>
      </c>
      <c r="BU94" s="116" t="s">
        <v>78</v>
      </c>
      <c r="BV94" s="115" t="s">
        <v>79</v>
      </c>
      <c r="BW94" s="115" t="s">
        <v>5</v>
      </c>
      <c r="BX94" s="115" t="s">
        <v>80</v>
      </c>
      <c r="CL94" s="115" t="s">
        <v>1</v>
      </c>
    </row>
    <row r="95" s="7" customFormat="1" ht="16.5" customHeight="1">
      <c r="A95" s="117" t="s">
        <v>81</v>
      </c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'01 - Technologie'!J30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84</v>
      </c>
      <c r="AR95" s="124"/>
      <c r="AS95" s="125">
        <v>0</v>
      </c>
      <c r="AT95" s="126">
        <f>ROUND(SUM(AV95:AW95),2)</f>
        <v>0</v>
      </c>
      <c r="AU95" s="127">
        <f>'01 - Technologie'!P118</f>
        <v>0</v>
      </c>
      <c r="AV95" s="126">
        <f>'01 - Technologie'!J33</f>
        <v>0</v>
      </c>
      <c r="AW95" s="126">
        <f>'01 - Technologie'!J34</f>
        <v>0</v>
      </c>
      <c r="AX95" s="126">
        <f>'01 - Technologie'!J35</f>
        <v>0</v>
      </c>
      <c r="AY95" s="126">
        <f>'01 - Technologie'!J36</f>
        <v>0</v>
      </c>
      <c r="AZ95" s="126">
        <f>'01 - Technologie'!F33</f>
        <v>0</v>
      </c>
      <c r="BA95" s="126">
        <f>'01 - Technologie'!F34</f>
        <v>0</v>
      </c>
      <c r="BB95" s="126">
        <f>'01 - Technologie'!F35</f>
        <v>0</v>
      </c>
      <c r="BC95" s="126">
        <f>'01 - Technologie'!F36</f>
        <v>0</v>
      </c>
      <c r="BD95" s="128">
        <f>'01 - Technologie'!F37</f>
        <v>0</v>
      </c>
      <c r="BE95" s="7"/>
      <c r="BT95" s="129" t="s">
        <v>85</v>
      </c>
      <c r="BV95" s="129" t="s">
        <v>79</v>
      </c>
      <c r="BW95" s="129" t="s">
        <v>86</v>
      </c>
      <c r="BX95" s="129" t="s">
        <v>5</v>
      </c>
      <c r="CL95" s="129" t="s">
        <v>1</v>
      </c>
      <c r="CM95" s="129" t="s">
        <v>87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eiKiRdGhSvuZRdyEUFowqyDVLPcB61N2Cqf9WV0r/DUJW6GmjAlVdIhB4txvk/uKX4Qr7CTgoDmJZzR/65GTOA==" hashValue="iZ3XbetEW8SYfzYJpRHVCN8YMb7Zv5O+NMFrUFOlpkf/+AyGie+yUNL4NjkXSuK+mM0RVN1I2gxdHCCy7tD/e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Technolog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8"/>
      <c r="AT3" s="15" t="s">
        <v>87</v>
      </c>
    </row>
    <row r="4" s="1" customFormat="1" ht="24.96" customHeight="1">
      <c r="B4" s="18"/>
      <c r="D4" s="134" t="s">
        <v>88</v>
      </c>
      <c r="I4" s="130"/>
      <c r="L4" s="18"/>
      <c r="M4" s="135" t="s">
        <v>10</v>
      </c>
      <c r="AT4" s="15" t="s">
        <v>4</v>
      </c>
    </row>
    <row r="5" s="1" customFormat="1" ht="6.96" customHeight="1">
      <c r="B5" s="18"/>
      <c r="I5" s="130"/>
      <c r="L5" s="18"/>
    </row>
    <row r="6" s="1" customFormat="1" ht="12" customHeight="1">
      <c r="B6" s="18"/>
      <c r="D6" s="136" t="s">
        <v>16</v>
      </c>
      <c r="I6" s="130"/>
      <c r="L6" s="18"/>
    </row>
    <row r="7" s="1" customFormat="1" ht="16.5" customHeight="1">
      <c r="B7" s="18"/>
      <c r="E7" s="137" t="str">
        <f>'Rekapitulace stavby'!K6</f>
        <v>Oprava napájecích zdrojů v obvodu SSZT Ústí n.L.</v>
      </c>
      <c r="F7" s="136"/>
      <c r="G7" s="136"/>
      <c r="H7" s="136"/>
      <c r="I7" s="130"/>
      <c r="L7" s="18"/>
    </row>
    <row r="8" s="2" customFormat="1" ht="12" customHeight="1">
      <c r="A8" s="36"/>
      <c r="B8" s="42"/>
      <c r="C8" s="36"/>
      <c r="D8" s="136" t="s">
        <v>89</v>
      </c>
      <c r="E8" s="36"/>
      <c r="F8" s="36"/>
      <c r="G8" s="36"/>
      <c r="H8" s="36"/>
      <c r="I8" s="138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9" t="s">
        <v>90</v>
      </c>
      <c r="F9" s="36"/>
      <c r="G9" s="36"/>
      <c r="H9" s="36"/>
      <c r="I9" s="138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8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6" t="s">
        <v>18</v>
      </c>
      <c r="E11" s="36"/>
      <c r="F11" s="140" t="s">
        <v>1</v>
      </c>
      <c r="G11" s="36"/>
      <c r="H11" s="36"/>
      <c r="I11" s="141" t="s">
        <v>19</v>
      </c>
      <c r="J11" s="140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6" t="s">
        <v>20</v>
      </c>
      <c r="E12" s="36"/>
      <c r="F12" s="140" t="s">
        <v>21</v>
      </c>
      <c r="G12" s="36"/>
      <c r="H12" s="36"/>
      <c r="I12" s="141" t="s">
        <v>22</v>
      </c>
      <c r="J12" s="142" t="str">
        <f>'Rekapitulace stavby'!AN8</f>
        <v>26. 6. 2020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8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6" t="s">
        <v>24</v>
      </c>
      <c r="E14" s="36"/>
      <c r="F14" s="36"/>
      <c r="G14" s="36"/>
      <c r="H14" s="36"/>
      <c r="I14" s="141" t="s">
        <v>25</v>
      </c>
      <c r="J14" s="140" t="str">
        <f>IF('Rekapitulace stavby'!AN10="","",'Rekapitulace stavby'!AN10)</f>
        <v>70994234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0" t="str">
        <f>IF('Rekapitulace stavby'!E11="","",'Rekapitulace stavby'!E11)</f>
        <v>Správa železnic, státní organizace</v>
      </c>
      <c r="F15" s="36"/>
      <c r="G15" s="36"/>
      <c r="H15" s="36"/>
      <c r="I15" s="141" t="s">
        <v>28</v>
      </c>
      <c r="J15" s="140" t="str">
        <f>IF('Rekapitulace stavby'!AN11="","",'Rekapitulace stavby'!AN11)</f>
        <v>CZ70994234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8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6" t="s">
        <v>30</v>
      </c>
      <c r="E17" s="36"/>
      <c r="F17" s="36"/>
      <c r="G17" s="36"/>
      <c r="H17" s="36"/>
      <c r="I17" s="141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0"/>
      <c r="G18" s="140"/>
      <c r="H18" s="140"/>
      <c r="I18" s="141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8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6" t="s">
        <v>32</v>
      </c>
      <c r="E20" s="36"/>
      <c r="F20" s="36"/>
      <c r="G20" s="36"/>
      <c r="H20" s="36"/>
      <c r="I20" s="141" t="s">
        <v>25</v>
      </c>
      <c r="J20" s="140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0" t="str">
        <f>IF('Rekapitulace stavby'!E17="","",'Rekapitulace stavby'!E17)</f>
        <v xml:space="preserve"> </v>
      </c>
      <c r="F21" s="36"/>
      <c r="G21" s="36"/>
      <c r="H21" s="36"/>
      <c r="I21" s="141" t="s">
        <v>28</v>
      </c>
      <c r="J21" s="140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8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6" t="s">
        <v>35</v>
      </c>
      <c r="E23" s="36"/>
      <c r="F23" s="36"/>
      <c r="G23" s="36"/>
      <c r="H23" s="36"/>
      <c r="I23" s="141" t="s">
        <v>25</v>
      </c>
      <c r="J23" s="140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0" t="str">
        <f>IF('Rekapitulace stavby'!E20="","",'Rekapitulace stavby'!E20)</f>
        <v xml:space="preserve"> </v>
      </c>
      <c r="F24" s="36"/>
      <c r="G24" s="36"/>
      <c r="H24" s="36"/>
      <c r="I24" s="141" t="s">
        <v>28</v>
      </c>
      <c r="J24" s="140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8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6" t="s">
        <v>36</v>
      </c>
      <c r="E26" s="36"/>
      <c r="F26" s="36"/>
      <c r="G26" s="36"/>
      <c r="H26" s="36"/>
      <c r="I26" s="138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8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9"/>
      <c r="J29" s="148"/>
      <c r="K29" s="148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37</v>
      </c>
      <c r="E30" s="36"/>
      <c r="F30" s="36"/>
      <c r="G30" s="36"/>
      <c r="H30" s="36"/>
      <c r="I30" s="138"/>
      <c r="J30" s="151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9"/>
      <c r="J31" s="148"/>
      <c r="K31" s="148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39</v>
      </c>
      <c r="G32" s="36"/>
      <c r="H32" s="36"/>
      <c r="I32" s="153" t="s">
        <v>38</v>
      </c>
      <c r="J32" s="152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4" t="s">
        <v>41</v>
      </c>
      <c r="E33" s="136" t="s">
        <v>42</v>
      </c>
      <c r="F33" s="155">
        <f>ROUND((SUM(BE118:BE244)),  2)</f>
        <v>0</v>
      </c>
      <c r="G33" s="36"/>
      <c r="H33" s="36"/>
      <c r="I33" s="156">
        <v>0.20999999999999999</v>
      </c>
      <c r="J33" s="155">
        <f>ROUND(((SUM(BE118:BE244))*I33),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6" t="s">
        <v>43</v>
      </c>
      <c r="F34" s="155">
        <f>ROUND((SUM(BF118:BF244)),  2)</f>
        <v>0</v>
      </c>
      <c r="G34" s="36"/>
      <c r="H34" s="36"/>
      <c r="I34" s="156">
        <v>0.14999999999999999</v>
      </c>
      <c r="J34" s="155">
        <f>ROUND(((SUM(BF118:BF244))*I34),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6" t="s">
        <v>44</v>
      </c>
      <c r="F35" s="155">
        <f>ROUND((SUM(BG118:BG244)),  2)</f>
        <v>0</v>
      </c>
      <c r="G35" s="36"/>
      <c r="H35" s="36"/>
      <c r="I35" s="156">
        <v>0.20999999999999999</v>
      </c>
      <c r="J35" s="155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6" t="s">
        <v>45</v>
      </c>
      <c r="F36" s="155">
        <f>ROUND((SUM(BH118:BH244)),  2)</f>
        <v>0</v>
      </c>
      <c r="G36" s="36"/>
      <c r="H36" s="36"/>
      <c r="I36" s="156">
        <v>0.14999999999999999</v>
      </c>
      <c r="J36" s="155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6" t="s">
        <v>46</v>
      </c>
      <c r="F37" s="155">
        <f>ROUND((SUM(BI118:BI244)),  2)</f>
        <v>0</v>
      </c>
      <c r="G37" s="36"/>
      <c r="H37" s="36"/>
      <c r="I37" s="156">
        <v>0</v>
      </c>
      <c r="J37" s="155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8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38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0"/>
      <c r="L41" s="18"/>
    </row>
    <row r="42" s="1" customFormat="1" ht="14.4" customHeight="1">
      <c r="B42" s="18"/>
      <c r="I42" s="130"/>
      <c r="L42" s="18"/>
    </row>
    <row r="43" s="1" customFormat="1" ht="14.4" customHeight="1">
      <c r="B43" s="18"/>
      <c r="I43" s="130"/>
      <c r="L43" s="18"/>
    </row>
    <row r="44" s="1" customFormat="1" ht="14.4" customHeight="1">
      <c r="B44" s="18"/>
      <c r="I44" s="130"/>
      <c r="L44" s="18"/>
    </row>
    <row r="45" s="1" customFormat="1" ht="14.4" customHeight="1">
      <c r="B45" s="18"/>
      <c r="I45" s="130"/>
      <c r="L45" s="18"/>
    </row>
    <row r="46" s="1" customFormat="1" ht="14.4" customHeight="1">
      <c r="B46" s="18"/>
      <c r="I46" s="130"/>
      <c r="L46" s="18"/>
    </row>
    <row r="47" s="1" customFormat="1" ht="14.4" customHeight="1">
      <c r="B47" s="18"/>
      <c r="I47" s="130"/>
      <c r="L47" s="18"/>
    </row>
    <row r="48" s="1" customFormat="1" ht="14.4" customHeight="1">
      <c r="B48" s="18"/>
      <c r="I48" s="130"/>
      <c r="L48" s="18"/>
    </row>
    <row r="49" s="1" customFormat="1" ht="14.4" customHeight="1">
      <c r="B49" s="18"/>
      <c r="I49" s="130"/>
      <c r="L49" s="18"/>
    </row>
    <row r="50" s="2" customFormat="1" ht="14.4" customHeight="1">
      <c r="B50" s="61"/>
      <c r="D50" s="165" t="s">
        <v>50</v>
      </c>
      <c r="E50" s="166"/>
      <c r="F50" s="166"/>
      <c r="G50" s="165" t="s">
        <v>51</v>
      </c>
      <c r="H50" s="166"/>
      <c r="I50" s="167"/>
      <c r="J50" s="166"/>
      <c r="K50" s="16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8" t="s">
        <v>52</v>
      </c>
      <c r="E61" s="169"/>
      <c r="F61" s="170" t="s">
        <v>53</v>
      </c>
      <c r="G61" s="168" t="s">
        <v>52</v>
      </c>
      <c r="H61" s="169"/>
      <c r="I61" s="171"/>
      <c r="J61" s="172" t="s">
        <v>53</v>
      </c>
      <c r="K61" s="169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5" t="s">
        <v>54</v>
      </c>
      <c r="E65" s="173"/>
      <c r="F65" s="173"/>
      <c r="G65" s="165" t="s">
        <v>55</v>
      </c>
      <c r="H65" s="173"/>
      <c r="I65" s="174"/>
      <c r="J65" s="173"/>
      <c r="K65" s="17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8" t="s">
        <v>52</v>
      </c>
      <c r="E76" s="169"/>
      <c r="F76" s="170" t="s">
        <v>53</v>
      </c>
      <c r="G76" s="168" t="s">
        <v>52</v>
      </c>
      <c r="H76" s="169"/>
      <c r="I76" s="171"/>
      <c r="J76" s="172" t="s">
        <v>53</v>
      </c>
      <c r="K76" s="169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91</v>
      </c>
      <c r="D82" s="38"/>
      <c r="E82" s="38"/>
      <c r="F82" s="38"/>
      <c r="G82" s="38"/>
      <c r="H82" s="38"/>
      <c r="I82" s="1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Oprava napájecích zdrojů v obvodu SSZT Ústí n.L.</v>
      </c>
      <c r="F85" s="30"/>
      <c r="G85" s="30"/>
      <c r="H85" s="30"/>
      <c r="I85" s="1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89</v>
      </c>
      <c r="D86" s="38"/>
      <c r="E86" s="38"/>
      <c r="F86" s="38"/>
      <c r="G86" s="38"/>
      <c r="H86" s="38"/>
      <c r="I86" s="1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01 - Technologie</v>
      </c>
      <c r="F87" s="38"/>
      <c r="G87" s="38"/>
      <c r="H87" s="38"/>
      <c r="I87" s="1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OŘ Ústí n.L.</v>
      </c>
      <c r="G89" s="38"/>
      <c r="H89" s="38"/>
      <c r="I89" s="141" t="s">
        <v>22</v>
      </c>
      <c r="J89" s="77" t="str">
        <f>IF(J12="","",J12)</f>
        <v>26. 6. 2020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Správa železnic, státní organizace</v>
      </c>
      <c r="G91" s="38"/>
      <c r="H91" s="38"/>
      <c r="I91" s="141" t="s">
        <v>32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141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92</v>
      </c>
      <c r="D94" s="183"/>
      <c r="E94" s="183"/>
      <c r="F94" s="183"/>
      <c r="G94" s="183"/>
      <c r="H94" s="183"/>
      <c r="I94" s="184"/>
      <c r="J94" s="185" t="s">
        <v>93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6" t="s">
        <v>94</v>
      </c>
      <c r="D96" s="38"/>
      <c r="E96" s="38"/>
      <c r="F96" s="38"/>
      <c r="G96" s="38"/>
      <c r="H96" s="38"/>
      <c r="I96" s="1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95</v>
      </c>
    </row>
    <row r="97" s="9" customFormat="1" ht="24.96" customHeight="1">
      <c r="A97" s="9"/>
      <c r="B97" s="187"/>
      <c r="C97" s="188"/>
      <c r="D97" s="189" t="s">
        <v>96</v>
      </c>
      <c r="E97" s="190"/>
      <c r="F97" s="190"/>
      <c r="G97" s="190"/>
      <c r="H97" s="190"/>
      <c r="I97" s="191"/>
      <c r="J97" s="192">
        <f>J160</f>
        <v>0</v>
      </c>
      <c r="K97" s="188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7"/>
      <c r="C98" s="188"/>
      <c r="D98" s="189" t="s">
        <v>97</v>
      </c>
      <c r="E98" s="190"/>
      <c r="F98" s="190"/>
      <c r="G98" s="190"/>
      <c r="H98" s="190"/>
      <c r="I98" s="191"/>
      <c r="J98" s="192">
        <f>J239</f>
        <v>0</v>
      </c>
      <c r="K98" s="188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1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177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180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98</v>
      </c>
      <c r="D105" s="38"/>
      <c r="E105" s="38"/>
      <c r="F105" s="38"/>
      <c r="G105" s="38"/>
      <c r="H105" s="38"/>
      <c r="I105" s="1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1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81" t="str">
        <f>E7</f>
        <v>Oprava napájecích zdrojů v obvodu SSZT Ústí n.L.</v>
      </c>
      <c r="F108" s="30"/>
      <c r="G108" s="30"/>
      <c r="H108" s="30"/>
      <c r="I108" s="1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89</v>
      </c>
      <c r="D109" s="38"/>
      <c r="E109" s="38"/>
      <c r="F109" s="38"/>
      <c r="G109" s="38"/>
      <c r="H109" s="38"/>
      <c r="I109" s="1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01 - Technologie</v>
      </c>
      <c r="F110" s="38"/>
      <c r="G110" s="38"/>
      <c r="H110" s="38"/>
      <c r="I110" s="1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OŘ Ústí n.L.</v>
      </c>
      <c r="G112" s="38"/>
      <c r="H112" s="38"/>
      <c r="I112" s="141" t="s">
        <v>22</v>
      </c>
      <c r="J112" s="77" t="str">
        <f>IF(J12="","",J12)</f>
        <v>26. 6. 2020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>Správa železnic, státní organizace</v>
      </c>
      <c r="G114" s="38"/>
      <c r="H114" s="38"/>
      <c r="I114" s="141" t="s">
        <v>32</v>
      </c>
      <c r="J114" s="34" t="str">
        <f>E21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30</v>
      </c>
      <c r="D115" s="38"/>
      <c r="E115" s="38"/>
      <c r="F115" s="25" t="str">
        <f>IF(E18="","",E18)</f>
        <v>Vyplň údaj</v>
      </c>
      <c r="G115" s="38"/>
      <c r="H115" s="38"/>
      <c r="I115" s="141" t="s">
        <v>35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0" customFormat="1" ht="29.28" customHeight="1">
      <c r="A117" s="194"/>
      <c r="B117" s="195"/>
      <c r="C117" s="196" t="s">
        <v>99</v>
      </c>
      <c r="D117" s="197" t="s">
        <v>62</v>
      </c>
      <c r="E117" s="197" t="s">
        <v>58</v>
      </c>
      <c r="F117" s="197" t="s">
        <v>59</v>
      </c>
      <c r="G117" s="197" t="s">
        <v>100</v>
      </c>
      <c r="H117" s="197" t="s">
        <v>101</v>
      </c>
      <c r="I117" s="198" t="s">
        <v>102</v>
      </c>
      <c r="J117" s="197" t="s">
        <v>93</v>
      </c>
      <c r="K117" s="199" t="s">
        <v>103</v>
      </c>
      <c r="L117" s="200"/>
      <c r="M117" s="98" t="s">
        <v>1</v>
      </c>
      <c r="N117" s="99" t="s">
        <v>41</v>
      </c>
      <c r="O117" s="99" t="s">
        <v>104</v>
      </c>
      <c r="P117" s="99" t="s">
        <v>105</v>
      </c>
      <c r="Q117" s="99" t="s">
        <v>106</v>
      </c>
      <c r="R117" s="99" t="s">
        <v>107</v>
      </c>
      <c r="S117" s="99" t="s">
        <v>108</v>
      </c>
      <c r="T117" s="100" t="s">
        <v>109</v>
      </c>
      <c r="U117" s="194"/>
      <c r="V117" s="194"/>
      <c r="W117" s="194"/>
      <c r="X117" s="194"/>
      <c r="Y117" s="194"/>
      <c r="Z117" s="194"/>
      <c r="AA117" s="194"/>
      <c r="AB117" s="194"/>
      <c r="AC117" s="194"/>
      <c r="AD117" s="194"/>
      <c r="AE117" s="194"/>
    </row>
    <row r="118" s="2" customFormat="1" ht="22.8" customHeight="1">
      <c r="A118" s="36"/>
      <c r="B118" s="37"/>
      <c r="C118" s="105" t="s">
        <v>110</v>
      </c>
      <c r="D118" s="38"/>
      <c r="E118" s="38"/>
      <c r="F118" s="38"/>
      <c r="G118" s="38"/>
      <c r="H118" s="38"/>
      <c r="I118" s="138"/>
      <c r="J118" s="201">
        <f>BK118</f>
        <v>0</v>
      </c>
      <c r="K118" s="38"/>
      <c r="L118" s="42"/>
      <c r="M118" s="101"/>
      <c r="N118" s="202"/>
      <c r="O118" s="102"/>
      <c r="P118" s="203">
        <f>P119+SUM(P120:P160)+P239</f>
        <v>0</v>
      </c>
      <c r="Q118" s="102"/>
      <c r="R118" s="203">
        <f>R119+SUM(R120:R160)+R239</f>
        <v>0</v>
      </c>
      <c r="S118" s="102"/>
      <c r="T118" s="204">
        <f>T119+SUM(T120:T160)+T239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76</v>
      </c>
      <c r="AU118" s="15" t="s">
        <v>95</v>
      </c>
      <c r="BK118" s="205">
        <f>BK119+SUM(BK120:BK160)+BK239</f>
        <v>0</v>
      </c>
    </row>
    <row r="119" s="2" customFormat="1" ht="44.25" customHeight="1">
      <c r="A119" s="36"/>
      <c r="B119" s="37"/>
      <c r="C119" s="206" t="s">
        <v>85</v>
      </c>
      <c r="D119" s="206" t="s">
        <v>111</v>
      </c>
      <c r="E119" s="207" t="s">
        <v>112</v>
      </c>
      <c r="F119" s="208" t="s">
        <v>113</v>
      </c>
      <c r="G119" s="209" t="s">
        <v>114</v>
      </c>
      <c r="H119" s="210">
        <v>4</v>
      </c>
      <c r="I119" s="211"/>
      <c r="J119" s="212">
        <f>ROUND(I119*H119,2)</f>
        <v>0</v>
      </c>
      <c r="K119" s="208" t="s">
        <v>115</v>
      </c>
      <c r="L119" s="213"/>
      <c r="M119" s="214" t="s">
        <v>1</v>
      </c>
      <c r="N119" s="215" t="s">
        <v>42</v>
      </c>
      <c r="O119" s="89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8" t="s">
        <v>116</v>
      </c>
      <c r="AT119" s="218" t="s">
        <v>111</v>
      </c>
      <c r="AU119" s="218" t="s">
        <v>77</v>
      </c>
      <c r="AY119" s="15" t="s">
        <v>117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5" t="s">
        <v>85</v>
      </c>
      <c r="BK119" s="219">
        <f>ROUND(I119*H119,2)</f>
        <v>0</v>
      </c>
      <c r="BL119" s="15" t="s">
        <v>118</v>
      </c>
      <c r="BM119" s="218" t="s">
        <v>119</v>
      </c>
    </row>
    <row r="120" s="2" customFormat="1">
      <c r="A120" s="36"/>
      <c r="B120" s="37"/>
      <c r="C120" s="38"/>
      <c r="D120" s="220" t="s">
        <v>120</v>
      </c>
      <c r="E120" s="38"/>
      <c r="F120" s="221" t="s">
        <v>113</v>
      </c>
      <c r="G120" s="38"/>
      <c r="H120" s="38"/>
      <c r="I120" s="138"/>
      <c r="J120" s="38"/>
      <c r="K120" s="38"/>
      <c r="L120" s="42"/>
      <c r="M120" s="222"/>
      <c r="N120" s="223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120</v>
      </c>
      <c r="AU120" s="15" t="s">
        <v>77</v>
      </c>
    </row>
    <row r="121" s="2" customFormat="1" ht="44.25" customHeight="1">
      <c r="A121" s="36"/>
      <c r="B121" s="37"/>
      <c r="C121" s="206" t="s">
        <v>87</v>
      </c>
      <c r="D121" s="206" t="s">
        <v>111</v>
      </c>
      <c r="E121" s="207" t="s">
        <v>121</v>
      </c>
      <c r="F121" s="208" t="s">
        <v>122</v>
      </c>
      <c r="G121" s="209" t="s">
        <v>114</v>
      </c>
      <c r="H121" s="210">
        <v>384</v>
      </c>
      <c r="I121" s="211"/>
      <c r="J121" s="212">
        <f>ROUND(I121*H121,2)</f>
        <v>0</v>
      </c>
      <c r="K121" s="208" t="s">
        <v>115</v>
      </c>
      <c r="L121" s="213"/>
      <c r="M121" s="214" t="s">
        <v>1</v>
      </c>
      <c r="N121" s="215" t="s">
        <v>42</v>
      </c>
      <c r="O121" s="89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8" t="s">
        <v>123</v>
      </c>
      <c r="AT121" s="218" t="s">
        <v>111</v>
      </c>
      <c r="AU121" s="218" t="s">
        <v>77</v>
      </c>
      <c r="AY121" s="15" t="s">
        <v>117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5" t="s">
        <v>85</v>
      </c>
      <c r="BK121" s="219">
        <f>ROUND(I121*H121,2)</f>
        <v>0</v>
      </c>
      <c r="BL121" s="15" t="s">
        <v>123</v>
      </c>
      <c r="BM121" s="218" t="s">
        <v>124</v>
      </c>
    </row>
    <row r="122" s="2" customFormat="1">
      <c r="A122" s="36"/>
      <c r="B122" s="37"/>
      <c r="C122" s="38"/>
      <c r="D122" s="220" t="s">
        <v>120</v>
      </c>
      <c r="E122" s="38"/>
      <c r="F122" s="221" t="s">
        <v>122</v>
      </c>
      <c r="G122" s="38"/>
      <c r="H122" s="38"/>
      <c r="I122" s="138"/>
      <c r="J122" s="38"/>
      <c r="K122" s="38"/>
      <c r="L122" s="42"/>
      <c r="M122" s="222"/>
      <c r="N122" s="223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120</v>
      </c>
      <c r="AU122" s="15" t="s">
        <v>77</v>
      </c>
    </row>
    <row r="123" s="2" customFormat="1" ht="44.25" customHeight="1">
      <c r="A123" s="36"/>
      <c r="B123" s="37"/>
      <c r="C123" s="206" t="s">
        <v>125</v>
      </c>
      <c r="D123" s="206" t="s">
        <v>111</v>
      </c>
      <c r="E123" s="207" t="s">
        <v>126</v>
      </c>
      <c r="F123" s="208" t="s">
        <v>127</v>
      </c>
      <c r="G123" s="209" t="s">
        <v>114</v>
      </c>
      <c r="H123" s="210">
        <v>4</v>
      </c>
      <c r="I123" s="211"/>
      <c r="J123" s="212">
        <f>ROUND(I123*H123,2)</f>
        <v>0</v>
      </c>
      <c r="K123" s="208" t="s">
        <v>115</v>
      </c>
      <c r="L123" s="213"/>
      <c r="M123" s="214" t="s">
        <v>1</v>
      </c>
      <c r="N123" s="215" t="s">
        <v>42</v>
      </c>
      <c r="O123" s="89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8" t="s">
        <v>116</v>
      </c>
      <c r="AT123" s="218" t="s">
        <v>111</v>
      </c>
      <c r="AU123" s="218" t="s">
        <v>77</v>
      </c>
      <c r="AY123" s="15" t="s">
        <v>117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5" t="s">
        <v>85</v>
      </c>
      <c r="BK123" s="219">
        <f>ROUND(I123*H123,2)</f>
        <v>0</v>
      </c>
      <c r="BL123" s="15" t="s">
        <v>118</v>
      </c>
      <c r="BM123" s="218" t="s">
        <v>128</v>
      </c>
    </row>
    <row r="124" s="2" customFormat="1">
      <c r="A124" s="36"/>
      <c r="B124" s="37"/>
      <c r="C124" s="38"/>
      <c r="D124" s="220" t="s">
        <v>120</v>
      </c>
      <c r="E124" s="38"/>
      <c r="F124" s="221" t="s">
        <v>127</v>
      </c>
      <c r="G124" s="38"/>
      <c r="H124" s="38"/>
      <c r="I124" s="138"/>
      <c r="J124" s="38"/>
      <c r="K124" s="38"/>
      <c r="L124" s="42"/>
      <c r="M124" s="222"/>
      <c r="N124" s="223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120</v>
      </c>
      <c r="AU124" s="15" t="s">
        <v>77</v>
      </c>
    </row>
    <row r="125" s="2" customFormat="1" ht="44.25" customHeight="1">
      <c r="A125" s="36"/>
      <c r="B125" s="37"/>
      <c r="C125" s="206" t="s">
        <v>118</v>
      </c>
      <c r="D125" s="206" t="s">
        <v>111</v>
      </c>
      <c r="E125" s="207" t="s">
        <v>129</v>
      </c>
      <c r="F125" s="208" t="s">
        <v>130</v>
      </c>
      <c r="G125" s="209" t="s">
        <v>114</v>
      </c>
      <c r="H125" s="210">
        <v>4</v>
      </c>
      <c r="I125" s="211"/>
      <c r="J125" s="212">
        <f>ROUND(I125*H125,2)</f>
        <v>0</v>
      </c>
      <c r="K125" s="208" t="s">
        <v>115</v>
      </c>
      <c r="L125" s="213"/>
      <c r="M125" s="214" t="s">
        <v>1</v>
      </c>
      <c r="N125" s="215" t="s">
        <v>42</v>
      </c>
      <c r="O125" s="89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8" t="s">
        <v>116</v>
      </c>
      <c r="AT125" s="218" t="s">
        <v>111</v>
      </c>
      <c r="AU125" s="218" t="s">
        <v>77</v>
      </c>
      <c r="AY125" s="15" t="s">
        <v>117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5" t="s">
        <v>85</v>
      </c>
      <c r="BK125" s="219">
        <f>ROUND(I125*H125,2)</f>
        <v>0</v>
      </c>
      <c r="BL125" s="15" t="s">
        <v>118</v>
      </c>
      <c r="BM125" s="218" t="s">
        <v>131</v>
      </c>
    </row>
    <row r="126" s="2" customFormat="1">
      <c r="A126" s="36"/>
      <c r="B126" s="37"/>
      <c r="C126" s="38"/>
      <c r="D126" s="220" t="s">
        <v>120</v>
      </c>
      <c r="E126" s="38"/>
      <c r="F126" s="221" t="s">
        <v>130</v>
      </c>
      <c r="G126" s="38"/>
      <c r="H126" s="38"/>
      <c r="I126" s="138"/>
      <c r="J126" s="38"/>
      <c r="K126" s="38"/>
      <c r="L126" s="42"/>
      <c r="M126" s="222"/>
      <c r="N126" s="22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120</v>
      </c>
      <c r="AU126" s="15" t="s">
        <v>77</v>
      </c>
    </row>
    <row r="127" s="2" customFormat="1" ht="44.25" customHeight="1">
      <c r="A127" s="36"/>
      <c r="B127" s="37"/>
      <c r="C127" s="206" t="s">
        <v>132</v>
      </c>
      <c r="D127" s="206" t="s">
        <v>111</v>
      </c>
      <c r="E127" s="207" t="s">
        <v>133</v>
      </c>
      <c r="F127" s="208" t="s">
        <v>134</v>
      </c>
      <c r="G127" s="209" t="s">
        <v>114</v>
      </c>
      <c r="H127" s="210">
        <v>4</v>
      </c>
      <c r="I127" s="211"/>
      <c r="J127" s="212">
        <f>ROUND(I127*H127,2)</f>
        <v>0</v>
      </c>
      <c r="K127" s="208" t="s">
        <v>115</v>
      </c>
      <c r="L127" s="213"/>
      <c r="M127" s="214" t="s">
        <v>1</v>
      </c>
      <c r="N127" s="215" t="s">
        <v>42</v>
      </c>
      <c r="O127" s="89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8" t="s">
        <v>116</v>
      </c>
      <c r="AT127" s="218" t="s">
        <v>111</v>
      </c>
      <c r="AU127" s="218" t="s">
        <v>77</v>
      </c>
      <c r="AY127" s="15" t="s">
        <v>117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5" t="s">
        <v>85</v>
      </c>
      <c r="BK127" s="219">
        <f>ROUND(I127*H127,2)</f>
        <v>0</v>
      </c>
      <c r="BL127" s="15" t="s">
        <v>118</v>
      </c>
      <c r="BM127" s="218" t="s">
        <v>135</v>
      </c>
    </row>
    <row r="128" s="2" customFormat="1">
      <c r="A128" s="36"/>
      <c r="B128" s="37"/>
      <c r="C128" s="38"/>
      <c r="D128" s="220" t="s">
        <v>120</v>
      </c>
      <c r="E128" s="38"/>
      <c r="F128" s="221" t="s">
        <v>134</v>
      </c>
      <c r="G128" s="38"/>
      <c r="H128" s="38"/>
      <c r="I128" s="138"/>
      <c r="J128" s="38"/>
      <c r="K128" s="38"/>
      <c r="L128" s="42"/>
      <c r="M128" s="222"/>
      <c r="N128" s="22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120</v>
      </c>
      <c r="AU128" s="15" t="s">
        <v>77</v>
      </c>
    </row>
    <row r="129" s="2" customFormat="1" ht="44.25" customHeight="1">
      <c r="A129" s="36"/>
      <c r="B129" s="37"/>
      <c r="C129" s="206" t="s">
        <v>136</v>
      </c>
      <c r="D129" s="206" t="s">
        <v>111</v>
      </c>
      <c r="E129" s="207" t="s">
        <v>137</v>
      </c>
      <c r="F129" s="208" t="s">
        <v>138</v>
      </c>
      <c r="G129" s="209" t="s">
        <v>114</v>
      </c>
      <c r="H129" s="210">
        <v>4</v>
      </c>
      <c r="I129" s="211"/>
      <c r="J129" s="212">
        <f>ROUND(I129*H129,2)</f>
        <v>0</v>
      </c>
      <c r="K129" s="208" t="s">
        <v>115</v>
      </c>
      <c r="L129" s="213"/>
      <c r="M129" s="214" t="s">
        <v>1</v>
      </c>
      <c r="N129" s="215" t="s">
        <v>42</v>
      </c>
      <c r="O129" s="89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8" t="s">
        <v>116</v>
      </c>
      <c r="AT129" s="218" t="s">
        <v>111</v>
      </c>
      <c r="AU129" s="218" t="s">
        <v>77</v>
      </c>
      <c r="AY129" s="15" t="s">
        <v>117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5" t="s">
        <v>85</v>
      </c>
      <c r="BK129" s="219">
        <f>ROUND(I129*H129,2)</f>
        <v>0</v>
      </c>
      <c r="BL129" s="15" t="s">
        <v>118</v>
      </c>
      <c r="BM129" s="218" t="s">
        <v>139</v>
      </c>
    </row>
    <row r="130" s="2" customFormat="1">
      <c r="A130" s="36"/>
      <c r="B130" s="37"/>
      <c r="C130" s="38"/>
      <c r="D130" s="220" t="s">
        <v>120</v>
      </c>
      <c r="E130" s="38"/>
      <c r="F130" s="221" t="s">
        <v>138</v>
      </c>
      <c r="G130" s="38"/>
      <c r="H130" s="38"/>
      <c r="I130" s="138"/>
      <c r="J130" s="38"/>
      <c r="K130" s="38"/>
      <c r="L130" s="42"/>
      <c r="M130" s="222"/>
      <c r="N130" s="22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120</v>
      </c>
      <c r="AU130" s="15" t="s">
        <v>77</v>
      </c>
    </row>
    <row r="131" s="2" customFormat="1" ht="33" customHeight="1">
      <c r="A131" s="36"/>
      <c r="B131" s="37"/>
      <c r="C131" s="206" t="s">
        <v>140</v>
      </c>
      <c r="D131" s="206" t="s">
        <v>111</v>
      </c>
      <c r="E131" s="207" t="s">
        <v>141</v>
      </c>
      <c r="F131" s="208" t="s">
        <v>142</v>
      </c>
      <c r="G131" s="209" t="s">
        <v>114</v>
      </c>
      <c r="H131" s="210">
        <v>88</v>
      </c>
      <c r="I131" s="211"/>
      <c r="J131" s="212">
        <f>ROUND(I131*H131,2)</f>
        <v>0</v>
      </c>
      <c r="K131" s="208" t="s">
        <v>115</v>
      </c>
      <c r="L131" s="213"/>
      <c r="M131" s="214" t="s">
        <v>1</v>
      </c>
      <c r="N131" s="215" t="s">
        <v>42</v>
      </c>
      <c r="O131" s="89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8" t="s">
        <v>116</v>
      </c>
      <c r="AT131" s="218" t="s">
        <v>111</v>
      </c>
      <c r="AU131" s="218" t="s">
        <v>77</v>
      </c>
      <c r="AY131" s="15" t="s">
        <v>117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5" t="s">
        <v>85</v>
      </c>
      <c r="BK131" s="219">
        <f>ROUND(I131*H131,2)</f>
        <v>0</v>
      </c>
      <c r="BL131" s="15" t="s">
        <v>118</v>
      </c>
      <c r="BM131" s="218" t="s">
        <v>143</v>
      </c>
    </row>
    <row r="132" s="2" customFormat="1">
      <c r="A132" s="36"/>
      <c r="B132" s="37"/>
      <c r="C132" s="38"/>
      <c r="D132" s="220" t="s">
        <v>120</v>
      </c>
      <c r="E132" s="38"/>
      <c r="F132" s="221" t="s">
        <v>142</v>
      </c>
      <c r="G132" s="38"/>
      <c r="H132" s="38"/>
      <c r="I132" s="138"/>
      <c r="J132" s="38"/>
      <c r="K132" s="38"/>
      <c r="L132" s="42"/>
      <c r="M132" s="222"/>
      <c r="N132" s="22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120</v>
      </c>
      <c r="AU132" s="15" t="s">
        <v>77</v>
      </c>
    </row>
    <row r="133" s="2" customFormat="1">
      <c r="A133" s="36"/>
      <c r="B133" s="37"/>
      <c r="C133" s="38"/>
      <c r="D133" s="220" t="s">
        <v>144</v>
      </c>
      <c r="E133" s="38"/>
      <c r="F133" s="224" t="s">
        <v>145</v>
      </c>
      <c r="G133" s="38"/>
      <c r="H133" s="38"/>
      <c r="I133" s="138"/>
      <c r="J133" s="38"/>
      <c r="K133" s="38"/>
      <c r="L133" s="42"/>
      <c r="M133" s="222"/>
      <c r="N133" s="223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144</v>
      </c>
      <c r="AU133" s="15" t="s">
        <v>77</v>
      </c>
    </row>
    <row r="134" s="2" customFormat="1" ht="33" customHeight="1">
      <c r="A134" s="36"/>
      <c r="B134" s="37"/>
      <c r="C134" s="206" t="s">
        <v>116</v>
      </c>
      <c r="D134" s="206" t="s">
        <v>111</v>
      </c>
      <c r="E134" s="207" t="s">
        <v>146</v>
      </c>
      <c r="F134" s="208" t="s">
        <v>147</v>
      </c>
      <c r="G134" s="209" t="s">
        <v>114</v>
      </c>
      <c r="H134" s="210">
        <v>245</v>
      </c>
      <c r="I134" s="211"/>
      <c r="J134" s="212">
        <f>ROUND(I134*H134,2)</f>
        <v>0</v>
      </c>
      <c r="K134" s="208" t="s">
        <v>115</v>
      </c>
      <c r="L134" s="213"/>
      <c r="M134" s="214" t="s">
        <v>1</v>
      </c>
      <c r="N134" s="215" t="s">
        <v>42</v>
      </c>
      <c r="O134" s="89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8" t="s">
        <v>116</v>
      </c>
      <c r="AT134" s="218" t="s">
        <v>111</v>
      </c>
      <c r="AU134" s="218" t="s">
        <v>77</v>
      </c>
      <c r="AY134" s="15" t="s">
        <v>117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5" t="s">
        <v>85</v>
      </c>
      <c r="BK134" s="219">
        <f>ROUND(I134*H134,2)</f>
        <v>0</v>
      </c>
      <c r="BL134" s="15" t="s">
        <v>118</v>
      </c>
      <c r="BM134" s="218" t="s">
        <v>148</v>
      </c>
    </row>
    <row r="135" s="2" customFormat="1">
      <c r="A135" s="36"/>
      <c r="B135" s="37"/>
      <c r="C135" s="38"/>
      <c r="D135" s="220" t="s">
        <v>120</v>
      </c>
      <c r="E135" s="38"/>
      <c r="F135" s="221" t="s">
        <v>147</v>
      </c>
      <c r="G135" s="38"/>
      <c r="H135" s="38"/>
      <c r="I135" s="138"/>
      <c r="J135" s="38"/>
      <c r="K135" s="38"/>
      <c r="L135" s="42"/>
      <c r="M135" s="222"/>
      <c r="N135" s="22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120</v>
      </c>
      <c r="AU135" s="15" t="s">
        <v>77</v>
      </c>
    </row>
    <row r="136" s="2" customFormat="1" ht="33" customHeight="1">
      <c r="A136" s="36"/>
      <c r="B136" s="37"/>
      <c r="C136" s="206" t="s">
        <v>149</v>
      </c>
      <c r="D136" s="206" t="s">
        <v>111</v>
      </c>
      <c r="E136" s="207" t="s">
        <v>150</v>
      </c>
      <c r="F136" s="208" t="s">
        <v>151</v>
      </c>
      <c r="G136" s="209" t="s">
        <v>114</v>
      </c>
      <c r="H136" s="210">
        <v>144</v>
      </c>
      <c r="I136" s="211"/>
      <c r="J136" s="212">
        <f>ROUND(I136*H136,2)</f>
        <v>0</v>
      </c>
      <c r="K136" s="208" t="s">
        <v>115</v>
      </c>
      <c r="L136" s="213"/>
      <c r="M136" s="214" t="s">
        <v>1</v>
      </c>
      <c r="N136" s="215" t="s">
        <v>42</v>
      </c>
      <c r="O136" s="89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8" t="s">
        <v>116</v>
      </c>
      <c r="AT136" s="218" t="s">
        <v>111</v>
      </c>
      <c r="AU136" s="218" t="s">
        <v>77</v>
      </c>
      <c r="AY136" s="15" t="s">
        <v>117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5" t="s">
        <v>85</v>
      </c>
      <c r="BK136" s="219">
        <f>ROUND(I136*H136,2)</f>
        <v>0</v>
      </c>
      <c r="BL136" s="15" t="s">
        <v>118</v>
      </c>
      <c r="BM136" s="218" t="s">
        <v>152</v>
      </c>
    </row>
    <row r="137" s="2" customFormat="1">
      <c r="A137" s="36"/>
      <c r="B137" s="37"/>
      <c r="C137" s="38"/>
      <c r="D137" s="220" t="s">
        <v>120</v>
      </c>
      <c r="E137" s="38"/>
      <c r="F137" s="221" t="s">
        <v>151</v>
      </c>
      <c r="G137" s="38"/>
      <c r="H137" s="38"/>
      <c r="I137" s="138"/>
      <c r="J137" s="38"/>
      <c r="K137" s="38"/>
      <c r="L137" s="42"/>
      <c r="M137" s="222"/>
      <c r="N137" s="22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120</v>
      </c>
      <c r="AU137" s="15" t="s">
        <v>77</v>
      </c>
    </row>
    <row r="138" s="2" customFormat="1" ht="33" customHeight="1">
      <c r="A138" s="36"/>
      <c r="B138" s="37"/>
      <c r="C138" s="206" t="s">
        <v>153</v>
      </c>
      <c r="D138" s="206" t="s">
        <v>111</v>
      </c>
      <c r="E138" s="207" t="s">
        <v>154</v>
      </c>
      <c r="F138" s="208" t="s">
        <v>155</v>
      </c>
      <c r="G138" s="209" t="s">
        <v>114</v>
      </c>
      <c r="H138" s="210">
        <v>24</v>
      </c>
      <c r="I138" s="211"/>
      <c r="J138" s="212">
        <f>ROUND(I138*H138,2)</f>
        <v>0</v>
      </c>
      <c r="K138" s="208" t="s">
        <v>115</v>
      </c>
      <c r="L138" s="213"/>
      <c r="M138" s="214" t="s">
        <v>1</v>
      </c>
      <c r="N138" s="215" t="s">
        <v>42</v>
      </c>
      <c r="O138" s="89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8" t="s">
        <v>116</v>
      </c>
      <c r="AT138" s="218" t="s">
        <v>111</v>
      </c>
      <c r="AU138" s="218" t="s">
        <v>77</v>
      </c>
      <c r="AY138" s="15" t="s">
        <v>117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5" t="s">
        <v>85</v>
      </c>
      <c r="BK138" s="219">
        <f>ROUND(I138*H138,2)</f>
        <v>0</v>
      </c>
      <c r="BL138" s="15" t="s">
        <v>118</v>
      </c>
      <c r="BM138" s="218" t="s">
        <v>156</v>
      </c>
    </row>
    <row r="139" s="2" customFormat="1">
      <c r="A139" s="36"/>
      <c r="B139" s="37"/>
      <c r="C139" s="38"/>
      <c r="D139" s="220" t="s">
        <v>120</v>
      </c>
      <c r="E139" s="38"/>
      <c r="F139" s="221" t="s">
        <v>155</v>
      </c>
      <c r="G139" s="38"/>
      <c r="H139" s="38"/>
      <c r="I139" s="138"/>
      <c r="J139" s="38"/>
      <c r="K139" s="38"/>
      <c r="L139" s="42"/>
      <c r="M139" s="222"/>
      <c r="N139" s="223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120</v>
      </c>
      <c r="AU139" s="15" t="s">
        <v>77</v>
      </c>
    </row>
    <row r="140" s="2" customFormat="1" ht="33" customHeight="1">
      <c r="A140" s="36"/>
      <c r="B140" s="37"/>
      <c r="C140" s="206" t="s">
        <v>157</v>
      </c>
      <c r="D140" s="206" t="s">
        <v>111</v>
      </c>
      <c r="E140" s="207" t="s">
        <v>158</v>
      </c>
      <c r="F140" s="208" t="s">
        <v>159</v>
      </c>
      <c r="G140" s="209" t="s">
        <v>114</v>
      </c>
      <c r="H140" s="210">
        <v>64</v>
      </c>
      <c r="I140" s="211"/>
      <c r="J140" s="212">
        <f>ROUND(I140*H140,2)</f>
        <v>0</v>
      </c>
      <c r="K140" s="208" t="s">
        <v>115</v>
      </c>
      <c r="L140" s="213"/>
      <c r="M140" s="214" t="s">
        <v>1</v>
      </c>
      <c r="N140" s="215" t="s">
        <v>42</v>
      </c>
      <c r="O140" s="89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8" t="s">
        <v>116</v>
      </c>
      <c r="AT140" s="218" t="s">
        <v>111</v>
      </c>
      <c r="AU140" s="218" t="s">
        <v>77</v>
      </c>
      <c r="AY140" s="15" t="s">
        <v>117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5" t="s">
        <v>85</v>
      </c>
      <c r="BK140" s="219">
        <f>ROUND(I140*H140,2)</f>
        <v>0</v>
      </c>
      <c r="BL140" s="15" t="s">
        <v>118</v>
      </c>
      <c r="BM140" s="218" t="s">
        <v>160</v>
      </c>
    </row>
    <row r="141" s="2" customFormat="1">
      <c r="A141" s="36"/>
      <c r="B141" s="37"/>
      <c r="C141" s="38"/>
      <c r="D141" s="220" t="s">
        <v>120</v>
      </c>
      <c r="E141" s="38"/>
      <c r="F141" s="221" t="s">
        <v>159</v>
      </c>
      <c r="G141" s="38"/>
      <c r="H141" s="38"/>
      <c r="I141" s="138"/>
      <c r="J141" s="38"/>
      <c r="K141" s="38"/>
      <c r="L141" s="42"/>
      <c r="M141" s="222"/>
      <c r="N141" s="22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120</v>
      </c>
      <c r="AU141" s="15" t="s">
        <v>77</v>
      </c>
    </row>
    <row r="142" s="2" customFormat="1" ht="33" customHeight="1">
      <c r="A142" s="36"/>
      <c r="B142" s="37"/>
      <c r="C142" s="206" t="s">
        <v>161</v>
      </c>
      <c r="D142" s="206" t="s">
        <v>111</v>
      </c>
      <c r="E142" s="207" t="s">
        <v>162</v>
      </c>
      <c r="F142" s="208" t="s">
        <v>163</v>
      </c>
      <c r="G142" s="209" t="s">
        <v>114</v>
      </c>
      <c r="H142" s="210">
        <v>68</v>
      </c>
      <c r="I142" s="211"/>
      <c r="J142" s="212">
        <f>ROUND(I142*H142,2)</f>
        <v>0</v>
      </c>
      <c r="K142" s="208" t="s">
        <v>115</v>
      </c>
      <c r="L142" s="213"/>
      <c r="M142" s="214" t="s">
        <v>1</v>
      </c>
      <c r="N142" s="215" t="s">
        <v>42</v>
      </c>
      <c r="O142" s="89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8" t="s">
        <v>116</v>
      </c>
      <c r="AT142" s="218" t="s">
        <v>111</v>
      </c>
      <c r="AU142" s="218" t="s">
        <v>77</v>
      </c>
      <c r="AY142" s="15" t="s">
        <v>117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5" t="s">
        <v>85</v>
      </c>
      <c r="BK142" s="219">
        <f>ROUND(I142*H142,2)</f>
        <v>0</v>
      </c>
      <c r="BL142" s="15" t="s">
        <v>118</v>
      </c>
      <c r="BM142" s="218" t="s">
        <v>164</v>
      </c>
    </row>
    <row r="143" s="2" customFormat="1">
      <c r="A143" s="36"/>
      <c r="B143" s="37"/>
      <c r="C143" s="38"/>
      <c r="D143" s="220" t="s">
        <v>120</v>
      </c>
      <c r="E143" s="38"/>
      <c r="F143" s="221" t="s">
        <v>163</v>
      </c>
      <c r="G143" s="38"/>
      <c r="H143" s="38"/>
      <c r="I143" s="138"/>
      <c r="J143" s="38"/>
      <c r="K143" s="38"/>
      <c r="L143" s="42"/>
      <c r="M143" s="222"/>
      <c r="N143" s="22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120</v>
      </c>
      <c r="AU143" s="15" t="s">
        <v>77</v>
      </c>
    </row>
    <row r="144" s="2" customFormat="1" ht="33" customHeight="1">
      <c r="A144" s="36"/>
      <c r="B144" s="37"/>
      <c r="C144" s="206" t="s">
        <v>165</v>
      </c>
      <c r="D144" s="206" t="s">
        <v>111</v>
      </c>
      <c r="E144" s="207" t="s">
        <v>166</v>
      </c>
      <c r="F144" s="208" t="s">
        <v>167</v>
      </c>
      <c r="G144" s="209" t="s">
        <v>114</v>
      </c>
      <c r="H144" s="210">
        <v>372</v>
      </c>
      <c r="I144" s="211"/>
      <c r="J144" s="212">
        <f>ROUND(I144*H144,2)</f>
        <v>0</v>
      </c>
      <c r="K144" s="208" t="s">
        <v>115</v>
      </c>
      <c r="L144" s="213"/>
      <c r="M144" s="214" t="s">
        <v>1</v>
      </c>
      <c r="N144" s="215" t="s">
        <v>42</v>
      </c>
      <c r="O144" s="89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8" t="s">
        <v>116</v>
      </c>
      <c r="AT144" s="218" t="s">
        <v>111</v>
      </c>
      <c r="AU144" s="218" t="s">
        <v>77</v>
      </c>
      <c r="AY144" s="15" t="s">
        <v>117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5" t="s">
        <v>85</v>
      </c>
      <c r="BK144" s="219">
        <f>ROUND(I144*H144,2)</f>
        <v>0</v>
      </c>
      <c r="BL144" s="15" t="s">
        <v>118</v>
      </c>
      <c r="BM144" s="218" t="s">
        <v>168</v>
      </c>
    </row>
    <row r="145" s="2" customFormat="1">
      <c r="A145" s="36"/>
      <c r="B145" s="37"/>
      <c r="C145" s="38"/>
      <c r="D145" s="220" t="s">
        <v>120</v>
      </c>
      <c r="E145" s="38"/>
      <c r="F145" s="221" t="s">
        <v>167</v>
      </c>
      <c r="G145" s="38"/>
      <c r="H145" s="38"/>
      <c r="I145" s="138"/>
      <c r="J145" s="38"/>
      <c r="K145" s="38"/>
      <c r="L145" s="42"/>
      <c r="M145" s="222"/>
      <c r="N145" s="22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120</v>
      </c>
      <c r="AU145" s="15" t="s">
        <v>77</v>
      </c>
    </row>
    <row r="146" s="2" customFormat="1" ht="33" customHeight="1">
      <c r="A146" s="36"/>
      <c r="B146" s="37"/>
      <c r="C146" s="206" t="s">
        <v>169</v>
      </c>
      <c r="D146" s="206" t="s">
        <v>111</v>
      </c>
      <c r="E146" s="207" t="s">
        <v>170</v>
      </c>
      <c r="F146" s="208" t="s">
        <v>171</v>
      </c>
      <c r="G146" s="209" t="s">
        <v>114</v>
      </c>
      <c r="H146" s="210">
        <v>20</v>
      </c>
      <c r="I146" s="211"/>
      <c r="J146" s="212">
        <f>ROUND(I146*H146,2)</f>
        <v>0</v>
      </c>
      <c r="K146" s="208" t="s">
        <v>115</v>
      </c>
      <c r="L146" s="213"/>
      <c r="M146" s="214" t="s">
        <v>1</v>
      </c>
      <c r="N146" s="215" t="s">
        <v>42</v>
      </c>
      <c r="O146" s="89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8" t="s">
        <v>116</v>
      </c>
      <c r="AT146" s="218" t="s">
        <v>111</v>
      </c>
      <c r="AU146" s="218" t="s">
        <v>77</v>
      </c>
      <c r="AY146" s="15" t="s">
        <v>117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5" t="s">
        <v>85</v>
      </c>
      <c r="BK146" s="219">
        <f>ROUND(I146*H146,2)</f>
        <v>0</v>
      </c>
      <c r="BL146" s="15" t="s">
        <v>118</v>
      </c>
      <c r="BM146" s="218" t="s">
        <v>172</v>
      </c>
    </row>
    <row r="147" s="2" customFormat="1">
      <c r="A147" s="36"/>
      <c r="B147" s="37"/>
      <c r="C147" s="38"/>
      <c r="D147" s="220" t="s">
        <v>120</v>
      </c>
      <c r="E147" s="38"/>
      <c r="F147" s="221" t="s">
        <v>171</v>
      </c>
      <c r="G147" s="38"/>
      <c r="H147" s="38"/>
      <c r="I147" s="138"/>
      <c r="J147" s="38"/>
      <c r="K147" s="38"/>
      <c r="L147" s="42"/>
      <c r="M147" s="222"/>
      <c r="N147" s="22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120</v>
      </c>
      <c r="AU147" s="15" t="s">
        <v>77</v>
      </c>
    </row>
    <row r="148" s="2" customFormat="1" ht="33" customHeight="1">
      <c r="A148" s="36"/>
      <c r="B148" s="37"/>
      <c r="C148" s="206" t="s">
        <v>8</v>
      </c>
      <c r="D148" s="206" t="s">
        <v>111</v>
      </c>
      <c r="E148" s="207" t="s">
        <v>173</v>
      </c>
      <c r="F148" s="208" t="s">
        <v>174</v>
      </c>
      <c r="G148" s="209" t="s">
        <v>114</v>
      </c>
      <c r="H148" s="210">
        <v>48</v>
      </c>
      <c r="I148" s="211"/>
      <c r="J148" s="212">
        <f>ROUND(I148*H148,2)</f>
        <v>0</v>
      </c>
      <c r="K148" s="208" t="s">
        <v>115</v>
      </c>
      <c r="L148" s="213"/>
      <c r="M148" s="214" t="s">
        <v>1</v>
      </c>
      <c r="N148" s="215" t="s">
        <v>42</v>
      </c>
      <c r="O148" s="89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8" t="s">
        <v>116</v>
      </c>
      <c r="AT148" s="218" t="s">
        <v>111</v>
      </c>
      <c r="AU148" s="218" t="s">
        <v>77</v>
      </c>
      <c r="AY148" s="15" t="s">
        <v>117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5" t="s">
        <v>85</v>
      </c>
      <c r="BK148" s="219">
        <f>ROUND(I148*H148,2)</f>
        <v>0</v>
      </c>
      <c r="BL148" s="15" t="s">
        <v>118</v>
      </c>
      <c r="BM148" s="218" t="s">
        <v>175</v>
      </c>
    </row>
    <row r="149" s="2" customFormat="1">
      <c r="A149" s="36"/>
      <c r="B149" s="37"/>
      <c r="C149" s="38"/>
      <c r="D149" s="220" t="s">
        <v>120</v>
      </c>
      <c r="E149" s="38"/>
      <c r="F149" s="221" t="s">
        <v>174</v>
      </c>
      <c r="G149" s="38"/>
      <c r="H149" s="38"/>
      <c r="I149" s="138"/>
      <c r="J149" s="38"/>
      <c r="K149" s="38"/>
      <c r="L149" s="42"/>
      <c r="M149" s="222"/>
      <c r="N149" s="22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120</v>
      </c>
      <c r="AU149" s="15" t="s">
        <v>77</v>
      </c>
    </row>
    <row r="150" s="2" customFormat="1" ht="33" customHeight="1">
      <c r="A150" s="36"/>
      <c r="B150" s="37"/>
      <c r="C150" s="206" t="s">
        <v>176</v>
      </c>
      <c r="D150" s="206" t="s">
        <v>111</v>
      </c>
      <c r="E150" s="207" t="s">
        <v>177</v>
      </c>
      <c r="F150" s="208" t="s">
        <v>178</v>
      </c>
      <c r="G150" s="209" t="s">
        <v>114</v>
      </c>
      <c r="H150" s="210">
        <v>40</v>
      </c>
      <c r="I150" s="211"/>
      <c r="J150" s="212">
        <f>ROUND(I150*H150,2)</f>
        <v>0</v>
      </c>
      <c r="K150" s="208" t="s">
        <v>115</v>
      </c>
      <c r="L150" s="213"/>
      <c r="M150" s="214" t="s">
        <v>1</v>
      </c>
      <c r="N150" s="215" t="s">
        <v>42</v>
      </c>
      <c r="O150" s="89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8" t="s">
        <v>116</v>
      </c>
      <c r="AT150" s="218" t="s">
        <v>111</v>
      </c>
      <c r="AU150" s="218" t="s">
        <v>77</v>
      </c>
      <c r="AY150" s="15" t="s">
        <v>117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5" t="s">
        <v>85</v>
      </c>
      <c r="BK150" s="219">
        <f>ROUND(I150*H150,2)</f>
        <v>0</v>
      </c>
      <c r="BL150" s="15" t="s">
        <v>118</v>
      </c>
      <c r="BM150" s="218" t="s">
        <v>179</v>
      </c>
    </row>
    <row r="151" s="2" customFormat="1">
      <c r="A151" s="36"/>
      <c r="B151" s="37"/>
      <c r="C151" s="38"/>
      <c r="D151" s="220" t="s">
        <v>120</v>
      </c>
      <c r="E151" s="38"/>
      <c r="F151" s="221" t="s">
        <v>178</v>
      </c>
      <c r="G151" s="38"/>
      <c r="H151" s="38"/>
      <c r="I151" s="138"/>
      <c r="J151" s="38"/>
      <c r="K151" s="38"/>
      <c r="L151" s="42"/>
      <c r="M151" s="222"/>
      <c r="N151" s="22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120</v>
      </c>
      <c r="AU151" s="15" t="s">
        <v>77</v>
      </c>
    </row>
    <row r="152" s="2" customFormat="1" ht="33" customHeight="1">
      <c r="A152" s="36"/>
      <c r="B152" s="37"/>
      <c r="C152" s="206" t="s">
        <v>180</v>
      </c>
      <c r="D152" s="206" t="s">
        <v>111</v>
      </c>
      <c r="E152" s="207" t="s">
        <v>181</v>
      </c>
      <c r="F152" s="208" t="s">
        <v>182</v>
      </c>
      <c r="G152" s="209" t="s">
        <v>114</v>
      </c>
      <c r="H152" s="210">
        <v>25</v>
      </c>
      <c r="I152" s="211"/>
      <c r="J152" s="212">
        <f>ROUND(I152*H152,2)</f>
        <v>0</v>
      </c>
      <c r="K152" s="208" t="s">
        <v>1</v>
      </c>
      <c r="L152" s="213"/>
      <c r="M152" s="214" t="s">
        <v>1</v>
      </c>
      <c r="N152" s="215" t="s">
        <v>42</v>
      </c>
      <c r="O152" s="89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8" t="s">
        <v>116</v>
      </c>
      <c r="AT152" s="218" t="s">
        <v>111</v>
      </c>
      <c r="AU152" s="218" t="s">
        <v>77</v>
      </c>
      <c r="AY152" s="15" t="s">
        <v>117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5" t="s">
        <v>85</v>
      </c>
      <c r="BK152" s="219">
        <f>ROUND(I152*H152,2)</f>
        <v>0</v>
      </c>
      <c r="BL152" s="15" t="s">
        <v>118</v>
      </c>
      <c r="BM152" s="218" t="s">
        <v>183</v>
      </c>
    </row>
    <row r="153" s="2" customFormat="1">
      <c r="A153" s="36"/>
      <c r="B153" s="37"/>
      <c r="C153" s="38"/>
      <c r="D153" s="220" t="s">
        <v>120</v>
      </c>
      <c r="E153" s="38"/>
      <c r="F153" s="221" t="s">
        <v>182</v>
      </c>
      <c r="G153" s="38"/>
      <c r="H153" s="38"/>
      <c r="I153" s="138"/>
      <c r="J153" s="38"/>
      <c r="K153" s="38"/>
      <c r="L153" s="42"/>
      <c r="M153" s="222"/>
      <c r="N153" s="22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120</v>
      </c>
      <c r="AU153" s="15" t="s">
        <v>77</v>
      </c>
    </row>
    <row r="154" s="2" customFormat="1" ht="44.25" customHeight="1">
      <c r="A154" s="36"/>
      <c r="B154" s="37"/>
      <c r="C154" s="206" t="s">
        <v>184</v>
      </c>
      <c r="D154" s="206" t="s">
        <v>111</v>
      </c>
      <c r="E154" s="207" t="s">
        <v>185</v>
      </c>
      <c r="F154" s="208" t="s">
        <v>186</v>
      </c>
      <c r="G154" s="209" t="s">
        <v>114</v>
      </c>
      <c r="H154" s="210">
        <v>2</v>
      </c>
      <c r="I154" s="211"/>
      <c r="J154" s="212">
        <f>ROUND(I154*H154,2)</f>
        <v>0</v>
      </c>
      <c r="K154" s="208" t="s">
        <v>115</v>
      </c>
      <c r="L154" s="213"/>
      <c r="M154" s="214" t="s">
        <v>1</v>
      </c>
      <c r="N154" s="215" t="s">
        <v>42</v>
      </c>
      <c r="O154" s="89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8" t="s">
        <v>116</v>
      </c>
      <c r="AT154" s="218" t="s">
        <v>111</v>
      </c>
      <c r="AU154" s="218" t="s">
        <v>77</v>
      </c>
      <c r="AY154" s="15" t="s">
        <v>117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5" t="s">
        <v>85</v>
      </c>
      <c r="BK154" s="219">
        <f>ROUND(I154*H154,2)</f>
        <v>0</v>
      </c>
      <c r="BL154" s="15" t="s">
        <v>118</v>
      </c>
      <c r="BM154" s="218" t="s">
        <v>187</v>
      </c>
    </row>
    <row r="155" s="2" customFormat="1">
      <c r="A155" s="36"/>
      <c r="B155" s="37"/>
      <c r="C155" s="38"/>
      <c r="D155" s="220" t="s">
        <v>120</v>
      </c>
      <c r="E155" s="38"/>
      <c r="F155" s="221" t="s">
        <v>186</v>
      </c>
      <c r="G155" s="38"/>
      <c r="H155" s="38"/>
      <c r="I155" s="138"/>
      <c r="J155" s="38"/>
      <c r="K155" s="38"/>
      <c r="L155" s="42"/>
      <c r="M155" s="222"/>
      <c r="N155" s="22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120</v>
      </c>
      <c r="AU155" s="15" t="s">
        <v>77</v>
      </c>
    </row>
    <row r="156" s="2" customFormat="1" ht="21.75" customHeight="1">
      <c r="A156" s="36"/>
      <c r="B156" s="37"/>
      <c r="C156" s="206" t="s">
        <v>188</v>
      </c>
      <c r="D156" s="206" t="s">
        <v>111</v>
      </c>
      <c r="E156" s="207" t="s">
        <v>189</v>
      </c>
      <c r="F156" s="208" t="s">
        <v>190</v>
      </c>
      <c r="G156" s="209" t="s">
        <v>114</v>
      </c>
      <c r="H156" s="210">
        <v>937</v>
      </c>
      <c r="I156" s="211"/>
      <c r="J156" s="212">
        <f>ROUND(I156*H156,2)</f>
        <v>0</v>
      </c>
      <c r="K156" s="208" t="s">
        <v>115</v>
      </c>
      <c r="L156" s="213"/>
      <c r="M156" s="214" t="s">
        <v>1</v>
      </c>
      <c r="N156" s="215" t="s">
        <v>42</v>
      </c>
      <c r="O156" s="89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8" t="s">
        <v>116</v>
      </c>
      <c r="AT156" s="218" t="s">
        <v>111</v>
      </c>
      <c r="AU156" s="218" t="s">
        <v>77</v>
      </c>
      <c r="AY156" s="15" t="s">
        <v>117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5" t="s">
        <v>85</v>
      </c>
      <c r="BK156" s="219">
        <f>ROUND(I156*H156,2)</f>
        <v>0</v>
      </c>
      <c r="BL156" s="15" t="s">
        <v>118</v>
      </c>
      <c r="BM156" s="218" t="s">
        <v>191</v>
      </c>
    </row>
    <row r="157" s="2" customFormat="1">
      <c r="A157" s="36"/>
      <c r="B157" s="37"/>
      <c r="C157" s="38"/>
      <c r="D157" s="220" t="s">
        <v>120</v>
      </c>
      <c r="E157" s="38"/>
      <c r="F157" s="221" t="s">
        <v>190</v>
      </c>
      <c r="G157" s="38"/>
      <c r="H157" s="38"/>
      <c r="I157" s="138"/>
      <c r="J157" s="38"/>
      <c r="K157" s="38"/>
      <c r="L157" s="42"/>
      <c r="M157" s="222"/>
      <c r="N157" s="223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120</v>
      </c>
      <c r="AU157" s="15" t="s">
        <v>77</v>
      </c>
    </row>
    <row r="158" s="2" customFormat="1" ht="21.75" customHeight="1">
      <c r="A158" s="36"/>
      <c r="B158" s="37"/>
      <c r="C158" s="206" t="s">
        <v>192</v>
      </c>
      <c r="D158" s="206" t="s">
        <v>111</v>
      </c>
      <c r="E158" s="207" t="s">
        <v>193</v>
      </c>
      <c r="F158" s="208" t="s">
        <v>194</v>
      </c>
      <c r="G158" s="209" t="s">
        <v>114</v>
      </c>
      <c r="H158" s="210">
        <v>163</v>
      </c>
      <c r="I158" s="211"/>
      <c r="J158" s="212">
        <f>ROUND(I158*H158,2)</f>
        <v>0</v>
      </c>
      <c r="K158" s="208" t="s">
        <v>115</v>
      </c>
      <c r="L158" s="213"/>
      <c r="M158" s="214" t="s">
        <v>1</v>
      </c>
      <c r="N158" s="215" t="s">
        <v>42</v>
      </c>
      <c r="O158" s="89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8" t="s">
        <v>116</v>
      </c>
      <c r="AT158" s="218" t="s">
        <v>111</v>
      </c>
      <c r="AU158" s="218" t="s">
        <v>77</v>
      </c>
      <c r="AY158" s="15" t="s">
        <v>117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5" t="s">
        <v>85</v>
      </c>
      <c r="BK158" s="219">
        <f>ROUND(I158*H158,2)</f>
        <v>0</v>
      </c>
      <c r="BL158" s="15" t="s">
        <v>118</v>
      </c>
      <c r="BM158" s="218" t="s">
        <v>195</v>
      </c>
    </row>
    <row r="159" s="2" customFormat="1">
      <c r="A159" s="36"/>
      <c r="B159" s="37"/>
      <c r="C159" s="38"/>
      <c r="D159" s="220" t="s">
        <v>120</v>
      </c>
      <c r="E159" s="38"/>
      <c r="F159" s="221" t="s">
        <v>194</v>
      </c>
      <c r="G159" s="38"/>
      <c r="H159" s="38"/>
      <c r="I159" s="138"/>
      <c r="J159" s="38"/>
      <c r="K159" s="38"/>
      <c r="L159" s="42"/>
      <c r="M159" s="222"/>
      <c r="N159" s="22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120</v>
      </c>
      <c r="AU159" s="15" t="s">
        <v>77</v>
      </c>
    </row>
    <row r="160" s="11" customFormat="1" ht="25.92" customHeight="1">
      <c r="A160" s="11"/>
      <c r="B160" s="225"/>
      <c r="C160" s="226"/>
      <c r="D160" s="227" t="s">
        <v>76</v>
      </c>
      <c r="E160" s="228" t="s">
        <v>196</v>
      </c>
      <c r="F160" s="228" t="s">
        <v>197</v>
      </c>
      <c r="G160" s="226"/>
      <c r="H160" s="226"/>
      <c r="I160" s="229"/>
      <c r="J160" s="230">
        <f>BK160</f>
        <v>0</v>
      </c>
      <c r="K160" s="226"/>
      <c r="L160" s="231"/>
      <c r="M160" s="232"/>
      <c r="N160" s="233"/>
      <c r="O160" s="233"/>
      <c r="P160" s="234">
        <f>SUM(P161:P238)</f>
        <v>0</v>
      </c>
      <c r="Q160" s="233"/>
      <c r="R160" s="234">
        <f>SUM(R161:R238)</f>
        <v>0</v>
      </c>
      <c r="S160" s="233"/>
      <c r="T160" s="235">
        <f>SUM(T161:T238)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36" t="s">
        <v>118</v>
      </c>
      <c r="AT160" s="237" t="s">
        <v>76</v>
      </c>
      <c r="AU160" s="237" t="s">
        <v>77</v>
      </c>
      <c r="AY160" s="236" t="s">
        <v>117</v>
      </c>
      <c r="BK160" s="238">
        <f>SUM(BK161:BK238)</f>
        <v>0</v>
      </c>
    </row>
    <row r="161" s="2" customFormat="1" ht="21.75" customHeight="1">
      <c r="A161" s="36"/>
      <c r="B161" s="37"/>
      <c r="C161" s="239" t="s">
        <v>7</v>
      </c>
      <c r="D161" s="239" t="s">
        <v>198</v>
      </c>
      <c r="E161" s="240" t="s">
        <v>199</v>
      </c>
      <c r="F161" s="241" t="s">
        <v>200</v>
      </c>
      <c r="G161" s="242" t="s">
        <v>201</v>
      </c>
      <c r="H161" s="243">
        <v>1140</v>
      </c>
      <c r="I161" s="244"/>
      <c r="J161" s="245">
        <f>ROUND(I161*H161,2)</f>
        <v>0</v>
      </c>
      <c r="K161" s="241" t="s">
        <v>115</v>
      </c>
      <c r="L161" s="42"/>
      <c r="M161" s="246" t="s">
        <v>1</v>
      </c>
      <c r="N161" s="247" t="s">
        <v>42</v>
      </c>
      <c r="O161" s="89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8" t="s">
        <v>202</v>
      </c>
      <c r="AT161" s="218" t="s">
        <v>198</v>
      </c>
      <c r="AU161" s="218" t="s">
        <v>85</v>
      </c>
      <c r="AY161" s="15" t="s">
        <v>117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5" t="s">
        <v>85</v>
      </c>
      <c r="BK161" s="219">
        <f>ROUND(I161*H161,2)</f>
        <v>0</v>
      </c>
      <c r="BL161" s="15" t="s">
        <v>202</v>
      </c>
      <c r="BM161" s="218" t="s">
        <v>203</v>
      </c>
    </row>
    <row r="162" s="2" customFormat="1">
      <c r="A162" s="36"/>
      <c r="B162" s="37"/>
      <c r="C162" s="38"/>
      <c r="D162" s="220" t="s">
        <v>120</v>
      </c>
      <c r="E162" s="38"/>
      <c r="F162" s="221" t="s">
        <v>204</v>
      </c>
      <c r="G162" s="38"/>
      <c r="H162" s="38"/>
      <c r="I162" s="138"/>
      <c r="J162" s="38"/>
      <c r="K162" s="38"/>
      <c r="L162" s="42"/>
      <c r="M162" s="222"/>
      <c r="N162" s="22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120</v>
      </c>
      <c r="AU162" s="15" t="s">
        <v>85</v>
      </c>
    </row>
    <row r="163" s="12" customFormat="1">
      <c r="A163" s="12"/>
      <c r="B163" s="248"/>
      <c r="C163" s="249"/>
      <c r="D163" s="220" t="s">
        <v>205</v>
      </c>
      <c r="E163" s="250" t="s">
        <v>1</v>
      </c>
      <c r="F163" s="251" t="s">
        <v>206</v>
      </c>
      <c r="G163" s="249"/>
      <c r="H163" s="252">
        <v>1140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58" t="s">
        <v>205</v>
      </c>
      <c r="AU163" s="258" t="s">
        <v>85</v>
      </c>
      <c r="AV163" s="12" t="s">
        <v>87</v>
      </c>
      <c r="AW163" s="12" t="s">
        <v>34</v>
      </c>
      <c r="AX163" s="12" t="s">
        <v>85</v>
      </c>
      <c r="AY163" s="258" t="s">
        <v>117</v>
      </c>
    </row>
    <row r="164" s="2" customFormat="1" ht="21.75" customHeight="1">
      <c r="A164" s="36"/>
      <c r="B164" s="37"/>
      <c r="C164" s="239" t="s">
        <v>207</v>
      </c>
      <c r="D164" s="239" t="s">
        <v>198</v>
      </c>
      <c r="E164" s="240" t="s">
        <v>208</v>
      </c>
      <c r="F164" s="241" t="s">
        <v>209</v>
      </c>
      <c r="G164" s="242" t="s">
        <v>114</v>
      </c>
      <c r="H164" s="243">
        <v>2</v>
      </c>
      <c r="I164" s="244"/>
      <c r="J164" s="245">
        <f>ROUND(I164*H164,2)</f>
        <v>0</v>
      </c>
      <c r="K164" s="241" t="s">
        <v>115</v>
      </c>
      <c r="L164" s="42"/>
      <c r="M164" s="246" t="s">
        <v>1</v>
      </c>
      <c r="N164" s="247" t="s">
        <v>42</v>
      </c>
      <c r="O164" s="89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8" t="s">
        <v>202</v>
      </c>
      <c r="AT164" s="218" t="s">
        <v>198</v>
      </c>
      <c r="AU164" s="218" t="s">
        <v>85</v>
      </c>
      <c r="AY164" s="15" t="s">
        <v>117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5" t="s">
        <v>85</v>
      </c>
      <c r="BK164" s="219">
        <f>ROUND(I164*H164,2)</f>
        <v>0</v>
      </c>
      <c r="BL164" s="15" t="s">
        <v>202</v>
      </c>
      <c r="BM164" s="218" t="s">
        <v>210</v>
      </c>
    </row>
    <row r="165" s="2" customFormat="1">
      <c r="A165" s="36"/>
      <c r="B165" s="37"/>
      <c r="C165" s="38"/>
      <c r="D165" s="220" t="s">
        <v>120</v>
      </c>
      <c r="E165" s="38"/>
      <c r="F165" s="221" t="s">
        <v>209</v>
      </c>
      <c r="G165" s="38"/>
      <c r="H165" s="38"/>
      <c r="I165" s="138"/>
      <c r="J165" s="38"/>
      <c r="K165" s="38"/>
      <c r="L165" s="42"/>
      <c r="M165" s="222"/>
      <c r="N165" s="223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120</v>
      </c>
      <c r="AU165" s="15" t="s">
        <v>85</v>
      </c>
    </row>
    <row r="166" s="2" customFormat="1" ht="21.75" customHeight="1">
      <c r="A166" s="36"/>
      <c r="B166" s="37"/>
      <c r="C166" s="239" t="s">
        <v>211</v>
      </c>
      <c r="D166" s="239" t="s">
        <v>198</v>
      </c>
      <c r="E166" s="240" t="s">
        <v>212</v>
      </c>
      <c r="F166" s="241" t="s">
        <v>213</v>
      </c>
      <c r="G166" s="242" t="s">
        <v>114</v>
      </c>
      <c r="H166" s="243">
        <v>53</v>
      </c>
      <c r="I166" s="244"/>
      <c r="J166" s="245">
        <f>ROUND(I166*H166,2)</f>
        <v>0</v>
      </c>
      <c r="K166" s="241" t="s">
        <v>115</v>
      </c>
      <c r="L166" s="42"/>
      <c r="M166" s="246" t="s">
        <v>1</v>
      </c>
      <c r="N166" s="247" t="s">
        <v>42</v>
      </c>
      <c r="O166" s="89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8" t="s">
        <v>202</v>
      </c>
      <c r="AT166" s="218" t="s">
        <v>198</v>
      </c>
      <c r="AU166" s="218" t="s">
        <v>85</v>
      </c>
      <c r="AY166" s="15" t="s">
        <v>117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5" t="s">
        <v>85</v>
      </c>
      <c r="BK166" s="219">
        <f>ROUND(I166*H166,2)</f>
        <v>0</v>
      </c>
      <c r="BL166" s="15" t="s">
        <v>202</v>
      </c>
      <c r="BM166" s="218" t="s">
        <v>214</v>
      </c>
    </row>
    <row r="167" s="2" customFormat="1">
      <c r="A167" s="36"/>
      <c r="B167" s="37"/>
      <c r="C167" s="38"/>
      <c r="D167" s="220" t="s">
        <v>120</v>
      </c>
      <c r="E167" s="38"/>
      <c r="F167" s="221" t="s">
        <v>213</v>
      </c>
      <c r="G167" s="38"/>
      <c r="H167" s="38"/>
      <c r="I167" s="138"/>
      <c r="J167" s="38"/>
      <c r="K167" s="38"/>
      <c r="L167" s="42"/>
      <c r="M167" s="222"/>
      <c r="N167" s="223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120</v>
      </c>
      <c r="AU167" s="15" t="s">
        <v>85</v>
      </c>
    </row>
    <row r="168" s="2" customFormat="1" ht="21.75" customHeight="1">
      <c r="A168" s="36"/>
      <c r="B168" s="37"/>
      <c r="C168" s="239" t="s">
        <v>215</v>
      </c>
      <c r="D168" s="239" t="s">
        <v>198</v>
      </c>
      <c r="E168" s="240" t="s">
        <v>216</v>
      </c>
      <c r="F168" s="241" t="s">
        <v>217</v>
      </c>
      <c r="G168" s="242" t="s">
        <v>114</v>
      </c>
      <c r="H168" s="243">
        <v>2</v>
      </c>
      <c r="I168" s="244"/>
      <c r="J168" s="245">
        <f>ROUND(I168*H168,2)</f>
        <v>0</v>
      </c>
      <c r="K168" s="241" t="s">
        <v>115</v>
      </c>
      <c r="L168" s="42"/>
      <c r="M168" s="246" t="s">
        <v>1</v>
      </c>
      <c r="N168" s="247" t="s">
        <v>42</v>
      </c>
      <c r="O168" s="89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8" t="s">
        <v>202</v>
      </c>
      <c r="AT168" s="218" t="s">
        <v>198</v>
      </c>
      <c r="AU168" s="218" t="s">
        <v>85</v>
      </c>
      <c r="AY168" s="15" t="s">
        <v>117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5" t="s">
        <v>85</v>
      </c>
      <c r="BK168" s="219">
        <f>ROUND(I168*H168,2)</f>
        <v>0</v>
      </c>
      <c r="BL168" s="15" t="s">
        <v>202</v>
      </c>
      <c r="BM168" s="218" t="s">
        <v>218</v>
      </c>
    </row>
    <row r="169" s="2" customFormat="1">
      <c r="A169" s="36"/>
      <c r="B169" s="37"/>
      <c r="C169" s="38"/>
      <c r="D169" s="220" t="s">
        <v>120</v>
      </c>
      <c r="E169" s="38"/>
      <c r="F169" s="221" t="s">
        <v>217</v>
      </c>
      <c r="G169" s="38"/>
      <c r="H169" s="38"/>
      <c r="I169" s="138"/>
      <c r="J169" s="38"/>
      <c r="K169" s="38"/>
      <c r="L169" s="42"/>
      <c r="M169" s="222"/>
      <c r="N169" s="223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120</v>
      </c>
      <c r="AU169" s="15" t="s">
        <v>85</v>
      </c>
    </row>
    <row r="170" s="2" customFormat="1" ht="21.75" customHeight="1">
      <c r="A170" s="36"/>
      <c r="B170" s="37"/>
      <c r="C170" s="239" t="s">
        <v>219</v>
      </c>
      <c r="D170" s="239" t="s">
        <v>198</v>
      </c>
      <c r="E170" s="240" t="s">
        <v>220</v>
      </c>
      <c r="F170" s="241" t="s">
        <v>221</v>
      </c>
      <c r="G170" s="242" t="s">
        <v>222</v>
      </c>
      <c r="H170" s="243">
        <v>77</v>
      </c>
      <c r="I170" s="244"/>
      <c r="J170" s="245">
        <f>ROUND(I170*H170,2)</f>
        <v>0</v>
      </c>
      <c r="K170" s="241" t="s">
        <v>115</v>
      </c>
      <c r="L170" s="42"/>
      <c r="M170" s="246" t="s">
        <v>1</v>
      </c>
      <c r="N170" s="247" t="s">
        <v>42</v>
      </c>
      <c r="O170" s="89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8" t="s">
        <v>202</v>
      </c>
      <c r="AT170" s="218" t="s">
        <v>198</v>
      </c>
      <c r="AU170" s="218" t="s">
        <v>85</v>
      </c>
      <c r="AY170" s="15" t="s">
        <v>117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5" t="s">
        <v>85</v>
      </c>
      <c r="BK170" s="219">
        <f>ROUND(I170*H170,2)</f>
        <v>0</v>
      </c>
      <c r="BL170" s="15" t="s">
        <v>202</v>
      </c>
      <c r="BM170" s="218" t="s">
        <v>223</v>
      </c>
    </row>
    <row r="171" s="2" customFormat="1">
      <c r="A171" s="36"/>
      <c r="B171" s="37"/>
      <c r="C171" s="38"/>
      <c r="D171" s="220" t="s">
        <v>120</v>
      </c>
      <c r="E171" s="38"/>
      <c r="F171" s="221" t="s">
        <v>224</v>
      </c>
      <c r="G171" s="38"/>
      <c r="H171" s="38"/>
      <c r="I171" s="138"/>
      <c r="J171" s="38"/>
      <c r="K171" s="38"/>
      <c r="L171" s="42"/>
      <c r="M171" s="222"/>
      <c r="N171" s="223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120</v>
      </c>
      <c r="AU171" s="15" t="s">
        <v>85</v>
      </c>
    </row>
    <row r="172" s="2" customFormat="1" ht="21.75" customHeight="1">
      <c r="A172" s="36"/>
      <c r="B172" s="37"/>
      <c r="C172" s="239" t="s">
        <v>225</v>
      </c>
      <c r="D172" s="239" t="s">
        <v>198</v>
      </c>
      <c r="E172" s="240" t="s">
        <v>226</v>
      </c>
      <c r="F172" s="241" t="s">
        <v>227</v>
      </c>
      <c r="G172" s="242" t="s">
        <v>222</v>
      </c>
      <c r="H172" s="243">
        <v>58</v>
      </c>
      <c r="I172" s="244"/>
      <c r="J172" s="245">
        <f>ROUND(I172*H172,2)</f>
        <v>0</v>
      </c>
      <c r="K172" s="241" t="s">
        <v>115</v>
      </c>
      <c r="L172" s="42"/>
      <c r="M172" s="246" t="s">
        <v>1</v>
      </c>
      <c r="N172" s="247" t="s">
        <v>42</v>
      </c>
      <c r="O172" s="89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8" t="s">
        <v>202</v>
      </c>
      <c r="AT172" s="218" t="s">
        <v>198</v>
      </c>
      <c r="AU172" s="218" t="s">
        <v>85</v>
      </c>
      <c r="AY172" s="15" t="s">
        <v>117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5" t="s">
        <v>85</v>
      </c>
      <c r="BK172" s="219">
        <f>ROUND(I172*H172,2)</f>
        <v>0</v>
      </c>
      <c r="BL172" s="15" t="s">
        <v>202</v>
      </c>
      <c r="BM172" s="218" t="s">
        <v>228</v>
      </c>
    </row>
    <row r="173" s="2" customFormat="1">
      <c r="A173" s="36"/>
      <c r="B173" s="37"/>
      <c r="C173" s="38"/>
      <c r="D173" s="220" t="s">
        <v>120</v>
      </c>
      <c r="E173" s="38"/>
      <c r="F173" s="221" t="s">
        <v>229</v>
      </c>
      <c r="G173" s="38"/>
      <c r="H173" s="38"/>
      <c r="I173" s="138"/>
      <c r="J173" s="38"/>
      <c r="K173" s="38"/>
      <c r="L173" s="42"/>
      <c r="M173" s="222"/>
      <c r="N173" s="22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120</v>
      </c>
      <c r="AU173" s="15" t="s">
        <v>85</v>
      </c>
    </row>
    <row r="174" s="2" customFormat="1" ht="21.75" customHeight="1">
      <c r="A174" s="36"/>
      <c r="B174" s="37"/>
      <c r="C174" s="206" t="s">
        <v>230</v>
      </c>
      <c r="D174" s="206" t="s">
        <v>111</v>
      </c>
      <c r="E174" s="207" t="s">
        <v>231</v>
      </c>
      <c r="F174" s="208" t="s">
        <v>232</v>
      </c>
      <c r="G174" s="209" t="s">
        <v>201</v>
      </c>
      <c r="H174" s="210">
        <v>570</v>
      </c>
      <c r="I174" s="211"/>
      <c r="J174" s="212">
        <f>ROUND(I174*H174,2)</f>
        <v>0</v>
      </c>
      <c r="K174" s="208" t="s">
        <v>115</v>
      </c>
      <c r="L174" s="213"/>
      <c r="M174" s="214" t="s">
        <v>1</v>
      </c>
      <c r="N174" s="215" t="s">
        <v>42</v>
      </c>
      <c r="O174" s="89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8" t="s">
        <v>202</v>
      </c>
      <c r="AT174" s="218" t="s">
        <v>111</v>
      </c>
      <c r="AU174" s="218" t="s">
        <v>85</v>
      </c>
      <c r="AY174" s="15" t="s">
        <v>117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5" t="s">
        <v>85</v>
      </c>
      <c r="BK174" s="219">
        <f>ROUND(I174*H174,2)</f>
        <v>0</v>
      </c>
      <c r="BL174" s="15" t="s">
        <v>202</v>
      </c>
      <c r="BM174" s="218" t="s">
        <v>233</v>
      </c>
    </row>
    <row r="175" s="2" customFormat="1">
      <c r="A175" s="36"/>
      <c r="B175" s="37"/>
      <c r="C175" s="38"/>
      <c r="D175" s="220" t="s">
        <v>120</v>
      </c>
      <c r="E175" s="38"/>
      <c r="F175" s="221" t="s">
        <v>232</v>
      </c>
      <c r="G175" s="38"/>
      <c r="H175" s="38"/>
      <c r="I175" s="138"/>
      <c r="J175" s="38"/>
      <c r="K175" s="38"/>
      <c r="L175" s="42"/>
      <c r="M175" s="222"/>
      <c r="N175" s="223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120</v>
      </c>
      <c r="AU175" s="15" t="s">
        <v>85</v>
      </c>
    </row>
    <row r="176" s="2" customFormat="1" ht="21.75" customHeight="1">
      <c r="A176" s="36"/>
      <c r="B176" s="37"/>
      <c r="C176" s="206" t="s">
        <v>234</v>
      </c>
      <c r="D176" s="206" t="s">
        <v>111</v>
      </c>
      <c r="E176" s="207" t="s">
        <v>235</v>
      </c>
      <c r="F176" s="208" t="s">
        <v>236</v>
      </c>
      <c r="G176" s="209" t="s">
        <v>201</v>
      </c>
      <c r="H176" s="210">
        <v>570</v>
      </c>
      <c r="I176" s="211"/>
      <c r="J176" s="212">
        <f>ROUND(I176*H176,2)</f>
        <v>0</v>
      </c>
      <c r="K176" s="208" t="s">
        <v>115</v>
      </c>
      <c r="L176" s="213"/>
      <c r="M176" s="214" t="s">
        <v>1</v>
      </c>
      <c r="N176" s="215" t="s">
        <v>42</v>
      </c>
      <c r="O176" s="89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8" t="s">
        <v>202</v>
      </c>
      <c r="AT176" s="218" t="s">
        <v>111</v>
      </c>
      <c r="AU176" s="218" t="s">
        <v>85</v>
      </c>
      <c r="AY176" s="15" t="s">
        <v>117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5" t="s">
        <v>85</v>
      </c>
      <c r="BK176" s="219">
        <f>ROUND(I176*H176,2)</f>
        <v>0</v>
      </c>
      <c r="BL176" s="15" t="s">
        <v>202</v>
      </c>
      <c r="BM176" s="218" t="s">
        <v>237</v>
      </c>
    </row>
    <row r="177" s="2" customFormat="1">
      <c r="A177" s="36"/>
      <c r="B177" s="37"/>
      <c r="C177" s="38"/>
      <c r="D177" s="220" t="s">
        <v>120</v>
      </c>
      <c r="E177" s="38"/>
      <c r="F177" s="221" t="s">
        <v>236</v>
      </c>
      <c r="G177" s="38"/>
      <c r="H177" s="38"/>
      <c r="I177" s="138"/>
      <c r="J177" s="38"/>
      <c r="K177" s="38"/>
      <c r="L177" s="42"/>
      <c r="M177" s="222"/>
      <c r="N177" s="22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120</v>
      </c>
      <c r="AU177" s="15" t="s">
        <v>85</v>
      </c>
    </row>
    <row r="178" s="2" customFormat="1" ht="21.75" customHeight="1">
      <c r="A178" s="36"/>
      <c r="B178" s="37"/>
      <c r="C178" s="239" t="s">
        <v>238</v>
      </c>
      <c r="D178" s="239" t="s">
        <v>198</v>
      </c>
      <c r="E178" s="240" t="s">
        <v>239</v>
      </c>
      <c r="F178" s="241" t="s">
        <v>240</v>
      </c>
      <c r="G178" s="242" t="s">
        <v>114</v>
      </c>
      <c r="H178" s="243">
        <v>477</v>
      </c>
      <c r="I178" s="244"/>
      <c r="J178" s="245">
        <f>ROUND(I178*H178,2)</f>
        <v>0</v>
      </c>
      <c r="K178" s="241" t="s">
        <v>115</v>
      </c>
      <c r="L178" s="42"/>
      <c r="M178" s="246" t="s">
        <v>1</v>
      </c>
      <c r="N178" s="247" t="s">
        <v>42</v>
      </c>
      <c r="O178" s="89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8" t="s">
        <v>202</v>
      </c>
      <c r="AT178" s="218" t="s">
        <v>198</v>
      </c>
      <c r="AU178" s="218" t="s">
        <v>85</v>
      </c>
      <c r="AY178" s="15" t="s">
        <v>117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5" t="s">
        <v>85</v>
      </c>
      <c r="BK178" s="219">
        <f>ROUND(I178*H178,2)</f>
        <v>0</v>
      </c>
      <c r="BL178" s="15" t="s">
        <v>202</v>
      </c>
      <c r="BM178" s="218" t="s">
        <v>241</v>
      </c>
    </row>
    <row r="179" s="2" customFormat="1">
      <c r="A179" s="36"/>
      <c r="B179" s="37"/>
      <c r="C179" s="38"/>
      <c r="D179" s="220" t="s">
        <v>120</v>
      </c>
      <c r="E179" s="38"/>
      <c r="F179" s="221" t="s">
        <v>242</v>
      </c>
      <c r="G179" s="38"/>
      <c r="H179" s="38"/>
      <c r="I179" s="138"/>
      <c r="J179" s="38"/>
      <c r="K179" s="38"/>
      <c r="L179" s="42"/>
      <c r="M179" s="222"/>
      <c r="N179" s="223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120</v>
      </c>
      <c r="AU179" s="15" t="s">
        <v>85</v>
      </c>
    </row>
    <row r="180" s="2" customFormat="1" ht="21.75" customHeight="1">
      <c r="A180" s="36"/>
      <c r="B180" s="37"/>
      <c r="C180" s="239" t="s">
        <v>243</v>
      </c>
      <c r="D180" s="239" t="s">
        <v>198</v>
      </c>
      <c r="E180" s="240" t="s">
        <v>244</v>
      </c>
      <c r="F180" s="241" t="s">
        <v>245</v>
      </c>
      <c r="G180" s="242" t="s">
        <v>114</v>
      </c>
      <c r="H180" s="243">
        <v>573</v>
      </c>
      <c r="I180" s="244"/>
      <c r="J180" s="245">
        <f>ROUND(I180*H180,2)</f>
        <v>0</v>
      </c>
      <c r="K180" s="241" t="s">
        <v>115</v>
      </c>
      <c r="L180" s="42"/>
      <c r="M180" s="246" t="s">
        <v>1</v>
      </c>
      <c r="N180" s="247" t="s">
        <v>42</v>
      </c>
      <c r="O180" s="89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8" t="s">
        <v>202</v>
      </c>
      <c r="AT180" s="218" t="s">
        <v>198</v>
      </c>
      <c r="AU180" s="218" t="s">
        <v>85</v>
      </c>
      <c r="AY180" s="15" t="s">
        <v>117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5" t="s">
        <v>85</v>
      </c>
      <c r="BK180" s="219">
        <f>ROUND(I180*H180,2)</f>
        <v>0</v>
      </c>
      <c r="BL180" s="15" t="s">
        <v>202</v>
      </c>
      <c r="BM180" s="218" t="s">
        <v>246</v>
      </c>
    </row>
    <row r="181" s="2" customFormat="1">
      <c r="A181" s="36"/>
      <c r="B181" s="37"/>
      <c r="C181" s="38"/>
      <c r="D181" s="220" t="s">
        <v>120</v>
      </c>
      <c r="E181" s="38"/>
      <c r="F181" s="221" t="s">
        <v>247</v>
      </c>
      <c r="G181" s="38"/>
      <c r="H181" s="38"/>
      <c r="I181" s="138"/>
      <c r="J181" s="38"/>
      <c r="K181" s="38"/>
      <c r="L181" s="42"/>
      <c r="M181" s="222"/>
      <c r="N181" s="22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120</v>
      </c>
      <c r="AU181" s="15" t="s">
        <v>85</v>
      </c>
    </row>
    <row r="182" s="2" customFormat="1" ht="44.25" customHeight="1">
      <c r="A182" s="36"/>
      <c r="B182" s="37"/>
      <c r="C182" s="206" t="s">
        <v>248</v>
      </c>
      <c r="D182" s="206" t="s">
        <v>111</v>
      </c>
      <c r="E182" s="207" t="s">
        <v>249</v>
      </c>
      <c r="F182" s="208" t="s">
        <v>250</v>
      </c>
      <c r="G182" s="209" t="s">
        <v>114</v>
      </c>
      <c r="H182" s="210">
        <v>19</v>
      </c>
      <c r="I182" s="211"/>
      <c r="J182" s="212">
        <f>ROUND(I182*H182,2)</f>
        <v>0</v>
      </c>
      <c r="K182" s="208" t="s">
        <v>115</v>
      </c>
      <c r="L182" s="213"/>
      <c r="M182" s="214" t="s">
        <v>1</v>
      </c>
      <c r="N182" s="215" t="s">
        <v>42</v>
      </c>
      <c r="O182" s="89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8" t="s">
        <v>123</v>
      </c>
      <c r="AT182" s="218" t="s">
        <v>111</v>
      </c>
      <c r="AU182" s="218" t="s">
        <v>85</v>
      </c>
      <c r="AY182" s="15" t="s">
        <v>117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5" t="s">
        <v>85</v>
      </c>
      <c r="BK182" s="219">
        <f>ROUND(I182*H182,2)</f>
        <v>0</v>
      </c>
      <c r="BL182" s="15" t="s">
        <v>123</v>
      </c>
      <c r="BM182" s="218" t="s">
        <v>251</v>
      </c>
    </row>
    <row r="183" s="2" customFormat="1">
      <c r="A183" s="36"/>
      <c r="B183" s="37"/>
      <c r="C183" s="38"/>
      <c r="D183" s="220" t="s">
        <v>120</v>
      </c>
      <c r="E183" s="38"/>
      <c r="F183" s="221" t="s">
        <v>250</v>
      </c>
      <c r="G183" s="38"/>
      <c r="H183" s="38"/>
      <c r="I183" s="138"/>
      <c r="J183" s="38"/>
      <c r="K183" s="38"/>
      <c r="L183" s="42"/>
      <c r="M183" s="222"/>
      <c r="N183" s="223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120</v>
      </c>
      <c r="AU183" s="15" t="s">
        <v>85</v>
      </c>
    </row>
    <row r="184" s="2" customFormat="1" ht="44.25" customHeight="1">
      <c r="A184" s="36"/>
      <c r="B184" s="37"/>
      <c r="C184" s="206" t="s">
        <v>252</v>
      </c>
      <c r="D184" s="206" t="s">
        <v>111</v>
      </c>
      <c r="E184" s="207" t="s">
        <v>253</v>
      </c>
      <c r="F184" s="208" t="s">
        <v>254</v>
      </c>
      <c r="G184" s="209" t="s">
        <v>114</v>
      </c>
      <c r="H184" s="210">
        <v>5</v>
      </c>
      <c r="I184" s="211"/>
      <c r="J184" s="212">
        <f>ROUND(I184*H184,2)</f>
        <v>0</v>
      </c>
      <c r="K184" s="208" t="s">
        <v>115</v>
      </c>
      <c r="L184" s="213"/>
      <c r="M184" s="214" t="s">
        <v>1</v>
      </c>
      <c r="N184" s="215" t="s">
        <v>42</v>
      </c>
      <c r="O184" s="89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8" t="s">
        <v>123</v>
      </c>
      <c r="AT184" s="218" t="s">
        <v>111</v>
      </c>
      <c r="AU184" s="218" t="s">
        <v>85</v>
      </c>
      <c r="AY184" s="15" t="s">
        <v>117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5" t="s">
        <v>85</v>
      </c>
      <c r="BK184" s="219">
        <f>ROUND(I184*H184,2)</f>
        <v>0</v>
      </c>
      <c r="BL184" s="15" t="s">
        <v>123</v>
      </c>
      <c r="BM184" s="218" t="s">
        <v>255</v>
      </c>
    </row>
    <row r="185" s="2" customFormat="1">
      <c r="A185" s="36"/>
      <c r="B185" s="37"/>
      <c r="C185" s="38"/>
      <c r="D185" s="220" t="s">
        <v>120</v>
      </c>
      <c r="E185" s="38"/>
      <c r="F185" s="221" t="s">
        <v>254</v>
      </c>
      <c r="G185" s="38"/>
      <c r="H185" s="38"/>
      <c r="I185" s="138"/>
      <c r="J185" s="38"/>
      <c r="K185" s="38"/>
      <c r="L185" s="42"/>
      <c r="M185" s="222"/>
      <c r="N185" s="22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120</v>
      </c>
      <c r="AU185" s="15" t="s">
        <v>85</v>
      </c>
    </row>
    <row r="186" s="2" customFormat="1" ht="33" customHeight="1">
      <c r="A186" s="36"/>
      <c r="B186" s="37"/>
      <c r="C186" s="206" t="s">
        <v>256</v>
      </c>
      <c r="D186" s="206" t="s">
        <v>111</v>
      </c>
      <c r="E186" s="207" t="s">
        <v>257</v>
      </c>
      <c r="F186" s="208" t="s">
        <v>258</v>
      </c>
      <c r="G186" s="209" t="s">
        <v>114</v>
      </c>
      <c r="H186" s="210">
        <v>2</v>
      </c>
      <c r="I186" s="211"/>
      <c r="J186" s="212">
        <f>ROUND(I186*H186,2)</f>
        <v>0</v>
      </c>
      <c r="K186" s="208" t="s">
        <v>115</v>
      </c>
      <c r="L186" s="213"/>
      <c r="M186" s="214" t="s">
        <v>1</v>
      </c>
      <c r="N186" s="215" t="s">
        <v>42</v>
      </c>
      <c r="O186" s="89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8" t="s">
        <v>123</v>
      </c>
      <c r="AT186" s="218" t="s">
        <v>111</v>
      </c>
      <c r="AU186" s="218" t="s">
        <v>85</v>
      </c>
      <c r="AY186" s="15" t="s">
        <v>117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5" t="s">
        <v>85</v>
      </c>
      <c r="BK186" s="219">
        <f>ROUND(I186*H186,2)</f>
        <v>0</v>
      </c>
      <c r="BL186" s="15" t="s">
        <v>123</v>
      </c>
      <c r="BM186" s="218" t="s">
        <v>259</v>
      </c>
    </row>
    <row r="187" s="2" customFormat="1">
      <c r="A187" s="36"/>
      <c r="B187" s="37"/>
      <c r="C187" s="38"/>
      <c r="D187" s="220" t="s">
        <v>120</v>
      </c>
      <c r="E187" s="38"/>
      <c r="F187" s="221" t="s">
        <v>258</v>
      </c>
      <c r="G187" s="38"/>
      <c r="H187" s="38"/>
      <c r="I187" s="138"/>
      <c r="J187" s="38"/>
      <c r="K187" s="38"/>
      <c r="L187" s="42"/>
      <c r="M187" s="222"/>
      <c r="N187" s="223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120</v>
      </c>
      <c r="AU187" s="15" t="s">
        <v>85</v>
      </c>
    </row>
    <row r="188" s="2" customFormat="1" ht="33" customHeight="1">
      <c r="A188" s="36"/>
      <c r="B188" s="37"/>
      <c r="C188" s="206" t="s">
        <v>260</v>
      </c>
      <c r="D188" s="206" t="s">
        <v>111</v>
      </c>
      <c r="E188" s="207" t="s">
        <v>261</v>
      </c>
      <c r="F188" s="208" t="s">
        <v>262</v>
      </c>
      <c r="G188" s="209" t="s">
        <v>114</v>
      </c>
      <c r="H188" s="210">
        <v>1</v>
      </c>
      <c r="I188" s="211"/>
      <c r="J188" s="212">
        <f>ROUND(I188*H188,2)</f>
        <v>0</v>
      </c>
      <c r="K188" s="208" t="s">
        <v>115</v>
      </c>
      <c r="L188" s="213"/>
      <c r="M188" s="214" t="s">
        <v>1</v>
      </c>
      <c r="N188" s="215" t="s">
        <v>42</v>
      </c>
      <c r="O188" s="89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8" t="s">
        <v>123</v>
      </c>
      <c r="AT188" s="218" t="s">
        <v>111</v>
      </c>
      <c r="AU188" s="218" t="s">
        <v>85</v>
      </c>
      <c r="AY188" s="15" t="s">
        <v>117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5" t="s">
        <v>85</v>
      </c>
      <c r="BK188" s="219">
        <f>ROUND(I188*H188,2)</f>
        <v>0</v>
      </c>
      <c r="BL188" s="15" t="s">
        <v>123</v>
      </c>
      <c r="BM188" s="218" t="s">
        <v>263</v>
      </c>
    </row>
    <row r="189" s="2" customFormat="1">
      <c r="A189" s="36"/>
      <c r="B189" s="37"/>
      <c r="C189" s="38"/>
      <c r="D189" s="220" t="s">
        <v>120</v>
      </c>
      <c r="E189" s="38"/>
      <c r="F189" s="221" t="s">
        <v>262</v>
      </c>
      <c r="G189" s="38"/>
      <c r="H189" s="38"/>
      <c r="I189" s="138"/>
      <c r="J189" s="38"/>
      <c r="K189" s="38"/>
      <c r="L189" s="42"/>
      <c r="M189" s="222"/>
      <c r="N189" s="223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120</v>
      </c>
      <c r="AU189" s="15" t="s">
        <v>85</v>
      </c>
    </row>
    <row r="190" s="2" customFormat="1" ht="55.5" customHeight="1">
      <c r="A190" s="36"/>
      <c r="B190" s="37"/>
      <c r="C190" s="206" t="s">
        <v>264</v>
      </c>
      <c r="D190" s="206" t="s">
        <v>111</v>
      </c>
      <c r="E190" s="207" t="s">
        <v>265</v>
      </c>
      <c r="F190" s="208" t="s">
        <v>266</v>
      </c>
      <c r="G190" s="209" t="s">
        <v>114</v>
      </c>
      <c r="H190" s="210">
        <v>1</v>
      </c>
      <c r="I190" s="211"/>
      <c r="J190" s="212">
        <f>ROUND(I190*H190,2)</f>
        <v>0</v>
      </c>
      <c r="K190" s="208" t="s">
        <v>115</v>
      </c>
      <c r="L190" s="213"/>
      <c r="M190" s="214" t="s">
        <v>1</v>
      </c>
      <c r="N190" s="215" t="s">
        <v>42</v>
      </c>
      <c r="O190" s="89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8" t="s">
        <v>123</v>
      </c>
      <c r="AT190" s="218" t="s">
        <v>111</v>
      </c>
      <c r="AU190" s="218" t="s">
        <v>85</v>
      </c>
      <c r="AY190" s="15" t="s">
        <v>117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5" t="s">
        <v>85</v>
      </c>
      <c r="BK190" s="219">
        <f>ROUND(I190*H190,2)</f>
        <v>0</v>
      </c>
      <c r="BL190" s="15" t="s">
        <v>123</v>
      </c>
      <c r="BM190" s="218" t="s">
        <v>267</v>
      </c>
    </row>
    <row r="191" s="2" customFormat="1">
      <c r="A191" s="36"/>
      <c r="B191" s="37"/>
      <c r="C191" s="38"/>
      <c r="D191" s="220" t="s">
        <v>120</v>
      </c>
      <c r="E191" s="38"/>
      <c r="F191" s="221" t="s">
        <v>266</v>
      </c>
      <c r="G191" s="38"/>
      <c r="H191" s="38"/>
      <c r="I191" s="138"/>
      <c r="J191" s="38"/>
      <c r="K191" s="38"/>
      <c r="L191" s="42"/>
      <c r="M191" s="222"/>
      <c r="N191" s="223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120</v>
      </c>
      <c r="AU191" s="15" t="s">
        <v>85</v>
      </c>
    </row>
    <row r="192" s="2" customFormat="1" ht="21.75" customHeight="1">
      <c r="A192" s="36"/>
      <c r="B192" s="37"/>
      <c r="C192" s="239" t="s">
        <v>268</v>
      </c>
      <c r="D192" s="239" t="s">
        <v>198</v>
      </c>
      <c r="E192" s="240" t="s">
        <v>269</v>
      </c>
      <c r="F192" s="241" t="s">
        <v>270</v>
      </c>
      <c r="G192" s="242" t="s">
        <v>114</v>
      </c>
      <c r="H192" s="243">
        <v>384</v>
      </c>
      <c r="I192" s="244"/>
      <c r="J192" s="245">
        <f>ROUND(I192*H192,2)</f>
        <v>0</v>
      </c>
      <c r="K192" s="241" t="s">
        <v>115</v>
      </c>
      <c r="L192" s="42"/>
      <c r="M192" s="246" t="s">
        <v>1</v>
      </c>
      <c r="N192" s="247" t="s">
        <v>42</v>
      </c>
      <c r="O192" s="89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8" t="s">
        <v>202</v>
      </c>
      <c r="AT192" s="218" t="s">
        <v>198</v>
      </c>
      <c r="AU192" s="218" t="s">
        <v>85</v>
      </c>
      <c r="AY192" s="15" t="s">
        <v>117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5" t="s">
        <v>85</v>
      </c>
      <c r="BK192" s="219">
        <f>ROUND(I192*H192,2)</f>
        <v>0</v>
      </c>
      <c r="BL192" s="15" t="s">
        <v>202</v>
      </c>
      <c r="BM192" s="218" t="s">
        <v>271</v>
      </c>
    </row>
    <row r="193" s="2" customFormat="1">
      <c r="A193" s="36"/>
      <c r="B193" s="37"/>
      <c r="C193" s="38"/>
      <c r="D193" s="220" t="s">
        <v>120</v>
      </c>
      <c r="E193" s="38"/>
      <c r="F193" s="221" t="s">
        <v>272</v>
      </c>
      <c r="G193" s="38"/>
      <c r="H193" s="38"/>
      <c r="I193" s="138"/>
      <c r="J193" s="38"/>
      <c r="K193" s="38"/>
      <c r="L193" s="42"/>
      <c r="M193" s="222"/>
      <c r="N193" s="223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120</v>
      </c>
      <c r="AU193" s="15" t="s">
        <v>85</v>
      </c>
    </row>
    <row r="194" s="2" customFormat="1" ht="21.75" customHeight="1">
      <c r="A194" s="36"/>
      <c r="B194" s="37"/>
      <c r="C194" s="239" t="s">
        <v>273</v>
      </c>
      <c r="D194" s="239" t="s">
        <v>198</v>
      </c>
      <c r="E194" s="240" t="s">
        <v>274</v>
      </c>
      <c r="F194" s="241" t="s">
        <v>275</v>
      </c>
      <c r="G194" s="242" t="s">
        <v>114</v>
      </c>
      <c r="H194" s="243">
        <v>102</v>
      </c>
      <c r="I194" s="244"/>
      <c r="J194" s="245">
        <f>ROUND(I194*H194,2)</f>
        <v>0</v>
      </c>
      <c r="K194" s="241" t="s">
        <v>115</v>
      </c>
      <c r="L194" s="42"/>
      <c r="M194" s="246" t="s">
        <v>1</v>
      </c>
      <c r="N194" s="247" t="s">
        <v>42</v>
      </c>
      <c r="O194" s="89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8" t="s">
        <v>202</v>
      </c>
      <c r="AT194" s="218" t="s">
        <v>198</v>
      </c>
      <c r="AU194" s="218" t="s">
        <v>85</v>
      </c>
      <c r="AY194" s="15" t="s">
        <v>117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5" t="s">
        <v>85</v>
      </c>
      <c r="BK194" s="219">
        <f>ROUND(I194*H194,2)</f>
        <v>0</v>
      </c>
      <c r="BL194" s="15" t="s">
        <v>202</v>
      </c>
      <c r="BM194" s="218" t="s">
        <v>276</v>
      </c>
    </row>
    <row r="195" s="2" customFormat="1">
      <c r="A195" s="36"/>
      <c r="B195" s="37"/>
      <c r="C195" s="38"/>
      <c r="D195" s="220" t="s">
        <v>120</v>
      </c>
      <c r="E195" s="38"/>
      <c r="F195" s="221" t="s">
        <v>277</v>
      </c>
      <c r="G195" s="38"/>
      <c r="H195" s="38"/>
      <c r="I195" s="138"/>
      <c r="J195" s="38"/>
      <c r="K195" s="38"/>
      <c r="L195" s="42"/>
      <c r="M195" s="222"/>
      <c r="N195" s="223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120</v>
      </c>
      <c r="AU195" s="15" t="s">
        <v>85</v>
      </c>
    </row>
    <row r="196" s="2" customFormat="1" ht="21.75" customHeight="1">
      <c r="A196" s="36"/>
      <c r="B196" s="37"/>
      <c r="C196" s="239" t="s">
        <v>278</v>
      </c>
      <c r="D196" s="239" t="s">
        <v>198</v>
      </c>
      <c r="E196" s="240" t="s">
        <v>279</v>
      </c>
      <c r="F196" s="241" t="s">
        <v>280</v>
      </c>
      <c r="G196" s="242" t="s">
        <v>114</v>
      </c>
      <c r="H196" s="243">
        <v>8</v>
      </c>
      <c r="I196" s="244"/>
      <c r="J196" s="245">
        <f>ROUND(I196*H196,2)</f>
        <v>0</v>
      </c>
      <c r="K196" s="241" t="s">
        <v>115</v>
      </c>
      <c r="L196" s="42"/>
      <c r="M196" s="246" t="s">
        <v>1</v>
      </c>
      <c r="N196" s="247" t="s">
        <v>42</v>
      </c>
      <c r="O196" s="89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8" t="s">
        <v>202</v>
      </c>
      <c r="AT196" s="218" t="s">
        <v>198</v>
      </c>
      <c r="AU196" s="218" t="s">
        <v>85</v>
      </c>
      <c r="AY196" s="15" t="s">
        <v>117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5" t="s">
        <v>85</v>
      </c>
      <c r="BK196" s="219">
        <f>ROUND(I196*H196,2)</f>
        <v>0</v>
      </c>
      <c r="BL196" s="15" t="s">
        <v>202</v>
      </c>
      <c r="BM196" s="218" t="s">
        <v>281</v>
      </c>
    </row>
    <row r="197" s="2" customFormat="1">
      <c r="A197" s="36"/>
      <c r="B197" s="37"/>
      <c r="C197" s="38"/>
      <c r="D197" s="220" t="s">
        <v>120</v>
      </c>
      <c r="E197" s="38"/>
      <c r="F197" s="221" t="s">
        <v>282</v>
      </c>
      <c r="G197" s="38"/>
      <c r="H197" s="38"/>
      <c r="I197" s="138"/>
      <c r="J197" s="38"/>
      <c r="K197" s="38"/>
      <c r="L197" s="42"/>
      <c r="M197" s="222"/>
      <c r="N197" s="223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120</v>
      </c>
      <c r="AU197" s="15" t="s">
        <v>85</v>
      </c>
    </row>
    <row r="198" s="2" customFormat="1" ht="21.75" customHeight="1">
      <c r="A198" s="36"/>
      <c r="B198" s="37"/>
      <c r="C198" s="239" t="s">
        <v>283</v>
      </c>
      <c r="D198" s="239" t="s">
        <v>198</v>
      </c>
      <c r="E198" s="240" t="s">
        <v>284</v>
      </c>
      <c r="F198" s="241" t="s">
        <v>285</v>
      </c>
      <c r="G198" s="242" t="s">
        <v>114</v>
      </c>
      <c r="H198" s="243">
        <v>937</v>
      </c>
      <c r="I198" s="244"/>
      <c r="J198" s="245">
        <f>ROUND(I198*H198,2)</f>
        <v>0</v>
      </c>
      <c r="K198" s="241" t="s">
        <v>115</v>
      </c>
      <c r="L198" s="42"/>
      <c r="M198" s="246" t="s">
        <v>1</v>
      </c>
      <c r="N198" s="247" t="s">
        <v>42</v>
      </c>
      <c r="O198" s="89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8" t="s">
        <v>202</v>
      </c>
      <c r="AT198" s="218" t="s">
        <v>198</v>
      </c>
      <c r="AU198" s="218" t="s">
        <v>85</v>
      </c>
      <c r="AY198" s="15" t="s">
        <v>117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5" t="s">
        <v>85</v>
      </c>
      <c r="BK198" s="219">
        <f>ROUND(I198*H198,2)</f>
        <v>0</v>
      </c>
      <c r="BL198" s="15" t="s">
        <v>202</v>
      </c>
      <c r="BM198" s="218" t="s">
        <v>286</v>
      </c>
    </row>
    <row r="199" s="2" customFormat="1">
      <c r="A199" s="36"/>
      <c r="B199" s="37"/>
      <c r="C199" s="38"/>
      <c r="D199" s="220" t="s">
        <v>120</v>
      </c>
      <c r="E199" s="38"/>
      <c r="F199" s="221" t="s">
        <v>285</v>
      </c>
      <c r="G199" s="38"/>
      <c r="H199" s="38"/>
      <c r="I199" s="138"/>
      <c r="J199" s="38"/>
      <c r="K199" s="38"/>
      <c r="L199" s="42"/>
      <c r="M199" s="222"/>
      <c r="N199" s="223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120</v>
      </c>
      <c r="AU199" s="15" t="s">
        <v>85</v>
      </c>
    </row>
    <row r="200" s="2" customFormat="1" ht="21.75" customHeight="1">
      <c r="A200" s="36"/>
      <c r="B200" s="37"/>
      <c r="C200" s="239" t="s">
        <v>287</v>
      </c>
      <c r="D200" s="239" t="s">
        <v>198</v>
      </c>
      <c r="E200" s="240" t="s">
        <v>288</v>
      </c>
      <c r="F200" s="241" t="s">
        <v>289</v>
      </c>
      <c r="G200" s="242" t="s">
        <v>114</v>
      </c>
      <c r="H200" s="243">
        <v>163</v>
      </c>
      <c r="I200" s="244"/>
      <c r="J200" s="245">
        <f>ROUND(I200*H200,2)</f>
        <v>0</v>
      </c>
      <c r="K200" s="241" t="s">
        <v>115</v>
      </c>
      <c r="L200" s="42"/>
      <c r="M200" s="246" t="s">
        <v>1</v>
      </c>
      <c r="N200" s="247" t="s">
        <v>42</v>
      </c>
      <c r="O200" s="89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8" t="s">
        <v>202</v>
      </c>
      <c r="AT200" s="218" t="s">
        <v>198</v>
      </c>
      <c r="AU200" s="218" t="s">
        <v>85</v>
      </c>
      <c r="AY200" s="15" t="s">
        <v>117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5" t="s">
        <v>85</v>
      </c>
      <c r="BK200" s="219">
        <f>ROUND(I200*H200,2)</f>
        <v>0</v>
      </c>
      <c r="BL200" s="15" t="s">
        <v>202</v>
      </c>
      <c r="BM200" s="218" t="s">
        <v>290</v>
      </c>
    </row>
    <row r="201" s="2" customFormat="1">
      <c r="A201" s="36"/>
      <c r="B201" s="37"/>
      <c r="C201" s="38"/>
      <c r="D201" s="220" t="s">
        <v>120</v>
      </c>
      <c r="E201" s="38"/>
      <c r="F201" s="221" t="s">
        <v>289</v>
      </c>
      <c r="G201" s="38"/>
      <c r="H201" s="38"/>
      <c r="I201" s="138"/>
      <c r="J201" s="38"/>
      <c r="K201" s="38"/>
      <c r="L201" s="42"/>
      <c r="M201" s="222"/>
      <c r="N201" s="223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120</v>
      </c>
      <c r="AU201" s="15" t="s">
        <v>85</v>
      </c>
    </row>
    <row r="202" s="2" customFormat="1" ht="21.75" customHeight="1">
      <c r="A202" s="36"/>
      <c r="B202" s="37"/>
      <c r="C202" s="239" t="s">
        <v>291</v>
      </c>
      <c r="D202" s="239" t="s">
        <v>198</v>
      </c>
      <c r="E202" s="240" t="s">
        <v>292</v>
      </c>
      <c r="F202" s="241" t="s">
        <v>293</v>
      </c>
      <c r="G202" s="242" t="s">
        <v>114</v>
      </c>
      <c r="H202" s="243">
        <v>507</v>
      </c>
      <c r="I202" s="244"/>
      <c r="J202" s="245">
        <f>ROUND(I202*H202,2)</f>
        <v>0</v>
      </c>
      <c r="K202" s="241" t="s">
        <v>115</v>
      </c>
      <c r="L202" s="42"/>
      <c r="M202" s="246" t="s">
        <v>1</v>
      </c>
      <c r="N202" s="247" t="s">
        <v>42</v>
      </c>
      <c r="O202" s="89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8" t="s">
        <v>202</v>
      </c>
      <c r="AT202" s="218" t="s">
        <v>198</v>
      </c>
      <c r="AU202" s="218" t="s">
        <v>85</v>
      </c>
      <c r="AY202" s="15" t="s">
        <v>117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5" t="s">
        <v>85</v>
      </c>
      <c r="BK202" s="219">
        <f>ROUND(I202*H202,2)</f>
        <v>0</v>
      </c>
      <c r="BL202" s="15" t="s">
        <v>202</v>
      </c>
      <c r="BM202" s="218" t="s">
        <v>294</v>
      </c>
    </row>
    <row r="203" s="2" customFormat="1">
      <c r="A203" s="36"/>
      <c r="B203" s="37"/>
      <c r="C203" s="38"/>
      <c r="D203" s="220" t="s">
        <v>120</v>
      </c>
      <c r="E203" s="38"/>
      <c r="F203" s="221" t="s">
        <v>293</v>
      </c>
      <c r="G203" s="38"/>
      <c r="H203" s="38"/>
      <c r="I203" s="138"/>
      <c r="J203" s="38"/>
      <c r="K203" s="38"/>
      <c r="L203" s="42"/>
      <c r="M203" s="222"/>
      <c r="N203" s="223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120</v>
      </c>
      <c r="AU203" s="15" t="s">
        <v>85</v>
      </c>
    </row>
    <row r="204" s="2" customFormat="1" ht="21.75" customHeight="1">
      <c r="A204" s="36"/>
      <c r="B204" s="37"/>
      <c r="C204" s="239" t="s">
        <v>295</v>
      </c>
      <c r="D204" s="239" t="s">
        <v>198</v>
      </c>
      <c r="E204" s="240" t="s">
        <v>296</v>
      </c>
      <c r="F204" s="241" t="s">
        <v>297</v>
      </c>
      <c r="G204" s="242" t="s">
        <v>114</v>
      </c>
      <c r="H204" s="243">
        <v>202</v>
      </c>
      <c r="I204" s="244"/>
      <c r="J204" s="245">
        <f>ROUND(I204*H204,2)</f>
        <v>0</v>
      </c>
      <c r="K204" s="241" t="s">
        <v>115</v>
      </c>
      <c r="L204" s="42"/>
      <c r="M204" s="246" t="s">
        <v>1</v>
      </c>
      <c r="N204" s="247" t="s">
        <v>42</v>
      </c>
      <c r="O204" s="89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8" t="s">
        <v>202</v>
      </c>
      <c r="AT204" s="218" t="s">
        <v>198</v>
      </c>
      <c r="AU204" s="218" t="s">
        <v>85</v>
      </c>
      <c r="AY204" s="15" t="s">
        <v>117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5" t="s">
        <v>85</v>
      </c>
      <c r="BK204" s="219">
        <f>ROUND(I204*H204,2)</f>
        <v>0</v>
      </c>
      <c r="BL204" s="15" t="s">
        <v>202</v>
      </c>
      <c r="BM204" s="218" t="s">
        <v>298</v>
      </c>
    </row>
    <row r="205" s="2" customFormat="1">
      <c r="A205" s="36"/>
      <c r="B205" s="37"/>
      <c r="C205" s="38"/>
      <c r="D205" s="220" t="s">
        <v>120</v>
      </c>
      <c r="E205" s="38"/>
      <c r="F205" s="221" t="s">
        <v>297</v>
      </c>
      <c r="G205" s="38"/>
      <c r="H205" s="38"/>
      <c r="I205" s="138"/>
      <c r="J205" s="38"/>
      <c r="K205" s="38"/>
      <c r="L205" s="42"/>
      <c r="M205" s="222"/>
      <c r="N205" s="223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120</v>
      </c>
      <c r="AU205" s="15" t="s">
        <v>85</v>
      </c>
    </row>
    <row r="206" s="2" customFormat="1" ht="21.75" customHeight="1">
      <c r="A206" s="36"/>
      <c r="B206" s="37"/>
      <c r="C206" s="239" t="s">
        <v>299</v>
      </c>
      <c r="D206" s="239" t="s">
        <v>198</v>
      </c>
      <c r="E206" s="240" t="s">
        <v>300</v>
      </c>
      <c r="F206" s="241" t="s">
        <v>301</v>
      </c>
      <c r="G206" s="242" t="s">
        <v>114</v>
      </c>
      <c r="H206" s="243">
        <v>100</v>
      </c>
      <c r="I206" s="244"/>
      <c r="J206" s="245">
        <f>ROUND(I206*H206,2)</f>
        <v>0</v>
      </c>
      <c r="K206" s="241" t="s">
        <v>115</v>
      </c>
      <c r="L206" s="42"/>
      <c r="M206" s="246" t="s">
        <v>1</v>
      </c>
      <c r="N206" s="247" t="s">
        <v>42</v>
      </c>
      <c r="O206" s="89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8" t="s">
        <v>202</v>
      </c>
      <c r="AT206" s="218" t="s">
        <v>198</v>
      </c>
      <c r="AU206" s="218" t="s">
        <v>85</v>
      </c>
      <c r="AY206" s="15" t="s">
        <v>117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5" t="s">
        <v>85</v>
      </c>
      <c r="BK206" s="219">
        <f>ROUND(I206*H206,2)</f>
        <v>0</v>
      </c>
      <c r="BL206" s="15" t="s">
        <v>202</v>
      </c>
      <c r="BM206" s="218" t="s">
        <v>302</v>
      </c>
    </row>
    <row r="207" s="2" customFormat="1">
      <c r="A207" s="36"/>
      <c r="B207" s="37"/>
      <c r="C207" s="38"/>
      <c r="D207" s="220" t="s">
        <v>120</v>
      </c>
      <c r="E207" s="38"/>
      <c r="F207" s="221" t="s">
        <v>301</v>
      </c>
      <c r="G207" s="38"/>
      <c r="H207" s="38"/>
      <c r="I207" s="138"/>
      <c r="J207" s="38"/>
      <c r="K207" s="38"/>
      <c r="L207" s="42"/>
      <c r="M207" s="222"/>
      <c r="N207" s="223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120</v>
      </c>
      <c r="AU207" s="15" t="s">
        <v>85</v>
      </c>
    </row>
    <row r="208" s="2" customFormat="1" ht="21.75" customHeight="1">
      <c r="A208" s="36"/>
      <c r="B208" s="37"/>
      <c r="C208" s="239" t="s">
        <v>303</v>
      </c>
      <c r="D208" s="239" t="s">
        <v>198</v>
      </c>
      <c r="E208" s="240" t="s">
        <v>304</v>
      </c>
      <c r="F208" s="241" t="s">
        <v>305</v>
      </c>
      <c r="G208" s="242" t="s">
        <v>114</v>
      </c>
      <c r="H208" s="243">
        <v>164</v>
      </c>
      <c r="I208" s="244"/>
      <c r="J208" s="245">
        <f>ROUND(I208*H208,2)</f>
        <v>0</v>
      </c>
      <c r="K208" s="241" t="s">
        <v>115</v>
      </c>
      <c r="L208" s="42"/>
      <c r="M208" s="246" t="s">
        <v>1</v>
      </c>
      <c r="N208" s="247" t="s">
        <v>42</v>
      </c>
      <c r="O208" s="89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8" t="s">
        <v>202</v>
      </c>
      <c r="AT208" s="218" t="s">
        <v>198</v>
      </c>
      <c r="AU208" s="218" t="s">
        <v>85</v>
      </c>
      <c r="AY208" s="15" t="s">
        <v>117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5" t="s">
        <v>85</v>
      </c>
      <c r="BK208" s="219">
        <f>ROUND(I208*H208,2)</f>
        <v>0</v>
      </c>
      <c r="BL208" s="15" t="s">
        <v>202</v>
      </c>
      <c r="BM208" s="218" t="s">
        <v>306</v>
      </c>
    </row>
    <row r="209" s="2" customFormat="1">
      <c r="A209" s="36"/>
      <c r="B209" s="37"/>
      <c r="C209" s="38"/>
      <c r="D209" s="220" t="s">
        <v>120</v>
      </c>
      <c r="E209" s="38"/>
      <c r="F209" s="221" t="s">
        <v>305</v>
      </c>
      <c r="G209" s="38"/>
      <c r="H209" s="38"/>
      <c r="I209" s="138"/>
      <c r="J209" s="38"/>
      <c r="K209" s="38"/>
      <c r="L209" s="42"/>
      <c r="M209" s="222"/>
      <c r="N209" s="223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120</v>
      </c>
      <c r="AU209" s="15" t="s">
        <v>85</v>
      </c>
    </row>
    <row r="210" s="2" customFormat="1" ht="21.75" customHeight="1">
      <c r="A210" s="36"/>
      <c r="B210" s="37"/>
      <c r="C210" s="239" t="s">
        <v>307</v>
      </c>
      <c r="D210" s="239" t="s">
        <v>198</v>
      </c>
      <c r="E210" s="240" t="s">
        <v>308</v>
      </c>
      <c r="F210" s="241" t="s">
        <v>309</v>
      </c>
      <c r="G210" s="242" t="s">
        <v>114</v>
      </c>
      <c r="H210" s="243">
        <v>110</v>
      </c>
      <c r="I210" s="244"/>
      <c r="J210" s="245">
        <f>ROUND(I210*H210,2)</f>
        <v>0</v>
      </c>
      <c r="K210" s="241" t="s">
        <v>115</v>
      </c>
      <c r="L210" s="42"/>
      <c r="M210" s="246" t="s">
        <v>1</v>
      </c>
      <c r="N210" s="247" t="s">
        <v>42</v>
      </c>
      <c r="O210" s="89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8" t="s">
        <v>202</v>
      </c>
      <c r="AT210" s="218" t="s">
        <v>198</v>
      </c>
      <c r="AU210" s="218" t="s">
        <v>85</v>
      </c>
      <c r="AY210" s="15" t="s">
        <v>117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5" t="s">
        <v>85</v>
      </c>
      <c r="BK210" s="219">
        <f>ROUND(I210*H210,2)</f>
        <v>0</v>
      </c>
      <c r="BL210" s="15" t="s">
        <v>202</v>
      </c>
      <c r="BM210" s="218" t="s">
        <v>310</v>
      </c>
    </row>
    <row r="211" s="2" customFormat="1">
      <c r="A211" s="36"/>
      <c r="B211" s="37"/>
      <c r="C211" s="38"/>
      <c r="D211" s="220" t="s">
        <v>120</v>
      </c>
      <c r="E211" s="38"/>
      <c r="F211" s="221" t="s">
        <v>309</v>
      </c>
      <c r="G211" s="38"/>
      <c r="H211" s="38"/>
      <c r="I211" s="138"/>
      <c r="J211" s="38"/>
      <c r="K211" s="38"/>
      <c r="L211" s="42"/>
      <c r="M211" s="222"/>
      <c r="N211" s="223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120</v>
      </c>
      <c r="AU211" s="15" t="s">
        <v>85</v>
      </c>
    </row>
    <row r="212" s="2" customFormat="1" ht="21.75" customHeight="1">
      <c r="A212" s="36"/>
      <c r="B212" s="37"/>
      <c r="C212" s="239" t="s">
        <v>311</v>
      </c>
      <c r="D212" s="239" t="s">
        <v>198</v>
      </c>
      <c r="E212" s="240" t="s">
        <v>312</v>
      </c>
      <c r="F212" s="241" t="s">
        <v>313</v>
      </c>
      <c r="G212" s="242" t="s">
        <v>114</v>
      </c>
      <c r="H212" s="243">
        <v>6</v>
      </c>
      <c r="I212" s="244"/>
      <c r="J212" s="245">
        <f>ROUND(I212*H212,2)</f>
        <v>0</v>
      </c>
      <c r="K212" s="241" t="s">
        <v>115</v>
      </c>
      <c r="L212" s="42"/>
      <c r="M212" s="246" t="s">
        <v>1</v>
      </c>
      <c r="N212" s="247" t="s">
        <v>42</v>
      </c>
      <c r="O212" s="89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8" t="s">
        <v>202</v>
      </c>
      <c r="AT212" s="218" t="s">
        <v>198</v>
      </c>
      <c r="AU212" s="218" t="s">
        <v>85</v>
      </c>
      <c r="AY212" s="15" t="s">
        <v>117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5" t="s">
        <v>85</v>
      </c>
      <c r="BK212" s="219">
        <f>ROUND(I212*H212,2)</f>
        <v>0</v>
      </c>
      <c r="BL212" s="15" t="s">
        <v>202</v>
      </c>
      <c r="BM212" s="218" t="s">
        <v>314</v>
      </c>
    </row>
    <row r="213" s="2" customFormat="1">
      <c r="A213" s="36"/>
      <c r="B213" s="37"/>
      <c r="C213" s="38"/>
      <c r="D213" s="220" t="s">
        <v>120</v>
      </c>
      <c r="E213" s="38"/>
      <c r="F213" s="221" t="s">
        <v>313</v>
      </c>
      <c r="G213" s="38"/>
      <c r="H213" s="38"/>
      <c r="I213" s="138"/>
      <c r="J213" s="38"/>
      <c r="K213" s="38"/>
      <c r="L213" s="42"/>
      <c r="M213" s="222"/>
      <c r="N213" s="223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120</v>
      </c>
      <c r="AU213" s="15" t="s">
        <v>85</v>
      </c>
    </row>
    <row r="214" s="2" customFormat="1" ht="21.75" customHeight="1">
      <c r="A214" s="36"/>
      <c r="B214" s="37"/>
      <c r="C214" s="239" t="s">
        <v>315</v>
      </c>
      <c r="D214" s="239" t="s">
        <v>198</v>
      </c>
      <c r="E214" s="240" t="s">
        <v>316</v>
      </c>
      <c r="F214" s="241" t="s">
        <v>317</v>
      </c>
      <c r="G214" s="242" t="s">
        <v>114</v>
      </c>
      <c r="H214" s="243">
        <v>24</v>
      </c>
      <c r="I214" s="244"/>
      <c r="J214" s="245">
        <f>ROUND(I214*H214,2)</f>
        <v>0</v>
      </c>
      <c r="K214" s="241" t="s">
        <v>115</v>
      </c>
      <c r="L214" s="42"/>
      <c r="M214" s="246" t="s">
        <v>1</v>
      </c>
      <c r="N214" s="247" t="s">
        <v>42</v>
      </c>
      <c r="O214" s="89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8" t="s">
        <v>202</v>
      </c>
      <c r="AT214" s="218" t="s">
        <v>198</v>
      </c>
      <c r="AU214" s="218" t="s">
        <v>85</v>
      </c>
      <c r="AY214" s="15" t="s">
        <v>117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5" t="s">
        <v>85</v>
      </c>
      <c r="BK214" s="219">
        <f>ROUND(I214*H214,2)</f>
        <v>0</v>
      </c>
      <c r="BL214" s="15" t="s">
        <v>202</v>
      </c>
      <c r="BM214" s="218" t="s">
        <v>318</v>
      </c>
    </row>
    <row r="215" s="2" customFormat="1">
      <c r="A215" s="36"/>
      <c r="B215" s="37"/>
      <c r="C215" s="38"/>
      <c r="D215" s="220" t="s">
        <v>120</v>
      </c>
      <c r="E215" s="38"/>
      <c r="F215" s="221" t="s">
        <v>319</v>
      </c>
      <c r="G215" s="38"/>
      <c r="H215" s="38"/>
      <c r="I215" s="138"/>
      <c r="J215" s="38"/>
      <c r="K215" s="38"/>
      <c r="L215" s="42"/>
      <c r="M215" s="222"/>
      <c r="N215" s="223"/>
      <c r="O215" s="89"/>
      <c r="P215" s="89"/>
      <c r="Q215" s="89"/>
      <c r="R215" s="89"/>
      <c r="S215" s="89"/>
      <c r="T215" s="90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120</v>
      </c>
      <c r="AU215" s="15" t="s">
        <v>85</v>
      </c>
    </row>
    <row r="216" s="2" customFormat="1" ht="21.75" customHeight="1">
      <c r="A216" s="36"/>
      <c r="B216" s="37"/>
      <c r="C216" s="239" t="s">
        <v>320</v>
      </c>
      <c r="D216" s="239" t="s">
        <v>198</v>
      </c>
      <c r="E216" s="240" t="s">
        <v>321</v>
      </c>
      <c r="F216" s="241" t="s">
        <v>322</v>
      </c>
      <c r="G216" s="242" t="s">
        <v>114</v>
      </c>
      <c r="H216" s="243">
        <v>4</v>
      </c>
      <c r="I216" s="244"/>
      <c r="J216" s="245">
        <f>ROUND(I216*H216,2)</f>
        <v>0</v>
      </c>
      <c r="K216" s="241" t="s">
        <v>115</v>
      </c>
      <c r="L216" s="42"/>
      <c r="M216" s="246" t="s">
        <v>1</v>
      </c>
      <c r="N216" s="247" t="s">
        <v>42</v>
      </c>
      <c r="O216" s="89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18" t="s">
        <v>202</v>
      </c>
      <c r="AT216" s="218" t="s">
        <v>198</v>
      </c>
      <c r="AU216" s="218" t="s">
        <v>85</v>
      </c>
      <c r="AY216" s="15" t="s">
        <v>117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5" t="s">
        <v>85</v>
      </c>
      <c r="BK216" s="219">
        <f>ROUND(I216*H216,2)</f>
        <v>0</v>
      </c>
      <c r="BL216" s="15" t="s">
        <v>202</v>
      </c>
      <c r="BM216" s="218" t="s">
        <v>323</v>
      </c>
    </row>
    <row r="217" s="2" customFormat="1">
      <c r="A217" s="36"/>
      <c r="B217" s="37"/>
      <c r="C217" s="38"/>
      <c r="D217" s="220" t="s">
        <v>120</v>
      </c>
      <c r="E217" s="38"/>
      <c r="F217" s="221" t="s">
        <v>324</v>
      </c>
      <c r="G217" s="38"/>
      <c r="H217" s="38"/>
      <c r="I217" s="138"/>
      <c r="J217" s="38"/>
      <c r="K217" s="38"/>
      <c r="L217" s="42"/>
      <c r="M217" s="222"/>
      <c r="N217" s="223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120</v>
      </c>
      <c r="AU217" s="15" t="s">
        <v>85</v>
      </c>
    </row>
    <row r="218" s="2" customFormat="1" ht="21.75" customHeight="1">
      <c r="A218" s="36"/>
      <c r="B218" s="37"/>
      <c r="C218" s="239" t="s">
        <v>325</v>
      </c>
      <c r="D218" s="239" t="s">
        <v>198</v>
      </c>
      <c r="E218" s="240" t="s">
        <v>326</v>
      </c>
      <c r="F218" s="241" t="s">
        <v>327</v>
      </c>
      <c r="G218" s="242" t="s">
        <v>114</v>
      </c>
      <c r="H218" s="243">
        <v>17</v>
      </c>
      <c r="I218" s="244"/>
      <c r="J218" s="245">
        <f>ROUND(I218*H218,2)</f>
        <v>0</v>
      </c>
      <c r="K218" s="241" t="s">
        <v>115</v>
      </c>
      <c r="L218" s="42"/>
      <c r="M218" s="246" t="s">
        <v>1</v>
      </c>
      <c r="N218" s="247" t="s">
        <v>42</v>
      </c>
      <c r="O218" s="89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8" t="s">
        <v>202</v>
      </c>
      <c r="AT218" s="218" t="s">
        <v>198</v>
      </c>
      <c r="AU218" s="218" t="s">
        <v>85</v>
      </c>
      <c r="AY218" s="15" t="s">
        <v>117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15" t="s">
        <v>85</v>
      </c>
      <c r="BK218" s="219">
        <f>ROUND(I218*H218,2)</f>
        <v>0</v>
      </c>
      <c r="BL218" s="15" t="s">
        <v>202</v>
      </c>
      <c r="BM218" s="218" t="s">
        <v>328</v>
      </c>
    </row>
    <row r="219" s="2" customFormat="1">
      <c r="A219" s="36"/>
      <c r="B219" s="37"/>
      <c r="C219" s="38"/>
      <c r="D219" s="220" t="s">
        <v>120</v>
      </c>
      <c r="E219" s="38"/>
      <c r="F219" s="221" t="s">
        <v>327</v>
      </c>
      <c r="G219" s="38"/>
      <c r="H219" s="38"/>
      <c r="I219" s="138"/>
      <c r="J219" s="38"/>
      <c r="K219" s="38"/>
      <c r="L219" s="42"/>
      <c r="M219" s="222"/>
      <c r="N219" s="223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120</v>
      </c>
      <c r="AU219" s="15" t="s">
        <v>85</v>
      </c>
    </row>
    <row r="220" s="2" customFormat="1" ht="21.75" customHeight="1">
      <c r="A220" s="36"/>
      <c r="B220" s="37"/>
      <c r="C220" s="239" t="s">
        <v>329</v>
      </c>
      <c r="D220" s="239" t="s">
        <v>198</v>
      </c>
      <c r="E220" s="240" t="s">
        <v>330</v>
      </c>
      <c r="F220" s="241" t="s">
        <v>331</v>
      </c>
      <c r="G220" s="242" t="s">
        <v>114</v>
      </c>
      <c r="H220" s="243">
        <v>3</v>
      </c>
      <c r="I220" s="244"/>
      <c r="J220" s="245">
        <f>ROUND(I220*H220,2)</f>
        <v>0</v>
      </c>
      <c r="K220" s="241" t="s">
        <v>115</v>
      </c>
      <c r="L220" s="42"/>
      <c r="M220" s="246" t="s">
        <v>1</v>
      </c>
      <c r="N220" s="247" t="s">
        <v>42</v>
      </c>
      <c r="O220" s="89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18" t="s">
        <v>202</v>
      </c>
      <c r="AT220" s="218" t="s">
        <v>198</v>
      </c>
      <c r="AU220" s="218" t="s">
        <v>85</v>
      </c>
      <c r="AY220" s="15" t="s">
        <v>117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5" t="s">
        <v>85</v>
      </c>
      <c r="BK220" s="219">
        <f>ROUND(I220*H220,2)</f>
        <v>0</v>
      </c>
      <c r="BL220" s="15" t="s">
        <v>202</v>
      </c>
      <c r="BM220" s="218" t="s">
        <v>332</v>
      </c>
    </row>
    <row r="221" s="2" customFormat="1">
      <c r="A221" s="36"/>
      <c r="B221" s="37"/>
      <c r="C221" s="38"/>
      <c r="D221" s="220" t="s">
        <v>120</v>
      </c>
      <c r="E221" s="38"/>
      <c r="F221" s="221" t="s">
        <v>331</v>
      </c>
      <c r="G221" s="38"/>
      <c r="H221" s="38"/>
      <c r="I221" s="138"/>
      <c r="J221" s="38"/>
      <c r="K221" s="38"/>
      <c r="L221" s="42"/>
      <c r="M221" s="222"/>
      <c r="N221" s="223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120</v>
      </c>
      <c r="AU221" s="15" t="s">
        <v>85</v>
      </c>
    </row>
    <row r="222" s="2" customFormat="1" ht="21.75" customHeight="1">
      <c r="A222" s="36"/>
      <c r="B222" s="37"/>
      <c r="C222" s="239" t="s">
        <v>333</v>
      </c>
      <c r="D222" s="239" t="s">
        <v>198</v>
      </c>
      <c r="E222" s="240" t="s">
        <v>334</v>
      </c>
      <c r="F222" s="241" t="s">
        <v>335</v>
      </c>
      <c r="G222" s="242" t="s">
        <v>114</v>
      </c>
      <c r="H222" s="243">
        <v>20</v>
      </c>
      <c r="I222" s="244"/>
      <c r="J222" s="245">
        <f>ROUND(I222*H222,2)</f>
        <v>0</v>
      </c>
      <c r="K222" s="241" t="s">
        <v>115</v>
      </c>
      <c r="L222" s="42"/>
      <c r="M222" s="246" t="s">
        <v>1</v>
      </c>
      <c r="N222" s="247" t="s">
        <v>42</v>
      </c>
      <c r="O222" s="89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8" t="s">
        <v>202</v>
      </c>
      <c r="AT222" s="218" t="s">
        <v>198</v>
      </c>
      <c r="AU222" s="218" t="s">
        <v>85</v>
      </c>
      <c r="AY222" s="15" t="s">
        <v>117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5" t="s">
        <v>85</v>
      </c>
      <c r="BK222" s="219">
        <f>ROUND(I222*H222,2)</f>
        <v>0</v>
      </c>
      <c r="BL222" s="15" t="s">
        <v>202</v>
      </c>
      <c r="BM222" s="218" t="s">
        <v>336</v>
      </c>
    </row>
    <row r="223" s="2" customFormat="1">
      <c r="A223" s="36"/>
      <c r="B223" s="37"/>
      <c r="C223" s="38"/>
      <c r="D223" s="220" t="s">
        <v>120</v>
      </c>
      <c r="E223" s="38"/>
      <c r="F223" s="221" t="s">
        <v>337</v>
      </c>
      <c r="G223" s="38"/>
      <c r="H223" s="38"/>
      <c r="I223" s="138"/>
      <c r="J223" s="38"/>
      <c r="K223" s="38"/>
      <c r="L223" s="42"/>
      <c r="M223" s="222"/>
      <c r="N223" s="223"/>
      <c r="O223" s="89"/>
      <c r="P223" s="89"/>
      <c r="Q223" s="89"/>
      <c r="R223" s="89"/>
      <c r="S223" s="89"/>
      <c r="T223" s="90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120</v>
      </c>
      <c r="AU223" s="15" t="s">
        <v>85</v>
      </c>
    </row>
    <row r="224" s="2" customFormat="1">
      <c r="A224" s="36"/>
      <c r="B224" s="37"/>
      <c r="C224" s="38"/>
      <c r="D224" s="220" t="s">
        <v>144</v>
      </c>
      <c r="E224" s="38"/>
      <c r="F224" s="224" t="s">
        <v>338</v>
      </c>
      <c r="G224" s="38"/>
      <c r="H224" s="38"/>
      <c r="I224" s="138"/>
      <c r="J224" s="38"/>
      <c r="K224" s="38"/>
      <c r="L224" s="42"/>
      <c r="M224" s="222"/>
      <c r="N224" s="223"/>
      <c r="O224" s="89"/>
      <c r="P224" s="89"/>
      <c r="Q224" s="89"/>
      <c r="R224" s="89"/>
      <c r="S224" s="89"/>
      <c r="T224" s="90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144</v>
      </c>
      <c r="AU224" s="15" t="s">
        <v>85</v>
      </c>
    </row>
    <row r="225" s="2" customFormat="1" ht="21.75" customHeight="1">
      <c r="A225" s="36"/>
      <c r="B225" s="37"/>
      <c r="C225" s="239" t="s">
        <v>339</v>
      </c>
      <c r="D225" s="239" t="s">
        <v>198</v>
      </c>
      <c r="E225" s="240" t="s">
        <v>340</v>
      </c>
      <c r="F225" s="241" t="s">
        <v>341</v>
      </c>
      <c r="G225" s="242" t="s">
        <v>114</v>
      </c>
      <c r="H225" s="243">
        <v>59</v>
      </c>
      <c r="I225" s="244"/>
      <c r="J225" s="245">
        <f>ROUND(I225*H225,2)</f>
        <v>0</v>
      </c>
      <c r="K225" s="241" t="s">
        <v>115</v>
      </c>
      <c r="L225" s="42"/>
      <c r="M225" s="246" t="s">
        <v>1</v>
      </c>
      <c r="N225" s="247" t="s">
        <v>42</v>
      </c>
      <c r="O225" s="89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8" t="s">
        <v>202</v>
      </c>
      <c r="AT225" s="218" t="s">
        <v>198</v>
      </c>
      <c r="AU225" s="218" t="s">
        <v>85</v>
      </c>
      <c r="AY225" s="15" t="s">
        <v>117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5" t="s">
        <v>85</v>
      </c>
      <c r="BK225" s="219">
        <f>ROUND(I225*H225,2)</f>
        <v>0</v>
      </c>
      <c r="BL225" s="15" t="s">
        <v>202</v>
      </c>
      <c r="BM225" s="218" t="s">
        <v>342</v>
      </c>
    </row>
    <row r="226" s="2" customFormat="1">
      <c r="A226" s="36"/>
      <c r="B226" s="37"/>
      <c r="C226" s="38"/>
      <c r="D226" s="220" t="s">
        <v>120</v>
      </c>
      <c r="E226" s="38"/>
      <c r="F226" s="221" t="s">
        <v>343</v>
      </c>
      <c r="G226" s="38"/>
      <c r="H226" s="38"/>
      <c r="I226" s="138"/>
      <c r="J226" s="38"/>
      <c r="K226" s="38"/>
      <c r="L226" s="42"/>
      <c r="M226" s="222"/>
      <c r="N226" s="223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120</v>
      </c>
      <c r="AU226" s="15" t="s">
        <v>85</v>
      </c>
    </row>
    <row r="227" s="2" customFormat="1" ht="55.5" customHeight="1">
      <c r="A227" s="36"/>
      <c r="B227" s="37"/>
      <c r="C227" s="239" t="s">
        <v>344</v>
      </c>
      <c r="D227" s="239" t="s">
        <v>198</v>
      </c>
      <c r="E227" s="240" t="s">
        <v>345</v>
      </c>
      <c r="F227" s="241" t="s">
        <v>346</v>
      </c>
      <c r="G227" s="242" t="s">
        <v>114</v>
      </c>
      <c r="H227" s="243">
        <v>61</v>
      </c>
      <c r="I227" s="244"/>
      <c r="J227" s="245">
        <f>ROUND(I227*H227,2)</f>
        <v>0</v>
      </c>
      <c r="K227" s="241" t="s">
        <v>115</v>
      </c>
      <c r="L227" s="42"/>
      <c r="M227" s="246" t="s">
        <v>1</v>
      </c>
      <c r="N227" s="247" t="s">
        <v>42</v>
      </c>
      <c r="O227" s="89"/>
      <c r="P227" s="216">
        <f>O227*H227</f>
        <v>0</v>
      </c>
      <c r="Q227" s="216">
        <v>0</v>
      </c>
      <c r="R227" s="216">
        <f>Q227*H227</f>
        <v>0</v>
      </c>
      <c r="S227" s="216">
        <v>0</v>
      </c>
      <c r="T227" s="217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18" t="s">
        <v>202</v>
      </c>
      <c r="AT227" s="218" t="s">
        <v>198</v>
      </c>
      <c r="AU227" s="218" t="s">
        <v>85</v>
      </c>
      <c r="AY227" s="15" t="s">
        <v>117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5" t="s">
        <v>85</v>
      </c>
      <c r="BK227" s="219">
        <f>ROUND(I227*H227,2)</f>
        <v>0</v>
      </c>
      <c r="BL227" s="15" t="s">
        <v>202</v>
      </c>
      <c r="BM227" s="218" t="s">
        <v>347</v>
      </c>
    </row>
    <row r="228" s="2" customFormat="1">
      <c r="A228" s="36"/>
      <c r="B228" s="37"/>
      <c r="C228" s="38"/>
      <c r="D228" s="220" t="s">
        <v>120</v>
      </c>
      <c r="E228" s="38"/>
      <c r="F228" s="221" t="s">
        <v>348</v>
      </c>
      <c r="G228" s="38"/>
      <c r="H228" s="38"/>
      <c r="I228" s="138"/>
      <c r="J228" s="38"/>
      <c r="K228" s="38"/>
      <c r="L228" s="42"/>
      <c r="M228" s="222"/>
      <c r="N228" s="223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120</v>
      </c>
      <c r="AU228" s="15" t="s">
        <v>85</v>
      </c>
    </row>
    <row r="229" s="2" customFormat="1">
      <c r="A229" s="36"/>
      <c r="B229" s="37"/>
      <c r="C229" s="38"/>
      <c r="D229" s="220" t="s">
        <v>144</v>
      </c>
      <c r="E229" s="38"/>
      <c r="F229" s="224" t="s">
        <v>349</v>
      </c>
      <c r="G229" s="38"/>
      <c r="H229" s="38"/>
      <c r="I229" s="138"/>
      <c r="J229" s="38"/>
      <c r="K229" s="38"/>
      <c r="L229" s="42"/>
      <c r="M229" s="222"/>
      <c r="N229" s="223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144</v>
      </c>
      <c r="AU229" s="15" t="s">
        <v>85</v>
      </c>
    </row>
    <row r="230" s="2" customFormat="1" ht="21.75" customHeight="1">
      <c r="A230" s="36"/>
      <c r="B230" s="37"/>
      <c r="C230" s="239" t="s">
        <v>350</v>
      </c>
      <c r="D230" s="239" t="s">
        <v>198</v>
      </c>
      <c r="E230" s="240" t="s">
        <v>351</v>
      </c>
      <c r="F230" s="241" t="s">
        <v>352</v>
      </c>
      <c r="G230" s="242" t="s">
        <v>353</v>
      </c>
      <c r="H230" s="243">
        <v>25.643999999999998</v>
      </c>
      <c r="I230" s="244"/>
      <c r="J230" s="245">
        <f>ROUND(I230*H230,2)</f>
        <v>0</v>
      </c>
      <c r="K230" s="241" t="s">
        <v>115</v>
      </c>
      <c r="L230" s="42"/>
      <c r="M230" s="246" t="s">
        <v>1</v>
      </c>
      <c r="N230" s="247" t="s">
        <v>42</v>
      </c>
      <c r="O230" s="89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8" t="s">
        <v>202</v>
      </c>
      <c r="AT230" s="218" t="s">
        <v>198</v>
      </c>
      <c r="AU230" s="218" t="s">
        <v>85</v>
      </c>
      <c r="AY230" s="15" t="s">
        <v>117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5" t="s">
        <v>85</v>
      </c>
      <c r="BK230" s="219">
        <f>ROUND(I230*H230,2)</f>
        <v>0</v>
      </c>
      <c r="BL230" s="15" t="s">
        <v>202</v>
      </c>
      <c r="BM230" s="218" t="s">
        <v>354</v>
      </c>
    </row>
    <row r="231" s="2" customFormat="1">
      <c r="A231" s="36"/>
      <c r="B231" s="37"/>
      <c r="C231" s="38"/>
      <c r="D231" s="220" t="s">
        <v>120</v>
      </c>
      <c r="E231" s="38"/>
      <c r="F231" s="221" t="s">
        <v>355</v>
      </c>
      <c r="G231" s="38"/>
      <c r="H231" s="38"/>
      <c r="I231" s="138"/>
      <c r="J231" s="38"/>
      <c r="K231" s="38"/>
      <c r="L231" s="42"/>
      <c r="M231" s="222"/>
      <c r="N231" s="223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120</v>
      </c>
      <c r="AU231" s="15" t="s">
        <v>85</v>
      </c>
    </row>
    <row r="232" s="13" customFormat="1">
      <c r="A232" s="13"/>
      <c r="B232" s="259"/>
      <c r="C232" s="260"/>
      <c r="D232" s="220" t="s">
        <v>205</v>
      </c>
      <c r="E232" s="261" t="s">
        <v>1</v>
      </c>
      <c r="F232" s="262" t="s">
        <v>356</v>
      </c>
      <c r="G232" s="260"/>
      <c r="H232" s="261" t="s">
        <v>1</v>
      </c>
      <c r="I232" s="263"/>
      <c r="J232" s="260"/>
      <c r="K232" s="260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205</v>
      </c>
      <c r="AU232" s="268" t="s">
        <v>85</v>
      </c>
      <c r="AV232" s="13" t="s">
        <v>85</v>
      </c>
      <c r="AW232" s="13" t="s">
        <v>34</v>
      </c>
      <c r="AX232" s="13" t="s">
        <v>77</v>
      </c>
      <c r="AY232" s="268" t="s">
        <v>117</v>
      </c>
    </row>
    <row r="233" s="12" customFormat="1">
      <c r="A233" s="12"/>
      <c r="B233" s="248"/>
      <c r="C233" s="249"/>
      <c r="D233" s="220" t="s">
        <v>205</v>
      </c>
      <c r="E233" s="250" t="s">
        <v>1</v>
      </c>
      <c r="F233" s="251" t="s">
        <v>357</v>
      </c>
      <c r="G233" s="249"/>
      <c r="H233" s="252">
        <v>25.643999999999998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58" t="s">
        <v>205</v>
      </c>
      <c r="AU233" s="258" t="s">
        <v>85</v>
      </c>
      <c r="AV233" s="12" t="s">
        <v>87</v>
      </c>
      <c r="AW233" s="12" t="s">
        <v>34</v>
      </c>
      <c r="AX233" s="12" t="s">
        <v>85</v>
      </c>
      <c r="AY233" s="258" t="s">
        <v>117</v>
      </c>
    </row>
    <row r="234" s="2" customFormat="1" ht="21.75" customHeight="1">
      <c r="A234" s="36"/>
      <c r="B234" s="37"/>
      <c r="C234" s="239" t="s">
        <v>358</v>
      </c>
      <c r="D234" s="239" t="s">
        <v>198</v>
      </c>
      <c r="E234" s="240" t="s">
        <v>359</v>
      </c>
      <c r="F234" s="241" t="s">
        <v>360</v>
      </c>
      <c r="G234" s="242" t="s">
        <v>353</v>
      </c>
      <c r="H234" s="243">
        <v>12.821999999999999</v>
      </c>
      <c r="I234" s="244"/>
      <c r="J234" s="245">
        <f>ROUND(I234*H234,2)</f>
        <v>0</v>
      </c>
      <c r="K234" s="241" t="s">
        <v>115</v>
      </c>
      <c r="L234" s="42"/>
      <c r="M234" s="246" t="s">
        <v>1</v>
      </c>
      <c r="N234" s="247" t="s">
        <v>42</v>
      </c>
      <c r="O234" s="89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8" t="s">
        <v>202</v>
      </c>
      <c r="AT234" s="218" t="s">
        <v>198</v>
      </c>
      <c r="AU234" s="218" t="s">
        <v>85</v>
      </c>
      <c r="AY234" s="15" t="s">
        <v>117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5" t="s">
        <v>85</v>
      </c>
      <c r="BK234" s="219">
        <f>ROUND(I234*H234,2)</f>
        <v>0</v>
      </c>
      <c r="BL234" s="15" t="s">
        <v>202</v>
      </c>
      <c r="BM234" s="218" t="s">
        <v>361</v>
      </c>
    </row>
    <row r="235" s="2" customFormat="1">
      <c r="A235" s="36"/>
      <c r="B235" s="37"/>
      <c r="C235" s="38"/>
      <c r="D235" s="220" t="s">
        <v>120</v>
      </c>
      <c r="E235" s="38"/>
      <c r="F235" s="221" t="s">
        <v>362</v>
      </c>
      <c r="G235" s="38"/>
      <c r="H235" s="38"/>
      <c r="I235" s="138"/>
      <c r="J235" s="38"/>
      <c r="K235" s="38"/>
      <c r="L235" s="42"/>
      <c r="M235" s="222"/>
      <c r="N235" s="223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120</v>
      </c>
      <c r="AU235" s="15" t="s">
        <v>85</v>
      </c>
    </row>
    <row r="236" s="2" customFormat="1" ht="21.75" customHeight="1">
      <c r="A236" s="36"/>
      <c r="B236" s="37"/>
      <c r="C236" s="239" t="s">
        <v>363</v>
      </c>
      <c r="D236" s="239" t="s">
        <v>198</v>
      </c>
      <c r="E236" s="240" t="s">
        <v>364</v>
      </c>
      <c r="F236" s="241" t="s">
        <v>365</v>
      </c>
      <c r="G236" s="242" t="s">
        <v>353</v>
      </c>
      <c r="H236" s="243">
        <v>1.282</v>
      </c>
      <c r="I236" s="244"/>
      <c r="J236" s="245">
        <f>ROUND(I236*H236,2)</f>
        <v>0</v>
      </c>
      <c r="K236" s="241" t="s">
        <v>115</v>
      </c>
      <c r="L236" s="42"/>
      <c r="M236" s="246" t="s">
        <v>1</v>
      </c>
      <c r="N236" s="247" t="s">
        <v>42</v>
      </c>
      <c r="O236" s="89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18" t="s">
        <v>202</v>
      </c>
      <c r="AT236" s="218" t="s">
        <v>198</v>
      </c>
      <c r="AU236" s="218" t="s">
        <v>85</v>
      </c>
      <c r="AY236" s="15" t="s">
        <v>117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5" t="s">
        <v>85</v>
      </c>
      <c r="BK236" s="219">
        <f>ROUND(I236*H236,2)</f>
        <v>0</v>
      </c>
      <c r="BL236" s="15" t="s">
        <v>202</v>
      </c>
      <c r="BM236" s="218" t="s">
        <v>366</v>
      </c>
    </row>
    <row r="237" s="2" customFormat="1">
      <c r="A237" s="36"/>
      <c r="B237" s="37"/>
      <c r="C237" s="38"/>
      <c r="D237" s="220" t="s">
        <v>120</v>
      </c>
      <c r="E237" s="38"/>
      <c r="F237" s="221" t="s">
        <v>367</v>
      </c>
      <c r="G237" s="38"/>
      <c r="H237" s="38"/>
      <c r="I237" s="138"/>
      <c r="J237" s="38"/>
      <c r="K237" s="38"/>
      <c r="L237" s="42"/>
      <c r="M237" s="222"/>
      <c r="N237" s="223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120</v>
      </c>
      <c r="AU237" s="15" t="s">
        <v>85</v>
      </c>
    </row>
    <row r="238" s="12" customFormat="1">
      <c r="A238" s="12"/>
      <c r="B238" s="248"/>
      <c r="C238" s="249"/>
      <c r="D238" s="220" t="s">
        <v>205</v>
      </c>
      <c r="E238" s="250" t="s">
        <v>1</v>
      </c>
      <c r="F238" s="251" t="s">
        <v>368</v>
      </c>
      <c r="G238" s="249"/>
      <c r="H238" s="252">
        <v>1.282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58" t="s">
        <v>205</v>
      </c>
      <c r="AU238" s="258" t="s">
        <v>85</v>
      </c>
      <c r="AV238" s="12" t="s">
        <v>87</v>
      </c>
      <c r="AW238" s="12" t="s">
        <v>34</v>
      </c>
      <c r="AX238" s="12" t="s">
        <v>85</v>
      </c>
      <c r="AY238" s="258" t="s">
        <v>117</v>
      </c>
    </row>
    <row r="239" s="11" customFormat="1" ht="25.92" customHeight="1">
      <c r="A239" s="11"/>
      <c r="B239" s="225"/>
      <c r="C239" s="226"/>
      <c r="D239" s="227" t="s">
        <v>76</v>
      </c>
      <c r="E239" s="228" t="s">
        <v>369</v>
      </c>
      <c r="F239" s="228" t="s">
        <v>370</v>
      </c>
      <c r="G239" s="226"/>
      <c r="H239" s="226"/>
      <c r="I239" s="229"/>
      <c r="J239" s="230">
        <f>BK239</f>
        <v>0</v>
      </c>
      <c r="K239" s="226"/>
      <c r="L239" s="231"/>
      <c r="M239" s="232"/>
      <c r="N239" s="233"/>
      <c r="O239" s="233"/>
      <c r="P239" s="234">
        <f>SUM(P240:P244)</f>
        <v>0</v>
      </c>
      <c r="Q239" s="233"/>
      <c r="R239" s="234">
        <f>SUM(R240:R244)</f>
        <v>0</v>
      </c>
      <c r="S239" s="233"/>
      <c r="T239" s="235">
        <f>SUM(T240:T244)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36" t="s">
        <v>132</v>
      </c>
      <c r="AT239" s="237" t="s">
        <v>76</v>
      </c>
      <c r="AU239" s="237" t="s">
        <v>77</v>
      </c>
      <c r="AY239" s="236" t="s">
        <v>117</v>
      </c>
      <c r="BK239" s="238">
        <f>SUM(BK240:BK244)</f>
        <v>0</v>
      </c>
    </row>
    <row r="240" s="2" customFormat="1" ht="21.75" customHeight="1">
      <c r="A240" s="36"/>
      <c r="B240" s="37"/>
      <c r="C240" s="239" t="s">
        <v>371</v>
      </c>
      <c r="D240" s="239" t="s">
        <v>198</v>
      </c>
      <c r="E240" s="240" t="s">
        <v>372</v>
      </c>
      <c r="F240" s="241" t="s">
        <v>373</v>
      </c>
      <c r="G240" s="242" t="s">
        <v>114</v>
      </c>
      <c r="H240" s="243">
        <v>58</v>
      </c>
      <c r="I240" s="244"/>
      <c r="J240" s="245">
        <f>ROUND(I240*H240,2)</f>
        <v>0</v>
      </c>
      <c r="K240" s="241" t="s">
        <v>115</v>
      </c>
      <c r="L240" s="42"/>
      <c r="M240" s="246" t="s">
        <v>1</v>
      </c>
      <c r="N240" s="247" t="s">
        <v>42</v>
      </c>
      <c r="O240" s="89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18" t="s">
        <v>118</v>
      </c>
      <c r="AT240" s="218" t="s">
        <v>198</v>
      </c>
      <c r="AU240" s="218" t="s">
        <v>85</v>
      </c>
      <c r="AY240" s="15" t="s">
        <v>117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5" t="s">
        <v>85</v>
      </c>
      <c r="BK240" s="219">
        <f>ROUND(I240*H240,2)</f>
        <v>0</v>
      </c>
      <c r="BL240" s="15" t="s">
        <v>118</v>
      </c>
      <c r="BM240" s="218" t="s">
        <v>374</v>
      </c>
    </row>
    <row r="241" s="2" customFormat="1">
      <c r="A241" s="36"/>
      <c r="B241" s="37"/>
      <c r="C241" s="38"/>
      <c r="D241" s="220" t="s">
        <v>120</v>
      </c>
      <c r="E241" s="38"/>
      <c r="F241" s="221" t="s">
        <v>375</v>
      </c>
      <c r="G241" s="38"/>
      <c r="H241" s="38"/>
      <c r="I241" s="138"/>
      <c r="J241" s="38"/>
      <c r="K241" s="38"/>
      <c r="L241" s="42"/>
      <c r="M241" s="222"/>
      <c r="N241" s="223"/>
      <c r="O241" s="89"/>
      <c r="P241" s="89"/>
      <c r="Q241" s="89"/>
      <c r="R241" s="89"/>
      <c r="S241" s="89"/>
      <c r="T241" s="90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120</v>
      </c>
      <c r="AU241" s="15" t="s">
        <v>85</v>
      </c>
    </row>
    <row r="242" s="2" customFormat="1" ht="21.75" customHeight="1">
      <c r="A242" s="36"/>
      <c r="B242" s="37"/>
      <c r="C242" s="206" t="s">
        <v>376</v>
      </c>
      <c r="D242" s="206" t="s">
        <v>111</v>
      </c>
      <c r="E242" s="207" t="s">
        <v>377</v>
      </c>
      <c r="F242" s="208" t="s">
        <v>378</v>
      </c>
      <c r="G242" s="209" t="s">
        <v>114</v>
      </c>
      <c r="H242" s="210">
        <v>20</v>
      </c>
      <c r="I242" s="211"/>
      <c r="J242" s="212">
        <f>ROUND(I242*H242,2)</f>
        <v>0</v>
      </c>
      <c r="K242" s="208" t="s">
        <v>115</v>
      </c>
      <c r="L242" s="213"/>
      <c r="M242" s="214" t="s">
        <v>1</v>
      </c>
      <c r="N242" s="215" t="s">
        <v>42</v>
      </c>
      <c r="O242" s="89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18" t="s">
        <v>123</v>
      </c>
      <c r="AT242" s="218" t="s">
        <v>111</v>
      </c>
      <c r="AU242" s="218" t="s">
        <v>85</v>
      </c>
      <c r="AY242" s="15" t="s">
        <v>117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5" t="s">
        <v>85</v>
      </c>
      <c r="BK242" s="219">
        <f>ROUND(I242*H242,2)</f>
        <v>0</v>
      </c>
      <c r="BL242" s="15" t="s">
        <v>123</v>
      </c>
      <c r="BM242" s="218" t="s">
        <v>379</v>
      </c>
    </row>
    <row r="243" s="2" customFormat="1">
      <c r="A243" s="36"/>
      <c r="B243" s="37"/>
      <c r="C243" s="38"/>
      <c r="D243" s="220" t="s">
        <v>120</v>
      </c>
      <c r="E243" s="38"/>
      <c r="F243" s="221" t="s">
        <v>378</v>
      </c>
      <c r="G243" s="38"/>
      <c r="H243" s="38"/>
      <c r="I243" s="138"/>
      <c r="J243" s="38"/>
      <c r="K243" s="38"/>
      <c r="L243" s="42"/>
      <c r="M243" s="222"/>
      <c r="N243" s="223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120</v>
      </c>
      <c r="AU243" s="15" t="s">
        <v>85</v>
      </c>
    </row>
    <row r="244" s="2" customFormat="1">
      <c r="A244" s="36"/>
      <c r="B244" s="37"/>
      <c r="C244" s="38"/>
      <c r="D244" s="220" t="s">
        <v>144</v>
      </c>
      <c r="E244" s="38"/>
      <c r="F244" s="224" t="s">
        <v>380</v>
      </c>
      <c r="G244" s="38"/>
      <c r="H244" s="38"/>
      <c r="I244" s="138"/>
      <c r="J244" s="38"/>
      <c r="K244" s="38"/>
      <c r="L244" s="42"/>
      <c r="M244" s="269"/>
      <c r="N244" s="270"/>
      <c r="O244" s="271"/>
      <c r="P244" s="271"/>
      <c r="Q244" s="271"/>
      <c r="R244" s="271"/>
      <c r="S244" s="271"/>
      <c r="T244" s="272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144</v>
      </c>
      <c r="AU244" s="15" t="s">
        <v>85</v>
      </c>
    </row>
    <row r="245" s="2" customFormat="1" ht="6.96" customHeight="1">
      <c r="A245" s="36"/>
      <c r="B245" s="64"/>
      <c r="C245" s="65"/>
      <c r="D245" s="65"/>
      <c r="E245" s="65"/>
      <c r="F245" s="65"/>
      <c r="G245" s="65"/>
      <c r="H245" s="65"/>
      <c r="I245" s="177"/>
      <c r="J245" s="65"/>
      <c r="K245" s="65"/>
      <c r="L245" s="42"/>
      <c r="M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</row>
  </sheetData>
  <sheetProtection sheet="1" autoFilter="0" formatColumns="0" formatRows="0" objects="1" scenarios="1" spinCount="100000" saltValue="8jxPirUuAaonafyK4UXLAofd4FOoYcj+ZLNO4aIPIw7lGCyv5k/moDQSf0CAfoxxboxElI7KIQk0KqVJgNI6Lw==" hashValue="XdgBYrt0c2e59/N26bG+0BHING/zhd7XGEXFq7A0/l9xcjAKI9gM39v8iYIS0+BblFMWh8xRe5eSDoMoc87PVw==" algorithmName="SHA-512" password="CC35"/>
  <autoFilter ref="C117:K24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2020-07-03T19:09:03Z</dcterms:created>
  <dcterms:modified xsi:type="dcterms:W3CDTF">2020-07-03T19:09:05Z</dcterms:modified>
</cp:coreProperties>
</file>