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0-1-1 - SO 01 - Oprava..." sheetId="2" r:id="rId2"/>
    <sheet name="2020-1-2 - SO-02 Zřízení ..." sheetId="3" r:id="rId3"/>
    <sheet name="2020-1-3 - SO-03 Zřízení ..." sheetId="4" r:id="rId4"/>
    <sheet name="2020-1-4 - VRN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'2020-1-1 - SO 01 - Oprava...'!$C$122:$K$675</definedName>
    <definedName name="_xlnm.Print_Area" localSheetId="1">'2020-1-1 - SO 01 - Oprava...'!$C$4:$J$76,'2020-1-1 - SO 01 - Oprava...'!$C$82:$J$104,'2020-1-1 - SO 01 - Oprava...'!$C$110:$K$675</definedName>
    <definedName name="_xlnm.Print_Titles" localSheetId="1">'2020-1-1 - SO 01 - Oprava...'!$122:$122</definedName>
    <definedName name="_xlnm._FilterDatabase" localSheetId="2" hidden="1">'2020-1-2 - SO-02 Zřízení ...'!$C$118:$K$219</definedName>
    <definedName name="_xlnm.Print_Area" localSheetId="2">'2020-1-2 - SO-02 Zřízení ...'!$C$4:$J$76,'2020-1-2 - SO-02 Zřízení ...'!$C$82:$J$100,'2020-1-2 - SO-02 Zřízení ...'!$C$106:$K$219</definedName>
    <definedName name="_xlnm.Print_Titles" localSheetId="2">'2020-1-2 - SO-02 Zřízení ...'!$118:$118</definedName>
    <definedName name="_xlnm._FilterDatabase" localSheetId="3" hidden="1">'2020-1-3 - SO-03 Zřízení ...'!$C$119:$K$260</definedName>
    <definedName name="_xlnm.Print_Area" localSheetId="3">'2020-1-3 - SO-03 Zřízení ...'!$C$4:$J$76,'2020-1-3 - SO-03 Zřízení ...'!$C$82:$J$101,'2020-1-3 - SO-03 Zřízení ...'!$C$107:$K$260</definedName>
    <definedName name="_xlnm.Print_Titles" localSheetId="3">'2020-1-3 - SO-03 Zřízení ...'!$119:$119</definedName>
    <definedName name="_xlnm._FilterDatabase" localSheetId="4" hidden="1">'2020-1-4 - VRN'!$C$117:$K$132</definedName>
    <definedName name="_xlnm.Print_Area" localSheetId="4">'2020-1-4 - VRN'!$C$4:$J$76,'2020-1-4 - VRN'!$C$82:$J$99,'2020-1-4 - VRN'!$C$105:$K$132</definedName>
    <definedName name="_xlnm.Print_Titles" localSheetId="4">'2020-1-4 - VRN'!$117:$117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T119"/>
  <c r="R120"/>
  <c r="R119"/>
  <c r="P120"/>
  <c r="P119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112"/>
  <c r="E7"/>
  <c r="E108"/>
  <c i="4" r="J37"/>
  <c r="J36"/>
  <c i="1" r="AY97"/>
  <c i="4" r="J35"/>
  <c i="1" r="AX97"/>
  <c i="4" r="BI259"/>
  <c r="BH259"/>
  <c r="BG259"/>
  <c r="BF259"/>
  <c r="T259"/>
  <c r="R259"/>
  <c r="P259"/>
  <c r="BI256"/>
  <c r="BH256"/>
  <c r="BG256"/>
  <c r="BF256"/>
  <c r="T256"/>
  <c r="R256"/>
  <c r="P256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2"/>
  <c r="BH242"/>
  <c r="BG242"/>
  <c r="BF242"/>
  <c r="T242"/>
  <c r="R242"/>
  <c r="P242"/>
  <c r="BI240"/>
  <c r="BH240"/>
  <c r="BG240"/>
  <c r="BF240"/>
  <c r="T240"/>
  <c r="R240"/>
  <c r="P240"/>
  <c r="BI234"/>
  <c r="BH234"/>
  <c r="BG234"/>
  <c r="BF234"/>
  <c r="T234"/>
  <c r="R234"/>
  <c r="P234"/>
  <c r="BI230"/>
  <c r="BH230"/>
  <c r="BG230"/>
  <c r="BF230"/>
  <c r="T230"/>
  <c r="R230"/>
  <c r="P230"/>
  <c r="BI224"/>
  <c r="BH224"/>
  <c r="BG224"/>
  <c r="BF224"/>
  <c r="T224"/>
  <c r="T223"/>
  <c r="R224"/>
  <c r="R223"/>
  <c r="P224"/>
  <c r="P223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116"/>
  <c r="J14"/>
  <c r="J12"/>
  <c r="J114"/>
  <c r="E7"/>
  <c r="E110"/>
  <c i="3" r="J37"/>
  <c r="J36"/>
  <c i="1" r="AY96"/>
  <c i="3" r="J35"/>
  <c i="1" r="AX96"/>
  <c i="3" r="BI218"/>
  <c r="BH218"/>
  <c r="BG218"/>
  <c r="BF218"/>
  <c r="T218"/>
  <c r="R218"/>
  <c r="P218"/>
  <c r="BI215"/>
  <c r="BH215"/>
  <c r="BG215"/>
  <c r="BF215"/>
  <c r="T215"/>
  <c r="R215"/>
  <c r="P215"/>
  <c r="BI210"/>
  <c r="BH210"/>
  <c r="BG210"/>
  <c r="BF210"/>
  <c r="T210"/>
  <c r="R210"/>
  <c r="P210"/>
  <c r="BI207"/>
  <c r="BH207"/>
  <c r="BG207"/>
  <c r="BF207"/>
  <c r="T207"/>
  <c r="R207"/>
  <c r="P207"/>
  <c r="BI202"/>
  <c r="BH202"/>
  <c r="BG202"/>
  <c r="BF202"/>
  <c r="T202"/>
  <c r="R202"/>
  <c r="P202"/>
  <c r="BI200"/>
  <c r="BH200"/>
  <c r="BG200"/>
  <c r="BF200"/>
  <c r="T200"/>
  <c r="R200"/>
  <c r="P200"/>
  <c r="BI194"/>
  <c r="BH194"/>
  <c r="BG194"/>
  <c r="BF194"/>
  <c r="T194"/>
  <c r="R194"/>
  <c r="P194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F113"/>
  <c r="E111"/>
  <c r="F89"/>
  <c r="E87"/>
  <c r="J24"/>
  <c r="E24"/>
  <c r="J92"/>
  <c r="J23"/>
  <c r="J21"/>
  <c r="E21"/>
  <c r="J115"/>
  <c r="J20"/>
  <c r="J18"/>
  <c r="E18"/>
  <c r="F116"/>
  <c r="J17"/>
  <c r="J15"/>
  <c r="E15"/>
  <c r="F115"/>
  <c r="J14"/>
  <c r="J12"/>
  <c r="J89"/>
  <c r="E7"/>
  <c r="E109"/>
  <c i="2" r="J37"/>
  <c r="J36"/>
  <c i="1" r="AY95"/>
  <c i="2" r="J35"/>
  <c i="1" r="AX95"/>
  <c i="2" r="BI671"/>
  <c r="BH671"/>
  <c r="BG671"/>
  <c r="BF671"/>
  <c r="T671"/>
  <c r="R671"/>
  <c r="P671"/>
  <c r="BI666"/>
  <c r="BH666"/>
  <c r="BG666"/>
  <c r="BF666"/>
  <c r="T666"/>
  <c r="R666"/>
  <c r="P666"/>
  <c r="BI661"/>
  <c r="BH661"/>
  <c r="BG661"/>
  <c r="BF661"/>
  <c r="T661"/>
  <c r="R661"/>
  <c r="P661"/>
  <c r="BI656"/>
  <c r="BH656"/>
  <c r="BG656"/>
  <c r="BF656"/>
  <c r="T656"/>
  <c r="R656"/>
  <c r="P656"/>
  <c r="BI651"/>
  <c r="BH651"/>
  <c r="BG651"/>
  <c r="BF651"/>
  <c r="T651"/>
  <c r="R651"/>
  <c r="P651"/>
  <c r="BI610"/>
  <c r="BH610"/>
  <c r="BG610"/>
  <c r="BF610"/>
  <c r="T610"/>
  <c r="R610"/>
  <c r="P610"/>
  <c r="BI593"/>
  <c r="BH593"/>
  <c r="BG593"/>
  <c r="BF593"/>
  <c r="T593"/>
  <c r="R593"/>
  <c r="P593"/>
  <c r="BI575"/>
  <c r="BH575"/>
  <c r="BG575"/>
  <c r="BF575"/>
  <c r="T575"/>
  <c r="R575"/>
  <c r="P575"/>
  <c r="BI564"/>
  <c r="BH564"/>
  <c r="BG564"/>
  <c r="BF564"/>
  <c r="T564"/>
  <c r="R564"/>
  <c r="P564"/>
  <c r="BI559"/>
  <c r="BH559"/>
  <c r="BG559"/>
  <c r="BF559"/>
  <c r="T559"/>
  <c r="R559"/>
  <c r="P559"/>
  <c r="BI554"/>
  <c r="BH554"/>
  <c r="BG554"/>
  <c r="BF554"/>
  <c r="T554"/>
  <c r="R554"/>
  <c r="P554"/>
  <c r="BI549"/>
  <c r="BH549"/>
  <c r="BG549"/>
  <c r="BF549"/>
  <c r="T549"/>
  <c r="R549"/>
  <c r="P549"/>
  <c r="BI544"/>
  <c r="BH544"/>
  <c r="BG544"/>
  <c r="BF544"/>
  <c r="T544"/>
  <c r="R544"/>
  <c r="P544"/>
  <c r="BI539"/>
  <c r="BH539"/>
  <c r="BG539"/>
  <c r="BF539"/>
  <c r="T539"/>
  <c r="R539"/>
  <c r="P539"/>
  <c r="BI533"/>
  <c r="BH533"/>
  <c r="BG533"/>
  <c r="BF533"/>
  <c r="T533"/>
  <c r="R533"/>
  <c r="P533"/>
  <c r="BI528"/>
  <c r="BH528"/>
  <c r="BG528"/>
  <c r="BF528"/>
  <c r="T528"/>
  <c r="R528"/>
  <c r="P528"/>
  <c r="BI523"/>
  <c r="BH523"/>
  <c r="BG523"/>
  <c r="BF523"/>
  <c r="T523"/>
  <c r="R523"/>
  <c r="P523"/>
  <c r="BI518"/>
  <c r="BH518"/>
  <c r="BG518"/>
  <c r="BF518"/>
  <c r="T518"/>
  <c r="R518"/>
  <c r="P518"/>
  <c r="BI513"/>
  <c r="BH513"/>
  <c r="BG513"/>
  <c r="BF513"/>
  <c r="T513"/>
  <c r="R513"/>
  <c r="P513"/>
  <c r="BI508"/>
  <c r="BH508"/>
  <c r="BG508"/>
  <c r="BF508"/>
  <c r="T508"/>
  <c r="R508"/>
  <c r="P508"/>
  <c r="BI503"/>
  <c r="BH503"/>
  <c r="BG503"/>
  <c r="BF503"/>
  <c r="T503"/>
  <c r="R503"/>
  <c r="P503"/>
  <c r="BI498"/>
  <c r="BH498"/>
  <c r="BG498"/>
  <c r="BF498"/>
  <c r="T498"/>
  <c r="R498"/>
  <c r="P498"/>
  <c r="BI493"/>
  <c r="BH493"/>
  <c r="BG493"/>
  <c r="BF493"/>
  <c r="T493"/>
  <c r="R493"/>
  <c r="P493"/>
  <c r="BI488"/>
  <c r="BH488"/>
  <c r="BG488"/>
  <c r="BF488"/>
  <c r="T488"/>
  <c r="R488"/>
  <c r="P488"/>
  <c r="BI483"/>
  <c r="BH483"/>
  <c r="BG483"/>
  <c r="BF483"/>
  <c r="T483"/>
  <c r="R483"/>
  <c r="P483"/>
  <c r="BI478"/>
  <c r="BH478"/>
  <c r="BG478"/>
  <c r="BF478"/>
  <c r="T478"/>
  <c r="R478"/>
  <c r="P478"/>
  <c r="BI473"/>
  <c r="BH473"/>
  <c r="BG473"/>
  <c r="BF473"/>
  <c r="T473"/>
  <c r="R473"/>
  <c r="P473"/>
  <c r="BI464"/>
  <c r="BH464"/>
  <c r="BG464"/>
  <c r="BF464"/>
  <c r="T464"/>
  <c r="R464"/>
  <c r="P464"/>
  <c r="BI457"/>
  <c r="BH457"/>
  <c r="BG457"/>
  <c r="BF457"/>
  <c r="T457"/>
  <c r="R457"/>
  <c r="P457"/>
  <c r="BI452"/>
  <c r="BH452"/>
  <c r="BG452"/>
  <c r="BF452"/>
  <c r="T452"/>
  <c r="R452"/>
  <c r="P452"/>
  <c r="BI447"/>
  <c r="BH447"/>
  <c r="BG447"/>
  <c r="BF447"/>
  <c r="T447"/>
  <c r="R447"/>
  <c r="P447"/>
  <c r="BI440"/>
  <c r="BH440"/>
  <c r="BG440"/>
  <c r="BF440"/>
  <c r="T440"/>
  <c r="R440"/>
  <c r="P440"/>
  <c r="BI434"/>
  <c r="BH434"/>
  <c r="BG434"/>
  <c r="BF434"/>
  <c r="T434"/>
  <c r="R434"/>
  <c r="P434"/>
  <c r="BI429"/>
  <c r="BH429"/>
  <c r="BG429"/>
  <c r="BF429"/>
  <c r="T429"/>
  <c r="R429"/>
  <c r="P429"/>
  <c r="BI424"/>
  <c r="BH424"/>
  <c r="BG424"/>
  <c r="BF424"/>
  <c r="T424"/>
  <c r="R424"/>
  <c r="P424"/>
  <c r="BI422"/>
  <c r="BH422"/>
  <c r="BG422"/>
  <c r="BF422"/>
  <c r="T422"/>
  <c r="R422"/>
  <c r="P422"/>
  <c r="BI417"/>
  <c r="BH417"/>
  <c r="BG417"/>
  <c r="BF417"/>
  <c r="T417"/>
  <c r="R417"/>
  <c r="P417"/>
  <c r="BI412"/>
  <c r="BH412"/>
  <c r="BG412"/>
  <c r="BF412"/>
  <c r="T412"/>
  <c r="R412"/>
  <c r="P412"/>
  <c r="BI407"/>
  <c r="BH407"/>
  <c r="BG407"/>
  <c r="BF407"/>
  <c r="T407"/>
  <c r="R407"/>
  <c r="P407"/>
  <c r="BI402"/>
  <c r="BH402"/>
  <c r="BG402"/>
  <c r="BF402"/>
  <c r="T402"/>
  <c r="R402"/>
  <c r="P402"/>
  <c r="BI396"/>
  <c r="BH396"/>
  <c r="BG396"/>
  <c r="BF396"/>
  <c r="T396"/>
  <c r="R396"/>
  <c r="P396"/>
  <c r="BI391"/>
  <c r="BH391"/>
  <c r="BG391"/>
  <c r="BF391"/>
  <c r="T391"/>
  <c r="R391"/>
  <c r="P391"/>
  <c r="BI386"/>
  <c r="BH386"/>
  <c r="BG386"/>
  <c r="BF386"/>
  <c r="T386"/>
  <c r="R386"/>
  <c r="P386"/>
  <c r="BI381"/>
  <c r="BH381"/>
  <c r="BG381"/>
  <c r="BF381"/>
  <c r="T381"/>
  <c r="R381"/>
  <c r="P381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67"/>
  <c r="BH367"/>
  <c r="BG367"/>
  <c r="BF367"/>
  <c r="T367"/>
  <c r="R367"/>
  <c r="P367"/>
  <c r="BI362"/>
  <c r="BH362"/>
  <c r="BG362"/>
  <c r="BF362"/>
  <c r="T362"/>
  <c r="R362"/>
  <c r="P362"/>
  <c r="BI357"/>
  <c r="BH357"/>
  <c r="BG357"/>
  <c r="BF357"/>
  <c r="T357"/>
  <c r="R357"/>
  <c r="P357"/>
  <c r="BI352"/>
  <c r="BH352"/>
  <c r="BG352"/>
  <c r="BF352"/>
  <c r="T352"/>
  <c r="R352"/>
  <c r="P352"/>
  <c r="BI347"/>
  <c r="BH347"/>
  <c r="BG347"/>
  <c r="BF347"/>
  <c r="T347"/>
  <c r="R347"/>
  <c r="P347"/>
  <c r="BI342"/>
  <c r="BH342"/>
  <c r="BG342"/>
  <c r="BF342"/>
  <c r="T342"/>
  <c r="R342"/>
  <c r="P342"/>
  <c r="BI337"/>
  <c r="BH337"/>
  <c r="BG337"/>
  <c r="BF337"/>
  <c r="T337"/>
  <c r="R337"/>
  <c r="P337"/>
  <c r="BI332"/>
  <c r="BH332"/>
  <c r="BG332"/>
  <c r="BF332"/>
  <c r="T332"/>
  <c r="R332"/>
  <c r="P332"/>
  <c r="BI327"/>
  <c r="BH327"/>
  <c r="BG327"/>
  <c r="BF327"/>
  <c r="T327"/>
  <c r="R327"/>
  <c r="P327"/>
  <c r="BI322"/>
  <c r="BH322"/>
  <c r="BG322"/>
  <c r="BF322"/>
  <c r="T322"/>
  <c r="R322"/>
  <c r="P322"/>
  <c r="BI317"/>
  <c r="BH317"/>
  <c r="BG317"/>
  <c r="BF317"/>
  <c r="T317"/>
  <c r="R317"/>
  <c r="P317"/>
  <c r="BI312"/>
  <c r="BH312"/>
  <c r="BG312"/>
  <c r="BF312"/>
  <c r="T312"/>
  <c r="R312"/>
  <c r="P312"/>
  <c r="BI307"/>
  <c r="BH307"/>
  <c r="BG307"/>
  <c r="BF307"/>
  <c r="T307"/>
  <c r="R307"/>
  <c r="P307"/>
  <c r="BI302"/>
  <c r="BH302"/>
  <c r="BG302"/>
  <c r="BF302"/>
  <c r="T302"/>
  <c r="R302"/>
  <c r="P302"/>
  <c r="BI295"/>
  <c r="BH295"/>
  <c r="BG295"/>
  <c r="BF295"/>
  <c r="T295"/>
  <c r="R295"/>
  <c r="P295"/>
  <c r="BI290"/>
  <c r="BH290"/>
  <c r="BG290"/>
  <c r="BF290"/>
  <c r="T290"/>
  <c r="R290"/>
  <c r="P290"/>
  <c r="BI285"/>
  <c r="BH285"/>
  <c r="BG285"/>
  <c r="BF285"/>
  <c r="T285"/>
  <c r="R285"/>
  <c r="P285"/>
  <c r="BI280"/>
  <c r="BH280"/>
  <c r="BG280"/>
  <c r="BF280"/>
  <c r="T280"/>
  <c r="R280"/>
  <c r="P280"/>
  <c r="BI275"/>
  <c r="BH275"/>
  <c r="BG275"/>
  <c r="BF275"/>
  <c r="T275"/>
  <c r="R275"/>
  <c r="P275"/>
  <c r="BI268"/>
  <c r="BH268"/>
  <c r="BG268"/>
  <c r="BF268"/>
  <c r="T268"/>
  <c r="R268"/>
  <c r="P268"/>
  <c r="BI261"/>
  <c r="BH261"/>
  <c r="BG261"/>
  <c r="BF261"/>
  <c r="T261"/>
  <c r="R261"/>
  <c r="P261"/>
  <c r="BI256"/>
  <c r="BH256"/>
  <c r="BG256"/>
  <c r="BF256"/>
  <c r="T256"/>
  <c r="R256"/>
  <c r="P256"/>
  <c r="BI251"/>
  <c r="BH251"/>
  <c r="BG251"/>
  <c r="BF251"/>
  <c r="T251"/>
  <c r="R251"/>
  <c r="P251"/>
  <c r="BI244"/>
  <c r="BH244"/>
  <c r="BG244"/>
  <c r="BF244"/>
  <c r="T244"/>
  <c r="R244"/>
  <c r="P244"/>
  <c r="BI239"/>
  <c r="BH239"/>
  <c r="BG239"/>
  <c r="BF239"/>
  <c r="T239"/>
  <c r="R239"/>
  <c r="P239"/>
  <c r="BI234"/>
  <c r="BH234"/>
  <c r="BG234"/>
  <c r="BF234"/>
  <c r="T234"/>
  <c r="R234"/>
  <c r="P234"/>
  <c r="BI229"/>
  <c r="BH229"/>
  <c r="BG229"/>
  <c r="BF229"/>
  <c r="T229"/>
  <c r="R229"/>
  <c r="P229"/>
  <c r="BI224"/>
  <c r="BH224"/>
  <c r="BG224"/>
  <c r="BF224"/>
  <c r="T224"/>
  <c r="R224"/>
  <c r="P224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3"/>
  <c r="BH203"/>
  <c r="BG203"/>
  <c r="BF203"/>
  <c r="T203"/>
  <c r="R203"/>
  <c r="P203"/>
  <c r="BI198"/>
  <c r="BH198"/>
  <c r="BG198"/>
  <c r="BF198"/>
  <c r="T198"/>
  <c r="R198"/>
  <c r="P198"/>
  <c r="BI193"/>
  <c r="BH193"/>
  <c r="BG193"/>
  <c r="BF193"/>
  <c r="T193"/>
  <c r="R193"/>
  <c r="P193"/>
  <c r="BI188"/>
  <c r="BH188"/>
  <c r="BG188"/>
  <c r="BF188"/>
  <c r="T188"/>
  <c r="R188"/>
  <c r="P188"/>
  <c r="BI183"/>
  <c r="BH183"/>
  <c r="BG183"/>
  <c r="BF183"/>
  <c r="T183"/>
  <c r="R183"/>
  <c r="P183"/>
  <c r="BI178"/>
  <c r="BH178"/>
  <c r="BG178"/>
  <c r="BF178"/>
  <c r="T178"/>
  <c r="R178"/>
  <c r="P178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119"/>
  <c r="J20"/>
  <c r="J18"/>
  <c r="E18"/>
  <c r="F92"/>
  <c r="J17"/>
  <c r="J15"/>
  <c r="E15"/>
  <c r="F119"/>
  <c r="J14"/>
  <c r="J12"/>
  <c r="J117"/>
  <c r="E7"/>
  <c r="E85"/>
  <c i="1" r="L90"/>
  <c r="AM90"/>
  <c r="AM89"/>
  <c r="L89"/>
  <c r="AM87"/>
  <c r="L87"/>
  <c r="L85"/>
  <c r="L84"/>
  <c i="5" r="BK131"/>
  <c r="J131"/>
  <c r="BK129"/>
  <c r="J129"/>
  <c r="BK127"/>
  <c r="J127"/>
  <c r="BK125"/>
  <c r="J125"/>
  <c r="BK123"/>
  <c r="J123"/>
  <c r="BK120"/>
  <c r="J120"/>
  <c i="4" r="J256"/>
  <c r="J251"/>
  <c r="BK249"/>
  <c r="BK247"/>
  <c r="BK234"/>
  <c r="J230"/>
  <c r="BK224"/>
  <c r="BK216"/>
  <c r="BK209"/>
  <c r="BK202"/>
  <c r="BK199"/>
  <c r="BK196"/>
  <c r="BK193"/>
  <c r="J189"/>
  <c r="BK183"/>
  <c r="J181"/>
  <c r="J179"/>
  <c r="BK173"/>
  <c r="J171"/>
  <c r="J155"/>
  <c r="J149"/>
  <c r="BK147"/>
  <c r="BK145"/>
  <c r="BK142"/>
  <c r="J140"/>
  <c r="BK138"/>
  <c r="BK134"/>
  <c r="J131"/>
  <c r="J127"/>
  <c i="3" r="J215"/>
  <c r="J210"/>
  <c r="J202"/>
  <c r="J187"/>
  <c r="BK184"/>
  <c r="J162"/>
  <c r="BK160"/>
  <c r="J158"/>
  <c r="J152"/>
  <c r="J148"/>
  <c r="J142"/>
  <c r="BK140"/>
  <c r="J134"/>
  <c r="J124"/>
  <c i="2" r="BK610"/>
  <c r="J593"/>
  <c r="J575"/>
  <c r="BK533"/>
  <c r="J528"/>
  <c r="BK518"/>
  <c r="BK508"/>
  <c r="J503"/>
  <c r="BK498"/>
  <c r="J498"/>
  <c r="J493"/>
  <c r="BK488"/>
  <c r="BK483"/>
  <c r="J478"/>
  <c r="BK473"/>
  <c r="J457"/>
  <c r="J452"/>
  <c r="BK422"/>
  <c r="BK417"/>
  <c r="BK412"/>
  <c r="BK407"/>
  <c r="BK396"/>
  <c r="J386"/>
  <c r="J381"/>
  <c r="BK376"/>
  <c r="J372"/>
  <c r="BK362"/>
  <c r="BK352"/>
  <c r="J347"/>
  <c r="BK342"/>
  <c r="J337"/>
  <c r="BK295"/>
  <c r="J280"/>
  <c r="J275"/>
  <c r="BK268"/>
  <c r="J251"/>
  <c r="J244"/>
  <c r="BK239"/>
  <c r="BK234"/>
  <c r="BK229"/>
  <c r="BK218"/>
  <c r="BK213"/>
  <c r="J203"/>
  <c r="BK193"/>
  <c r="BK188"/>
  <c r="BK173"/>
  <c r="J168"/>
  <c r="BK163"/>
  <c r="BK158"/>
  <c r="BK153"/>
  <c r="BK148"/>
  <c r="BK143"/>
  <c r="BK136"/>
  <c r="J131"/>
  <c r="J126"/>
  <c i="1" r="AS94"/>
  <c i="4" r="BK259"/>
  <c r="J249"/>
  <c r="BK242"/>
  <c r="BK240"/>
  <c r="J224"/>
  <c r="J216"/>
  <c r="J213"/>
  <c r="BK211"/>
  <c r="J204"/>
  <c r="J202"/>
  <c r="J191"/>
  <c r="BK187"/>
  <c r="BK181"/>
  <c r="BK171"/>
  <c r="J169"/>
  <c r="BK163"/>
  <c r="J161"/>
  <c r="BK153"/>
  <c r="J151"/>
  <c r="J138"/>
  <c r="BK127"/>
  <c r="J123"/>
  <c i="3" r="BK218"/>
  <c r="BK207"/>
  <c r="BK202"/>
  <c r="BK194"/>
  <c r="BK182"/>
  <c r="BK170"/>
  <c r="BK162"/>
  <c r="J160"/>
  <c r="J156"/>
  <c r="BK154"/>
  <c r="J146"/>
  <c r="BK144"/>
  <c r="BK142"/>
  <c r="J140"/>
  <c r="BK138"/>
  <c r="BK124"/>
  <c r="BK122"/>
  <c i="2" r="BK671"/>
  <c r="J671"/>
  <c r="BK666"/>
  <c r="J666"/>
  <c r="BK661"/>
  <c r="J661"/>
  <c r="BK656"/>
  <c r="J656"/>
  <c r="BK651"/>
  <c r="BK575"/>
  <c r="BK564"/>
  <c r="BK559"/>
  <c r="BK544"/>
  <c r="J533"/>
  <c r="BK528"/>
  <c r="J513"/>
  <c r="J508"/>
  <c r="BK493"/>
  <c r="BK478"/>
  <c r="BK447"/>
  <c r="J440"/>
  <c r="BK434"/>
  <c r="BK429"/>
  <c r="BK424"/>
  <c r="J417"/>
  <c r="J402"/>
  <c r="BK378"/>
  <c r="BK357"/>
  <c r="J342"/>
  <c r="BK307"/>
  <c r="J302"/>
  <c r="J285"/>
  <c r="BK244"/>
  <c r="J234"/>
  <c r="J224"/>
  <c r="J218"/>
  <c r="J213"/>
  <c r="J208"/>
  <c r="BK203"/>
  <c r="BK198"/>
  <c r="J198"/>
  <c r="J193"/>
  <c r="J188"/>
  <c r="J183"/>
  <c r="J178"/>
  <c i="4" r="BK251"/>
  <c r="J242"/>
  <c r="J240"/>
  <c r="BK230"/>
  <c r="BK207"/>
  <c r="BK204"/>
  <c r="J199"/>
  <c r="BK189"/>
  <c r="J187"/>
  <c r="BK185"/>
  <c r="J177"/>
  <c r="BK175"/>
  <c r="J173"/>
  <c r="BK169"/>
  <c r="J167"/>
  <c r="BK165"/>
  <c r="J163"/>
  <c r="BK161"/>
  <c r="BK159"/>
  <c r="J157"/>
  <c r="J147"/>
  <c r="J145"/>
  <c r="J142"/>
  <c r="BK136"/>
  <c r="BK131"/>
  <c r="J125"/>
  <c i="3" r="BK215"/>
  <c r="BK200"/>
  <c r="BK187"/>
  <c r="J184"/>
  <c r="J180"/>
  <c r="BK178"/>
  <c r="J176"/>
  <c r="BK168"/>
  <c r="J166"/>
  <c r="J164"/>
  <c r="BK152"/>
  <c r="BK150"/>
  <c r="BK136"/>
  <c r="BK134"/>
  <c r="BK131"/>
  <c r="BK127"/>
  <c r="J127"/>
  <c i="2" r="J651"/>
  <c r="BK593"/>
  <c r="J559"/>
  <c r="J554"/>
  <c r="J549"/>
  <c r="J544"/>
  <c r="J539"/>
  <c r="J523"/>
  <c r="J518"/>
  <c r="BK503"/>
  <c r="J488"/>
  <c r="J483"/>
  <c r="BK464"/>
  <c r="J447"/>
  <c r="BK440"/>
  <c r="J429"/>
  <c r="J424"/>
  <c r="BK402"/>
  <c r="BK391"/>
  <c r="J378"/>
  <c r="J376"/>
  <c r="J374"/>
  <c r="BK372"/>
  <c r="J367"/>
  <c r="J357"/>
  <c r="J352"/>
  <c r="BK332"/>
  <c r="BK327"/>
  <c r="BK322"/>
  <c r="BK317"/>
  <c r="J312"/>
  <c r="J290"/>
  <c r="BK285"/>
  <c r="BK275"/>
  <c r="J268"/>
  <c r="BK261"/>
  <c r="J256"/>
  <c r="J229"/>
  <c i="4" r="J259"/>
  <c r="BK256"/>
  <c r="J247"/>
  <c r="J234"/>
  <c r="BK213"/>
  <c r="J211"/>
  <c r="J209"/>
  <c r="J207"/>
  <c r="J196"/>
  <c r="J193"/>
  <c r="BK191"/>
  <c r="J185"/>
  <c r="J183"/>
  <c r="BK179"/>
  <c r="BK177"/>
  <c r="J175"/>
  <c r="BK167"/>
  <c r="J165"/>
  <c r="J159"/>
  <c r="BK157"/>
  <c r="BK155"/>
  <c r="J153"/>
  <c r="BK151"/>
  <c r="BK149"/>
  <c r="BK140"/>
  <c r="J136"/>
  <c r="J134"/>
  <c r="BK125"/>
  <c r="BK123"/>
  <c i="3" r="J218"/>
  <c r="BK210"/>
  <c r="J207"/>
  <c r="J200"/>
  <c r="J194"/>
  <c r="J182"/>
  <c r="BK180"/>
  <c r="J178"/>
  <c r="BK176"/>
  <c r="J170"/>
  <c r="J168"/>
  <c r="BK166"/>
  <c r="BK164"/>
  <c r="BK158"/>
  <c r="BK156"/>
  <c r="J154"/>
  <c r="J150"/>
  <c r="BK148"/>
  <c r="BK146"/>
  <c r="J144"/>
  <c r="J138"/>
  <c r="J136"/>
  <c r="J131"/>
  <c r="J122"/>
  <c i="2" r="J610"/>
  <c r="J564"/>
  <c r="BK554"/>
  <c r="BK549"/>
  <c r="BK539"/>
  <c r="BK523"/>
  <c r="BK513"/>
  <c r="J473"/>
  <c r="J464"/>
  <c r="BK457"/>
  <c r="BK452"/>
  <c r="J434"/>
  <c r="J422"/>
  <c r="J412"/>
  <c r="J407"/>
  <c r="J396"/>
  <c r="J391"/>
  <c r="BK386"/>
  <c r="BK381"/>
  <c r="BK374"/>
  <c r="BK367"/>
  <c r="J362"/>
  <c r="BK347"/>
  <c r="BK337"/>
  <c r="J332"/>
  <c r="J327"/>
  <c r="J322"/>
  <c r="J317"/>
  <c r="BK312"/>
  <c r="J307"/>
  <c r="BK302"/>
  <c r="J295"/>
  <c r="BK290"/>
  <c r="BK280"/>
  <c r="J261"/>
  <c r="BK256"/>
  <c r="BK251"/>
  <c r="J239"/>
  <c r="BK224"/>
  <c r="BK208"/>
  <c r="BK183"/>
  <c r="BK178"/>
  <c r="J173"/>
  <c r="BK168"/>
  <c r="J163"/>
  <c r="J158"/>
  <c r="J153"/>
  <c r="J148"/>
  <c r="J143"/>
  <c r="J136"/>
  <c r="BK131"/>
  <c r="BK126"/>
  <c l="1" r="BK125"/>
  <c r="BK223"/>
  <c r="J223"/>
  <c r="J99"/>
  <c r="BK380"/>
  <c r="J380"/>
  <c r="J100"/>
  <c r="BK401"/>
  <c r="J401"/>
  <c r="J101"/>
  <c r="BK439"/>
  <c r="J439"/>
  <c r="J102"/>
  <c r="R538"/>
  <c i="3" r="T121"/>
  <c r="T120"/>
  <c r="R193"/>
  <c i="4" r="R122"/>
  <c r="R121"/>
  <c i="2" r="P125"/>
  <c r="R223"/>
  <c r="R380"/>
  <c r="T401"/>
  <c r="T439"/>
  <c r="BK538"/>
  <c r="J538"/>
  <c r="J103"/>
  <c i="3" r="R121"/>
  <c r="R120"/>
  <c r="R119"/>
  <c r="P193"/>
  <c i="4" r="R229"/>
  <c i="2" r="R125"/>
  <c r="P223"/>
  <c r="P380"/>
  <c r="R401"/>
  <c r="R439"/>
  <c r="P538"/>
  <c i="3" r="P121"/>
  <c r="P120"/>
  <c r="P119"/>
  <c i="1" r="AU96"/>
  <c i="3" r="T193"/>
  <c i="2" r="T125"/>
  <c r="T223"/>
  <c r="T380"/>
  <c r="P401"/>
  <c r="P439"/>
  <c r="T538"/>
  <c i="3" r="BK121"/>
  <c r="J121"/>
  <c r="J98"/>
  <c r="BK193"/>
  <c r="J193"/>
  <c r="J99"/>
  <c i="4" r="BK122"/>
  <c r="J122"/>
  <c r="J98"/>
  <c r="P122"/>
  <c r="P121"/>
  <c r="T122"/>
  <c r="T121"/>
  <c r="BK229"/>
  <c r="J229"/>
  <c r="J100"/>
  <c r="P229"/>
  <c r="T229"/>
  <c i="5" r="BK122"/>
  <c r="J122"/>
  <c r="J98"/>
  <c r="P122"/>
  <c r="P118"/>
  <c i="1" r="AU98"/>
  <c i="5" r="R122"/>
  <c r="R118"/>
  <c r="T122"/>
  <c r="T118"/>
  <c i="2" r="J89"/>
  <c r="J91"/>
  <c r="J92"/>
  <c r="E113"/>
  <c r="F120"/>
  <c r="BE136"/>
  <c r="BE148"/>
  <c r="BE153"/>
  <c r="BE163"/>
  <c r="BE178"/>
  <c r="BE193"/>
  <c r="BE203"/>
  <c r="BE229"/>
  <c r="BE244"/>
  <c r="BE268"/>
  <c r="BE285"/>
  <c r="BE337"/>
  <c r="BE342"/>
  <c r="BE352"/>
  <c r="BE362"/>
  <c r="BE372"/>
  <c r="BE374"/>
  <c r="BE376"/>
  <c r="BE396"/>
  <c r="BE422"/>
  <c r="BE424"/>
  <c r="BE434"/>
  <c r="BE440"/>
  <c r="BE447"/>
  <c r="BE464"/>
  <c r="BE488"/>
  <c r="BE498"/>
  <c r="BE503"/>
  <c r="BE508"/>
  <c r="BE513"/>
  <c r="BE528"/>
  <c r="BE533"/>
  <c r="BE559"/>
  <c i="3" r="E85"/>
  <c r="J91"/>
  <c r="J113"/>
  <c r="J116"/>
  <c r="BE122"/>
  <c r="BE144"/>
  <c r="BE152"/>
  <c r="BE184"/>
  <c r="BE202"/>
  <c i="4" r="E85"/>
  <c r="F91"/>
  <c r="F117"/>
  <c r="BE127"/>
  <c r="BE142"/>
  <c r="BE161"/>
  <c r="BE163"/>
  <c r="BE165"/>
  <c r="BE169"/>
  <c r="BE171"/>
  <c r="BE187"/>
  <c r="BE199"/>
  <c r="BE230"/>
  <c r="BE234"/>
  <c r="BE240"/>
  <c i="2" r="BE198"/>
  <c r="BE234"/>
  <c r="BE295"/>
  <c r="BE357"/>
  <c r="BE412"/>
  <c r="BE417"/>
  <c r="BE457"/>
  <c r="BE473"/>
  <c r="BE478"/>
  <c r="BE493"/>
  <c r="BE575"/>
  <c i="3" r="BE138"/>
  <c r="BE140"/>
  <c r="BE142"/>
  <c r="BE146"/>
  <c r="BE154"/>
  <c r="BE156"/>
  <c r="BE160"/>
  <c r="BE180"/>
  <c r="BE194"/>
  <c r="BE200"/>
  <c r="BE207"/>
  <c i="4" r="J89"/>
  <c r="J91"/>
  <c r="BE138"/>
  <c r="BE145"/>
  <c r="BE151"/>
  <c r="BE153"/>
  <c r="BE179"/>
  <c r="BE181"/>
  <c r="BE193"/>
  <c r="BE196"/>
  <c r="BE209"/>
  <c r="BE216"/>
  <c r="BE256"/>
  <c r="BE259"/>
  <c i="2" r="BE173"/>
  <c r="BE188"/>
  <c r="BE208"/>
  <c r="BE213"/>
  <c r="BE218"/>
  <c r="BE224"/>
  <c r="BE239"/>
  <c r="BE251"/>
  <c r="BE256"/>
  <c r="BE261"/>
  <c r="BE275"/>
  <c r="BE290"/>
  <c r="BE312"/>
  <c r="BE317"/>
  <c r="BE322"/>
  <c r="BE332"/>
  <c r="BE347"/>
  <c r="BE381"/>
  <c r="BE386"/>
  <c r="BE407"/>
  <c r="BE429"/>
  <c r="BE452"/>
  <c r="BE518"/>
  <c r="BE523"/>
  <c r="BE593"/>
  <c r="BE610"/>
  <c r="BE651"/>
  <c r="BE656"/>
  <c r="BE661"/>
  <c r="BE666"/>
  <c r="BE671"/>
  <c i="3" r="F92"/>
  <c r="BE127"/>
  <c r="BE131"/>
  <c r="BE134"/>
  <c r="BE148"/>
  <c r="BE150"/>
  <c r="BE158"/>
  <c r="BE164"/>
  <c r="BE182"/>
  <c r="BE187"/>
  <c r="BE210"/>
  <c r="BE215"/>
  <c r="BE218"/>
  <c i="4" r="BE123"/>
  <c r="BE131"/>
  <c r="BE134"/>
  <c r="BE136"/>
  <c r="BE140"/>
  <c r="BE147"/>
  <c r="BE149"/>
  <c r="BE155"/>
  <c r="BE159"/>
  <c r="BE173"/>
  <c r="BE177"/>
  <c r="BE183"/>
  <c r="BE191"/>
  <c r="BE202"/>
  <c r="BE207"/>
  <c r="BE224"/>
  <c r="BE247"/>
  <c r="BE249"/>
  <c r="BE251"/>
  <c i="5" r="J91"/>
  <c i="2" r="F91"/>
  <c r="BE126"/>
  <c r="BE131"/>
  <c r="BE143"/>
  <c r="BE158"/>
  <c r="BE168"/>
  <c r="BE183"/>
  <c r="BE280"/>
  <c r="BE302"/>
  <c r="BE307"/>
  <c r="BE327"/>
  <c r="BE367"/>
  <c r="BE378"/>
  <c r="BE391"/>
  <c r="BE402"/>
  <c r="BE483"/>
  <c r="BE539"/>
  <c r="BE544"/>
  <c r="BE549"/>
  <c r="BE554"/>
  <c r="BE564"/>
  <c i="3" r="F91"/>
  <c r="BE124"/>
  <c r="BE136"/>
  <c r="BE162"/>
  <c r="BE166"/>
  <c r="BE168"/>
  <c r="BE170"/>
  <c r="BE176"/>
  <c r="BE178"/>
  <c i="4" r="J92"/>
  <c r="BE125"/>
  <c r="BE157"/>
  <c r="BE167"/>
  <c r="BE175"/>
  <c r="BE185"/>
  <c r="BE189"/>
  <c r="BE204"/>
  <c r="BE211"/>
  <c r="BE213"/>
  <c r="BE242"/>
  <c r="BK223"/>
  <c r="J223"/>
  <c r="J99"/>
  <c i="5" r="E85"/>
  <c r="J89"/>
  <c r="F91"/>
  <c r="F92"/>
  <c r="J92"/>
  <c r="BE120"/>
  <c r="BE123"/>
  <c r="BE125"/>
  <c r="BE127"/>
  <c r="BE129"/>
  <c r="BE131"/>
  <c r="BK119"/>
  <c r="J119"/>
  <c r="J97"/>
  <c i="2" r="J34"/>
  <c i="1" r="AW95"/>
  <c i="4" r="F35"/>
  <c i="1" r="BB97"/>
  <c i="3" r="F37"/>
  <c i="1" r="BD96"/>
  <c i="2" r="F35"/>
  <c i="1" r="BB95"/>
  <c i="5" r="F34"/>
  <c i="1" r="BA98"/>
  <c i="5" r="F37"/>
  <c i="1" r="BD98"/>
  <c i="2" r="F36"/>
  <c i="1" r="BC95"/>
  <c i="4" r="F34"/>
  <c i="1" r="BA97"/>
  <c i="4" r="J34"/>
  <c i="1" r="AW97"/>
  <c i="5" r="J34"/>
  <c i="1" r="AW98"/>
  <c i="3" r="F34"/>
  <c i="1" r="BA96"/>
  <c i="2" r="F34"/>
  <c i="1" r="BA95"/>
  <c i="3" r="F35"/>
  <c i="1" r="BB96"/>
  <c i="4" r="F37"/>
  <c i="1" r="BD97"/>
  <c i="3" r="F36"/>
  <c i="1" r="BC96"/>
  <c i="4" r="F36"/>
  <c i="1" r="BC97"/>
  <c i="5" r="F35"/>
  <c i="1" r="BB98"/>
  <c i="3" r="J34"/>
  <c i="1" r="AW96"/>
  <c i="2" r="F37"/>
  <c i="1" r="BD95"/>
  <c i="5" r="F36"/>
  <c i="1" r="BC98"/>
  <c i="4" l="1" r="P120"/>
  <c i="1" r="AU97"/>
  <c i="2" r="T124"/>
  <c r="T123"/>
  <c i="4" r="R120"/>
  <c i="2" r="R124"/>
  <c r="R123"/>
  <c i="4" r="T120"/>
  <c i="3" r="T119"/>
  <c i="2" r="BK124"/>
  <c r="BK123"/>
  <c r="J123"/>
  <c r="P124"/>
  <c r="P123"/>
  <c i="1" r="AU95"/>
  <c i="2" r="J125"/>
  <c r="J98"/>
  <c i="3" r="BK120"/>
  <c r="J120"/>
  <c r="J97"/>
  <c i="4" r="BK121"/>
  <c r="J121"/>
  <c r="J97"/>
  <c i="5" r="BK118"/>
  <c r="J118"/>
  <c r="J96"/>
  <c i="2" r="J30"/>
  <c i="1" r="AG95"/>
  <c r="BD94"/>
  <c r="W33"/>
  <c i="4" r="J33"/>
  <c i="1" r="AV97"/>
  <c r="AT97"/>
  <c i="5" r="F33"/>
  <c i="1" r="AZ98"/>
  <c i="2" r="J33"/>
  <c i="1" r="AV95"/>
  <c r="AT95"/>
  <c r="BB94"/>
  <c r="AX94"/>
  <c i="3" r="F33"/>
  <c i="1" r="AZ96"/>
  <c i="3" r="J33"/>
  <c i="1" r="AV96"/>
  <c r="AT96"/>
  <c i="4" r="F33"/>
  <c i="1" r="AZ97"/>
  <c i="5" r="J33"/>
  <c i="1" r="AV98"/>
  <c r="AT98"/>
  <c r="BA94"/>
  <c r="AW94"/>
  <c r="AK30"/>
  <c r="BC94"/>
  <c r="W32"/>
  <c i="2" r="F33"/>
  <c i="1" r="AZ95"/>
  <c i="2" l="1" r="J39"/>
  <c r="J96"/>
  <c i="3" r="BK119"/>
  <c r="J119"/>
  <c r="J96"/>
  <c i="2" r="J124"/>
  <c r="J97"/>
  <c i="4" r="BK120"/>
  <c r="J120"/>
  <c r="J96"/>
  <c i="1" r="AN95"/>
  <c r="AZ94"/>
  <c r="W29"/>
  <c r="AU94"/>
  <c r="W30"/>
  <c r="W31"/>
  <c r="AY94"/>
  <c i="5" r="J30"/>
  <c i="1" r="AG98"/>
  <c r="AN98"/>
  <c i="5" l="1" r="J39"/>
  <c i="1" r="AV94"/>
  <c r="AK29"/>
  <c i="4" r="J30"/>
  <c i="1" r="AG97"/>
  <c r="AN97"/>
  <c i="3" r="J30"/>
  <c i="1" r="AG96"/>
  <c r="AN96"/>
  <c i="3" l="1" r="J39"/>
  <c i="4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<sst xmlns="http://schemas.openxmlformats.org/spreadsheetml/2006/main">
  <si>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</si>
  <si>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</si>
  <si>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</si>
  <si>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</si>
  <si>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</si>
  <si>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{80d1bef6-0925-436b-921e-6bacb248377f}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</si>
  <si>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</si>
  <si>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</si>
  <si>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</si>
  <si>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</si>
  <si>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</si>
  <si>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</si>
  <si>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</si>
  <si>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</si>
  <si>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2020-1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</si>
  <si>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</si>
  <si>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</si>
  <si>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Zřízení BK na trati H.Brod - Humpolec bez oblouku bez materiálu</t>
  </si>
  <si>
    <t>KSO:</t>
  </si>
  <si>
    <t>CC-CZ:</t>
  </si>
  <si>
    <t>Místo:</t>
  </si>
  <si>
    <t xml:space="preserve"> </t>
  </si>
  <si>
    <t>Datum:</t>
  </si>
  <si>
    <t>15. 6. 2020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</si>
  <si>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</si>
  <si>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</si>
  <si>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</si>
  <si>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</si>
  <si>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</si>
  <si>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</si>
  <si>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</si>
  <si>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</si>
  <si>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</si>
  <si>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</si>
  <si>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</si>
  <si>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</si>
  <si>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</si>
  <si>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</si>
  <si>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</si>
  <si>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</si>
  <si>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</si>
  <si>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</si>
  <si>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</si>
  <si>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</si>
  <si>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</si>
  <si>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</si>
  <si>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</si>
  <si>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</si>
  <si>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</si>
  <si>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</si>
  <si>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</si>
  <si>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</si>
  <si>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</si>
  <si>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</si>
  <si>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</si>
  <si>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</si>
  <si>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</si>
  <si>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</si>
  <si>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</si>
  <si>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</si>
  <si>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</si>
  <si>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</si>
  <si>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</si>
  <si>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</si>
  <si>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</si>
  <si>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</si>
  <si>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</si>
  <si>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</si>
  <si>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</si>
  <si>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</si>
  <si>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</si>
  <si>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</si>
  <si>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</si>
  <si>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</si>
  <si>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</si>
  <si>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</si>
  <si>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</si>
  <si>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</si>
  <si>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2020-1-1</t>
  </si>
  <si>
    <t>SO 01 - Oprava přejezdu P3774 v žst. Lípa</t>
  </si>
  <si>
    <t>STA</t>
  </si>
  <si>
    <t>1</t>
  </si>
  <si>
    <t>{09ab6224-cb47-42e9-bb11-49aa21dc955f}</t>
  </si>
  <si>
    <t>2</t>
  </si>
  <si>
    <t>2020-1-2</t>
  </si>
  <si>
    <t>SO-02 Zřízení BK v km 7,749 - 8,450</t>
  </si>
  <si>
    <t>{050672d6-d4e5-4229-8586-b8bdc0101903}</t>
  </si>
  <si>
    <t>2020-1-3</t>
  </si>
  <si>
    <t>SO-03 Zřízení BK v km 22,228-23,050</t>
  </si>
  <si>
    <t>{00371328-9172-4287-b9bd-3fba27701ac9}</t>
  </si>
  <si>
    <t>2020-1-4</t>
  </si>
  <si>
    <t>VRN</t>
  </si>
  <si>
    <t>{7a347615-f61e-4e6b-b1a6-ce851a93fb66}</t>
  </si>
  <si>
    <t>KRYCÍ LIST SOUPISU PRACÍ</t>
  </si>
  <si>
    <t>Objekt:</t>
  </si>
  <si>
    <t>2020-1-1 - SO 01 - Oprava přejezdu P3774 v žst. Lípa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</si>
  <si>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</si>
  <si>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</si>
  <si>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</si>
  <si>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</si>
  <si>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</si>
  <si>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HSV - Práce a dodávky HSV   </t>
  </si>
  <si>
    <t xml:space="preserve">    5 - Komunikace pozemní   </t>
  </si>
  <si>
    <t xml:space="preserve">    5a - Železniční svršek   </t>
  </si>
  <si>
    <t xml:space="preserve">    5b - Železniční spodek   </t>
  </si>
  <si>
    <t xml:space="preserve">    5c - Železniční přejezdy   </t>
  </si>
  <si>
    <t xml:space="preserve">    8 - Trubní vedení   </t>
  </si>
  <si>
    <t xml:space="preserve">    9 - Ostatní konstrukce a práce, bourání  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</si>
  <si>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</si>
  <si>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</si>
  <si>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</si>
  <si>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</si>
  <si>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</si>
  <si>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</si>
  <si>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</si>
  <si>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</si>
  <si>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</si>
  <si>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</si>
  <si>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</si>
  <si>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</si>
  <si>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</si>
  <si>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</si>
  <si>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Práce a dodávky HSV   </t>
  </si>
  <si>
    <t>ROZPOCET</t>
  </si>
  <si>
    <t>5</t>
  </si>
  <si>
    <t xml:space="preserve">Komunikace pozemní   </t>
  </si>
  <si>
    <t>K</t>
  </si>
  <si>
    <t>5913235020</t>
  </si>
  <si>
    <t>Dělení AB komunikace řezáním hloubky do 20 cm</t>
  </si>
  <si>
    <t>m</t>
  </si>
  <si>
    <t>4</t>
  </si>
  <si>
    <t>PP</t>
  </si>
  <si>
    <t>VV</t>
  </si>
  <si>
    <t xml:space="preserve">Zaříznutí stávající AB komunikace   </t>
  </si>
  <si>
    <t xml:space="preserve">7,5+7,5   </t>
  </si>
  <si>
    <t>Součet</t>
  </si>
  <si>
    <t>5913240020</t>
  </si>
  <si>
    <t>Odstranění AB komunikace odtěžením nebo frézováním hloubky do 20 cm</t>
  </si>
  <si>
    <t>m2</t>
  </si>
  <si>
    <t xml:space="preserve">Odstranění stávající AB komunikace   </t>
  </si>
  <si>
    <t xml:space="preserve">31,4+34,6   </t>
  </si>
  <si>
    <t>3</t>
  </si>
  <si>
    <t>5915010020</t>
  </si>
  <si>
    <t>Těžení zeminy nebo horniny železničního spodku II. třídy</t>
  </si>
  <si>
    <t>m3</t>
  </si>
  <si>
    <t>6</t>
  </si>
  <si>
    <t xml:space="preserve">Odkop zeminy pro skladbu nové komunikace   </t>
  </si>
  <si>
    <t xml:space="preserve">(28,3+31,7)*0,25   </t>
  </si>
  <si>
    <t xml:space="preserve">Odkop zeminy pro náhradu neúnosné zeminy   </t>
  </si>
  <si>
    <t xml:space="preserve">(28,3+31,7)*0,2   </t>
  </si>
  <si>
    <t>5915020010</t>
  </si>
  <si>
    <t>Povrchová úprava plochy železničního spodku</t>
  </si>
  <si>
    <t>8</t>
  </si>
  <si>
    <t xml:space="preserve">Zhutnění podkladu nové komunikace   </t>
  </si>
  <si>
    <t xml:space="preserve">28,3+31,7   </t>
  </si>
  <si>
    <t>564851111_R</t>
  </si>
  <si>
    <t>Podklad ze štěrkodrtě ŠD tl 150 mm</t>
  </si>
  <si>
    <t>10</t>
  </si>
  <si>
    <t xml:space="preserve">Zřízení podkladu nové komunikace   </t>
  </si>
  <si>
    <t xml:space="preserve">(28,3+31,7)*2   </t>
  </si>
  <si>
    <t>564861111_R</t>
  </si>
  <si>
    <t>Podklad ze štěrkodrtě ŠD tl 200 mm</t>
  </si>
  <si>
    <t>12</t>
  </si>
  <si>
    <t xml:space="preserve">Zřízení podkladu nové komunikace - náhrada neúnosné zeminy   </t>
  </si>
  <si>
    <t>7</t>
  </si>
  <si>
    <t>5913255030</t>
  </si>
  <si>
    <t>Zřízení konstrukce vozovky asfaltobetonové s vrstvami 15 cm</t>
  </si>
  <si>
    <t>14</t>
  </si>
  <si>
    <t xml:space="preserve">Zřízení AB krytu nové komunikace   </t>
  </si>
  <si>
    <t>M</t>
  </si>
  <si>
    <t>5963146000</t>
  </si>
  <si>
    <t>Železniční přejezdové konstrukce Asfaltový beton ACO 11S 50/70 střednězrnný-obrusná vrstva</t>
  </si>
  <si>
    <t>t</t>
  </si>
  <si>
    <t>16</t>
  </si>
  <si>
    <t xml:space="preserve">Dodávka asfaltobetonu pro nový kryt komunikace   </t>
  </si>
  <si>
    <t xml:space="preserve">((28,3+31,7)*0,04)*2,4   </t>
  </si>
  <si>
    <t>9</t>
  </si>
  <si>
    <t>5963146010</t>
  </si>
  <si>
    <t>Železniční přejezdové konstrukce Asfaltový beton ACL 16S 50/70 hrubozrnný-ložní vrstva</t>
  </si>
  <si>
    <t>18</t>
  </si>
  <si>
    <t xml:space="preserve">((28,3+31,7)*0,06)*2,4   </t>
  </si>
  <si>
    <t>5963146020</t>
  </si>
  <si>
    <t>Železniční přejezdové konstrukce Asfaltový beton ACP 16S 50/70 středněznný-podkladní vrstva</t>
  </si>
  <si>
    <t>20</t>
  </si>
  <si>
    <t xml:space="preserve">((28,3+31,7)*0,05)*2,4   </t>
  </si>
  <si>
    <t>11</t>
  </si>
  <si>
    <t>573111113_R</t>
  </si>
  <si>
    <t>Postřik živičný infiltrační s posypem z asfaltu množství 1,5 kg/m2</t>
  </si>
  <si>
    <t>22</t>
  </si>
  <si>
    <t xml:space="preserve">Infiltrační postřik nové komunikace   </t>
  </si>
  <si>
    <t>573211109_R</t>
  </si>
  <si>
    <t>Postřik živičný spojovací z asfaltu v množství 0,50 kg/m2</t>
  </si>
  <si>
    <t>24</t>
  </si>
  <si>
    <t xml:space="preserve">Spojovací postřik nové komunikace   </t>
  </si>
  <si>
    <t>13</t>
  </si>
  <si>
    <t>5913245010</t>
  </si>
  <si>
    <t>Oprava komunikace vyplněním trhlin zálivkovou hmotou</t>
  </si>
  <si>
    <t>26</t>
  </si>
  <si>
    <t xml:space="preserve">Výplň spár nové komunikace zálivkou   </t>
  </si>
  <si>
    <t>5963152000</t>
  </si>
  <si>
    <t>Železniční přejezdové konstrukce Asfaltová zálivka pro trhliny a spáry</t>
  </si>
  <si>
    <t>kg</t>
  </si>
  <si>
    <t>28</t>
  </si>
  <si>
    <t xml:space="preserve">(7,5+7,5)*0,1   </t>
  </si>
  <si>
    <t>569931132_R</t>
  </si>
  <si>
    <t>Zpevnění krajnic asfaltovým recyklátem tl 100 mm</t>
  </si>
  <si>
    <t>30</t>
  </si>
  <si>
    <t xml:space="preserve">Zřízení krajnic kolem nové komunikace   </t>
  </si>
  <si>
    <t xml:space="preserve">(5,5+3,5+3,7+6,3)*0,5   </t>
  </si>
  <si>
    <t>915111111_R</t>
  </si>
  <si>
    <t>Vodorovné dopravní značení dělící čáry souvislé š 125 mm základní bílá barva</t>
  </si>
  <si>
    <t>32</t>
  </si>
  <si>
    <t xml:space="preserve">Vodící čára V4 - první nátěr   </t>
  </si>
  <si>
    <t xml:space="preserve">15*2   </t>
  </si>
  <si>
    <t>17</t>
  </si>
  <si>
    <t>915131111_R</t>
  </si>
  <si>
    <t>Vodorovné dopravní značení přechody pro chodce, šipky, symboly základní bílá barva</t>
  </si>
  <si>
    <t>34</t>
  </si>
  <si>
    <t xml:space="preserve">Příčná čára V5 - první nátěr   </t>
  </si>
  <si>
    <t xml:space="preserve">(3*0,5)*2   </t>
  </si>
  <si>
    <t>915211111_R</t>
  </si>
  <si>
    <t>Vodorovné dopravní značení dělící čáry souvislé š 125 mm bílý plast</t>
  </si>
  <si>
    <t>36</t>
  </si>
  <si>
    <t xml:space="preserve">Vodící čára V4 - finální nátěr   </t>
  </si>
  <si>
    <t>19</t>
  </si>
  <si>
    <t>915231111_R</t>
  </si>
  <si>
    <t>Vodorovné dopravní značení přechody pro chodce, šipky, symboly bílý plast</t>
  </si>
  <si>
    <t>38</t>
  </si>
  <si>
    <t xml:space="preserve">Příčná čára V5 - finální nátěr   </t>
  </si>
  <si>
    <t>5a</t>
  </si>
  <si>
    <t xml:space="preserve">Železniční svršek   </t>
  </si>
  <si>
    <t>5905025110</t>
  </si>
  <si>
    <t>Doplnění stezky štěrkodrtí souvislé</t>
  </si>
  <si>
    <t>40</t>
  </si>
  <si>
    <t xml:space="preserve">Zřízení stezky v místě výměny KR   </t>
  </si>
  <si>
    <t xml:space="preserve">(15+15)*0,4*0,15   </t>
  </si>
  <si>
    <t>5955101025</t>
  </si>
  <si>
    <t>Železniční svršek-kolejové lože (KL) Kamenivo drcené drť frakce 4/8</t>
  </si>
  <si>
    <t>42</t>
  </si>
  <si>
    <t xml:space="preserve">Dodávka kameniva pro zřízení stezky (2 t/m3)   </t>
  </si>
  <si>
    <t xml:space="preserve">((15+15)*0,4*0,05)*2   </t>
  </si>
  <si>
    <t>5955101030</t>
  </si>
  <si>
    <t>Železniční svršek-kolejové lože (KL) Kamenivo drcené drť frakce 8/16</t>
  </si>
  <si>
    <t>44</t>
  </si>
  <si>
    <t xml:space="preserve">((15+15)*0,4*0,1)*2   </t>
  </si>
  <si>
    <t>23</t>
  </si>
  <si>
    <t>5905023030</t>
  </si>
  <si>
    <t>Úprava povrchu stezky rozprostřením štěrkodrtě přes 5 do 10 cm</t>
  </si>
  <si>
    <t>46</t>
  </si>
  <si>
    <t xml:space="preserve">Úprava povrchu stezky v místě výměny KR   </t>
  </si>
  <si>
    <t xml:space="preserve">(15+15)*0,4   </t>
  </si>
  <si>
    <t>5905055010</t>
  </si>
  <si>
    <t>Odstranění stávajícího kolejového lože odtěžením v koleji</t>
  </si>
  <si>
    <t>48</t>
  </si>
  <si>
    <t xml:space="preserve">Odstranění stávajícího KL v délce 21 m   </t>
  </si>
  <si>
    <t xml:space="preserve">21*1,9   </t>
  </si>
  <si>
    <t xml:space="preserve">Odstranění stávajícího KL ve zbývajícím úseku výměny KR (5 cm pod LPP)   </t>
  </si>
  <si>
    <t xml:space="preserve">6*0,6   </t>
  </si>
  <si>
    <t>25</t>
  </si>
  <si>
    <t>5905060010</t>
  </si>
  <si>
    <t>Zřízení nového kolejového lože v koleji</t>
  </si>
  <si>
    <t>50</t>
  </si>
  <si>
    <t xml:space="preserve">Zřízení nového KL v délce 21 m   </t>
  </si>
  <si>
    <t>5905105010</t>
  </si>
  <si>
    <t>Doplnění KL kamenivem ojediněle ručně v koleji</t>
  </si>
  <si>
    <t>52</t>
  </si>
  <si>
    <t xml:space="preserve">Doplnění nového KL ve zbývajícím úseku výměny KR (5 cm pod LPP)   </t>
  </si>
  <si>
    <t>27</t>
  </si>
  <si>
    <t>5955101000</t>
  </si>
  <si>
    <t>Železniční svršek-kolejové lože (KL) Kamenivo drcené štěrk frakce 31,5/63 třídy BI</t>
  </si>
  <si>
    <t>54</t>
  </si>
  <si>
    <t xml:space="preserve">Dodávka kameniva pro zřízení nového KL (1,8 t/m3)   </t>
  </si>
  <si>
    <t xml:space="preserve">39,9*1,8   </t>
  </si>
  <si>
    <t xml:space="preserve">Dodávka kameniva pro doplnění nového KL ve zbývajícím úseku výměny KR (1,8 t/m3)   </t>
  </si>
  <si>
    <t xml:space="preserve">3,6*1,8   </t>
  </si>
  <si>
    <t>5907015040</t>
  </si>
  <si>
    <t>Ojedinělá výměna kolejnic stávající upevnění tv. S49 rozdělení "d"</t>
  </si>
  <si>
    <t>56</t>
  </si>
  <si>
    <t xml:space="preserve">Výměna kolejnic v km 7,398 123 - 7,425 123   </t>
  </si>
  <si>
    <t xml:space="preserve">((7,425123-7,398123)*1000)*2   </t>
  </si>
  <si>
    <t xml:space="preserve">-odečet kolejnic v přejezdu s rozdělením "u"   </t>
  </si>
  <si>
    <t xml:space="preserve">-15*2   </t>
  </si>
  <si>
    <t>29</t>
  </si>
  <si>
    <t>5907015045</t>
  </si>
  <si>
    <t>Ojedinělá výměna kolejnic stávající upevnění tv. S49 rozdělení "u"</t>
  </si>
  <si>
    <t>58</t>
  </si>
  <si>
    <t xml:space="preserve">Výměna kolejnic v přejezdu s rozdělením "u"   </t>
  </si>
  <si>
    <t>5957110030</t>
  </si>
  <si>
    <t>Kolejnice tv. 49 E 1, třídy R260</t>
  </si>
  <si>
    <t>60</t>
  </si>
  <si>
    <t xml:space="preserve">Dodávka kolejnic S49 v km 7,398 123 - 7,425 123   </t>
  </si>
  <si>
    <t>31</t>
  </si>
  <si>
    <t>5906010020</t>
  </si>
  <si>
    <t>Ruční výměna pražce v KL zapuštěném pražec dřevěný příčný vystrojený</t>
  </si>
  <si>
    <t>kus</t>
  </si>
  <si>
    <t>62</t>
  </si>
  <si>
    <t xml:space="preserve">Výměna dřevěných pražců v km 7,423 884 - 7,425 123   </t>
  </si>
  <si>
    <t xml:space="preserve">4   </t>
  </si>
  <si>
    <t>5956101030</t>
  </si>
  <si>
    <t>Železniční svršek-kolejnicové podpory Pražec dřevěný příčný buk 2600x260x160 mm</t>
  </si>
  <si>
    <t>64</t>
  </si>
  <si>
    <t xml:space="preserve">Dodávka dřevěných pražců v km 7,423 884 - 7,425 123   </t>
  </si>
  <si>
    <t>33</t>
  </si>
  <si>
    <t>5906010125</t>
  </si>
  <si>
    <t>Ruční výměna pražce v KL zapuštěném pražec betonový příčný vystrojený</t>
  </si>
  <si>
    <t>66</t>
  </si>
  <si>
    <t xml:space="preserve">Výměna betonových pražců v km 7,398 123 - 7,408 884   </t>
  </si>
  <si>
    <t xml:space="preserve">18   </t>
  </si>
  <si>
    <t xml:space="preserve">Výměna betonových pražců v km 7,408 884 - 7,423 884   </t>
  </si>
  <si>
    <t xml:space="preserve">26   </t>
  </si>
  <si>
    <t>5956140030</t>
  </si>
  <si>
    <t>Železniční svršek-kolejnicové podpory Pražec betonový příčný vystrojený včetně kompletů tv. B 91S/2 (S)</t>
  </si>
  <si>
    <t>68</t>
  </si>
  <si>
    <t xml:space="preserve">Dodávka betonových pražců B91 v km 7,408 884 - 7,423 884   </t>
  </si>
  <si>
    <t>35</t>
  </si>
  <si>
    <t>5906055020</t>
  </si>
  <si>
    <t>Příplatek za současnou výměnu pražce s podkladnicovým upevněním a kompletů a pryžových podložek</t>
  </si>
  <si>
    <t>72</t>
  </si>
  <si>
    <t xml:space="preserve">Příplatek k výměně dřevěných / betonových pražců   </t>
  </si>
  <si>
    <t xml:space="preserve">4+26+18   </t>
  </si>
  <si>
    <t>5958158005</t>
  </si>
  <si>
    <t>Železniční svršek-upevňovadla Podložka pryžová pod patu kolejnice S49 183/126/6</t>
  </si>
  <si>
    <t>74</t>
  </si>
  <si>
    <t xml:space="preserve">Dodávka pryžové podložky S49 pro dřevěné pražce a betonové pražce SB6   </t>
  </si>
  <si>
    <t xml:space="preserve">(4+18)*2   </t>
  </si>
  <si>
    <t>37</t>
  </si>
  <si>
    <t>5958158025</t>
  </si>
  <si>
    <t>Železniční svršek-upevňovadla Podložka pryžová pod patu kolejnice WS7 149x152x7 (Vossloh)</t>
  </si>
  <si>
    <t>76</t>
  </si>
  <si>
    <t xml:space="preserve">Dodávka pryžové podložky WS7 pro betonové pražce B91   </t>
  </si>
  <si>
    <t xml:space="preserve">26*2   </t>
  </si>
  <si>
    <t>5958128010</t>
  </si>
  <si>
    <t>Železniční svršek-upevňovadla Komplety ŽS 4 (šroub RS 1, matice M 24, podložka Fe6, svěrka ŽS4)</t>
  </si>
  <si>
    <t>78</t>
  </si>
  <si>
    <t xml:space="preserve">Dodávka kompletů ŽS4 pro dřevěné pražce a betonové pražce SB6   </t>
  </si>
  <si>
    <t xml:space="preserve">(4+18)*4   </t>
  </si>
  <si>
    <t>39</t>
  </si>
  <si>
    <t>5958125000</t>
  </si>
  <si>
    <t>Železniční svršek-upevňovadla Komplety s antikorozní úpravou Skl 14 (svěrka Skl14, vrtule R1, podložka Uls7)</t>
  </si>
  <si>
    <t>80</t>
  </si>
  <si>
    <t xml:space="preserve">Dodávka antikorozních kompletů Skl14 pro betonové pražce B91   </t>
  </si>
  <si>
    <t xml:space="preserve">26*4   </t>
  </si>
  <si>
    <t>5907050020</t>
  </si>
  <si>
    <t>Dělení kolejnic řezáním nebo rozbroušením tv. S49</t>
  </si>
  <si>
    <t>82</t>
  </si>
  <si>
    <t xml:space="preserve">Dělení kolejnic stávajícího KR   </t>
  </si>
  <si>
    <t xml:space="preserve">2*2   </t>
  </si>
  <si>
    <t>41</t>
  </si>
  <si>
    <t>5910020130</t>
  </si>
  <si>
    <t>Svařování kolejnic termitem plný předehřev standardní spára svar jednotlivý tv. S49</t>
  </si>
  <si>
    <t>svar</t>
  </si>
  <si>
    <t>84</t>
  </si>
  <si>
    <t xml:space="preserve">Svaření kolejnic nového KR   </t>
  </si>
  <si>
    <t xml:space="preserve">1*2   </t>
  </si>
  <si>
    <t>5910020340</t>
  </si>
  <si>
    <t>Svařování kolejnic termitem plný předehřev standardní spára svar přechodový tv. S49/A</t>
  </si>
  <si>
    <t>86</t>
  </si>
  <si>
    <t xml:space="preserve">Svaření kolejnic nového KR (přechodový svár na KÚ)   </t>
  </si>
  <si>
    <t>43</t>
  </si>
  <si>
    <t>5910035030</t>
  </si>
  <si>
    <t>Dosažení dovolené upínací teploty v BK prodloužením kolejnicového pásu v koleji tv. S49</t>
  </si>
  <si>
    <t>88</t>
  </si>
  <si>
    <t xml:space="preserve">Dosažení povolené ÚT BK   </t>
  </si>
  <si>
    <t>5910040020</t>
  </si>
  <si>
    <t>Umožnění volné dilatace kolejnice demontáž upevňovadel bez osazení kluzných podložek rozdělení pražců "d"</t>
  </si>
  <si>
    <t>90</t>
  </si>
  <si>
    <t xml:space="preserve">Umožnění volné dilatace kolejnic   </t>
  </si>
  <si>
    <t xml:space="preserve">50*2   </t>
  </si>
  <si>
    <t>45</t>
  </si>
  <si>
    <t>5910040120</t>
  </si>
  <si>
    <t>Umožnění volné dilatace kolejnice montáž upevňovadel bez odstranění kluzných podložek rozdělení pražců "d"</t>
  </si>
  <si>
    <t>92</t>
  </si>
  <si>
    <t>5908005430</t>
  </si>
  <si>
    <t>Oprava kolejnicového styku demontáž spojek tv. S49</t>
  </si>
  <si>
    <t>styk</t>
  </si>
  <si>
    <t>94</t>
  </si>
  <si>
    <t xml:space="preserve">Demontáž stávajícího kolejnicového styku na ZÚ   </t>
  </si>
  <si>
    <t>47</t>
  </si>
  <si>
    <t>5908010130</t>
  </si>
  <si>
    <t>Zřízení kolejnicového styku s rozřezem a vrtáním - 4 otvory tv. S49</t>
  </si>
  <si>
    <t>96</t>
  </si>
  <si>
    <t xml:space="preserve">Zřízení nového kolejnicového styku na ZÚ   </t>
  </si>
  <si>
    <t>5958101005</t>
  </si>
  <si>
    <t>Železniční svršek-upevňovadla Součásti spojovací kolejnicové spojky tv. S 730 mm</t>
  </si>
  <si>
    <t>98</t>
  </si>
  <si>
    <t>49</t>
  </si>
  <si>
    <t>5958107005</t>
  </si>
  <si>
    <t>Železniční svršek-upevňovadla Šroub spojkový M24 x 140 mm</t>
  </si>
  <si>
    <t>100</t>
  </si>
  <si>
    <t>5958116000</t>
  </si>
  <si>
    <t>Železniční svršek-upevňovadla Matice M24</t>
  </si>
  <si>
    <t>102</t>
  </si>
  <si>
    <t>51</t>
  </si>
  <si>
    <t>5958134040</t>
  </si>
  <si>
    <t>Železniční svršek-upevňovadla Součásti upevňovací kroužek pružný dvojitý Fe 6</t>
  </si>
  <si>
    <t>104</t>
  </si>
  <si>
    <t>5b</t>
  </si>
  <si>
    <t xml:space="preserve">Železniční spodek   </t>
  </si>
  <si>
    <t>106</t>
  </si>
  <si>
    <t xml:space="preserve">Odkop zeminy pro konstrukční vrstvu železničního spodku   </t>
  </si>
  <si>
    <t xml:space="preserve">21*6,2*0,3   </t>
  </si>
  <si>
    <t>53</t>
  </si>
  <si>
    <t>108</t>
  </si>
  <si>
    <t xml:space="preserve">Zhutnění podkladu konstrukční vrstvy železničního spodku   </t>
  </si>
  <si>
    <t xml:space="preserve">21*6,2   </t>
  </si>
  <si>
    <t>5914075020</t>
  </si>
  <si>
    <t>Zřízení konstrukční vrstvy pražcového podloží bez geomateriálu tl. 0,30 m</t>
  </si>
  <si>
    <t>110</t>
  </si>
  <si>
    <t xml:space="preserve">Zřízení konstrukční vrstvy železničního spodku   </t>
  </si>
  <si>
    <t>55</t>
  </si>
  <si>
    <t>5955101020</t>
  </si>
  <si>
    <t>Železniční svršek-kolejové lože (KL) Kamenivo drcené štěrkodrť frakce 0/32</t>
  </si>
  <si>
    <t>112</t>
  </si>
  <si>
    <t xml:space="preserve">Dodávka kameniva pro zřízení konstrukční vrstvy železničního spodku (1,8 t/m3)   </t>
  </si>
  <si>
    <t xml:space="preserve">(21*6,2*0,3)*1,8   </t>
  </si>
  <si>
    <t>5c</t>
  </si>
  <si>
    <t xml:space="preserve">Železniční přejezdy   </t>
  </si>
  <si>
    <t>5913060020</t>
  </si>
  <si>
    <t>Demontáž dílů betonové přejezdové konstrukce vnitřního panelu</t>
  </si>
  <si>
    <t>114</t>
  </si>
  <si>
    <t xml:space="preserve">Demontáž stávající přejezdové konstrukce   </t>
  </si>
  <si>
    <t xml:space="preserve">6   </t>
  </si>
  <si>
    <t>57</t>
  </si>
  <si>
    <t>5913060030</t>
  </si>
  <si>
    <t>Demontáž dílů betonové přejezdové konstrukce náběhového klínu</t>
  </si>
  <si>
    <t>116</t>
  </si>
  <si>
    <t xml:space="preserve">Demontáž stávajících náběhových klínů   </t>
  </si>
  <si>
    <t xml:space="preserve">2   </t>
  </si>
  <si>
    <t>5913190030</t>
  </si>
  <si>
    <t>Demontáž dřevěných dílů přejezdu trámec vnější části</t>
  </si>
  <si>
    <t>118</t>
  </si>
  <si>
    <t xml:space="preserve">9+9   </t>
  </si>
  <si>
    <t>59</t>
  </si>
  <si>
    <t>5913040230</t>
  </si>
  <si>
    <t>Montáž celopryžové přejezdové konstrukce silně zatížené v koleji část vnější a vnitřní včetně závěrných zídek</t>
  </si>
  <si>
    <t>120</t>
  </si>
  <si>
    <t xml:space="preserve">Montáž nové přejezdové konstukce   </t>
  </si>
  <si>
    <t xml:space="preserve">12,6   </t>
  </si>
  <si>
    <t>5963101003</t>
  </si>
  <si>
    <t>Železniční přejezdové konstrukce Přejezd celopryžový pro zatížené komunikace se závěrnou zídkou tv. T</t>
  </si>
  <si>
    <t>kpl</t>
  </si>
  <si>
    <t>122</t>
  </si>
  <si>
    <t>61</t>
  </si>
  <si>
    <t>5964161035_R</t>
  </si>
  <si>
    <t>Železniční spodek Beton lehce zhutnitelný C 30/37</t>
  </si>
  <si>
    <t>124</t>
  </si>
  <si>
    <t xml:space="preserve">Dodávka betonu pro podklad závěrných zídek přejezdu   </t>
  </si>
  <si>
    <t xml:space="preserve">(0,5*0,3*12,6)*2   </t>
  </si>
  <si>
    <t>5913030030</t>
  </si>
  <si>
    <t>Montáž dílů přejezdu celopryžového v koleji náběhový klín</t>
  </si>
  <si>
    <t>126</t>
  </si>
  <si>
    <t xml:space="preserve">Montáž náběhových klínů nové přejezdové konstrukce   </t>
  </si>
  <si>
    <t>63</t>
  </si>
  <si>
    <t>596310105_R</t>
  </si>
  <si>
    <t>Železniční přejezdové konstrukce Přejezd celopryžový Strail náběhový klín</t>
  </si>
  <si>
    <t>128</t>
  </si>
  <si>
    <t xml:space="preserve">Dodávka náběhových klínů nové přejezdové konstrukce   </t>
  </si>
  <si>
    <t xml:space="preserve">Trubní vedení   </t>
  </si>
  <si>
    <t>5915005020</t>
  </si>
  <si>
    <t>Hloubení rýh nebo jam na železničním spodku II. třídy</t>
  </si>
  <si>
    <t>130</t>
  </si>
  <si>
    <t xml:space="preserve">Hloubení rýh pro trativod   </t>
  </si>
  <si>
    <t xml:space="preserve">17,5*0,5*1,2   </t>
  </si>
  <si>
    <t xml:space="preserve">Hloubení rýh pro svodné potrubí   </t>
  </si>
  <si>
    <t xml:space="preserve">2*0,5*1,2   </t>
  </si>
  <si>
    <t>65</t>
  </si>
  <si>
    <t>5914055010</t>
  </si>
  <si>
    <t>Zřízení krytých odvodňovacích zařízení potrubí trativodu</t>
  </si>
  <si>
    <t>132</t>
  </si>
  <si>
    <t xml:space="preserve">Zřízení trativodu   </t>
  </si>
  <si>
    <t xml:space="preserve">17,5   </t>
  </si>
  <si>
    <t>5964103005</t>
  </si>
  <si>
    <t>Železniční spodek Drenážní plastové díly trubka celoperforovaná DN 150 mm</t>
  </si>
  <si>
    <t>134</t>
  </si>
  <si>
    <t xml:space="preserve">Dodávka potrubí trativodu   </t>
  </si>
  <si>
    <t>67</t>
  </si>
  <si>
    <t>5955101013</t>
  </si>
  <si>
    <t>Železniční svršek-kolejové lože (KL) Kamenivo drcené štěrkodrť frakce 0/4</t>
  </si>
  <si>
    <t>136</t>
  </si>
  <si>
    <t xml:space="preserve">Dodávka kameniva pro lože trativodu (2 t/m3)   </t>
  </si>
  <si>
    <t xml:space="preserve">(17,5*0,5*0,05)*2   </t>
  </si>
  <si>
    <t xml:space="preserve">Dodávka kameniva pro lože svodného potrubí (2 t/m3)   </t>
  </si>
  <si>
    <t xml:space="preserve">(2*0,5*0,05)*2   </t>
  </si>
  <si>
    <t>5955101012</t>
  </si>
  <si>
    <t>Železniční svršek-kolejové lože (KL) Kamenivo drcené štěrk frakce 16/32</t>
  </si>
  <si>
    <t>138</t>
  </si>
  <si>
    <t xml:space="preserve">Výplň trativodu (1,8 t/m3)   </t>
  </si>
  <si>
    <t xml:space="preserve">(17,5*0,5*1,2)*1,8   </t>
  </si>
  <si>
    <t xml:space="preserve">-odečet obetonování   </t>
  </si>
  <si>
    <t xml:space="preserve">-(10*0,5*0,5)*1,8   </t>
  </si>
  <si>
    <t xml:space="preserve">Obsyp svodného potrubí (1,8 t/m3)   </t>
  </si>
  <si>
    <t xml:space="preserve">(2*0,5*1,2)*1,8   </t>
  </si>
  <si>
    <t>69</t>
  </si>
  <si>
    <t>5964161000</t>
  </si>
  <si>
    <t>Železniční spodek Beton lehce zhutnitelný C 12/15</t>
  </si>
  <si>
    <t>140</t>
  </si>
  <si>
    <t xml:space="preserve">Beton pro obetonování trativodu pod komunikací   </t>
  </si>
  <si>
    <t xml:space="preserve">10*0,5*0,5   </t>
  </si>
  <si>
    <t>70</t>
  </si>
  <si>
    <t>5964133005</t>
  </si>
  <si>
    <t>Železniční spodek Geotextilie separační</t>
  </si>
  <si>
    <t>142</t>
  </si>
  <si>
    <t xml:space="preserve">Dodávka geotextilie pro opláštění trativodu   </t>
  </si>
  <si>
    <t xml:space="preserve">17,5*(1,2+0,5+1,2)   </t>
  </si>
  <si>
    <t>71</t>
  </si>
  <si>
    <t>5914055030</t>
  </si>
  <si>
    <t>Zřízení krytých odvodňovacích zařízení svodného potrubí</t>
  </si>
  <si>
    <t>144</t>
  </si>
  <si>
    <t xml:space="preserve">Zřízení svodného potrubí   </t>
  </si>
  <si>
    <t>5964104005</t>
  </si>
  <si>
    <t>Železniční spodek Kanalizační díly plastové trubka hladká DN 200</t>
  </si>
  <si>
    <t>146</t>
  </si>
  <si>
    <t xml:space="preserve">Dodávka svodného potrubí   </t>
  </si>
  <si>
    <t>73</t>
  </si>
  <si>
    <t>5914055020</t>
  </si>
  <si>
    <t>Zřízení krytých odvodňovacích zařízení šachty trativodu</t>
  </si>
  <si>
    <t>148</t>
  </si>
  <si>
    <t xml:space="preserve">Zřízení šachet Šk1 a Šk2   </t>
  </si>
  <si>
    <t>5964103120_R</t>
  </si>
  <si>
    <t>Železniční spodek Drenážní plastové díly šachta průchozí DN 400/150 1 vtok/1 odtok DN 150 mm</t>
  </si>
  <si>
    <t>150</t>
  </si>
  <si>
    <t xml:space="preserve">Dodávka šachet Šk1 a Šk2   </t>
  </si>
  <si>
    <t>75</t>
  </si>
  <si>
    <t>5964103135</t>
  </si>
  <si>
    <t>Železniční spodek Drenážní plastové díly krytka šachty plastová D 400</t>
  </si>
  <si>
    <t>152</t>
  </si>
  <si>
    <t xml:space="preserve">Dodávka poklopů šachet Šk1 a Šk2   </t>
  </si>
  <si>
    <t>5964161010</t>
  </si>
  <si>
    <t>Železniční spodek Beton lehce zhutnitelný C 20/25</t>
  </si>
  <si>
    <t>154</t>
  </si>
  <si>
    <t xml:space="preserve">Podklad pod šachty Šk1 a Šk2   </t>
  </si>
  <si>
    <t xml:space="preserve">(0,5*0,5*0,15)*2   </t>
  </si>
  <si>
    <t>77</t>
  </si>
  <si>
    <t>5914100040</t>
  </si>
  <si>
    <t>Oprava ochranné konstrukce a zpevnění svahů ve styku s vodními toky a díly dlažbou</t>
  </si>
  <si>
    <t>156</t>
  </si>
  <si>
    <t xml:space="preserve">Vyústění svodného potrubí   </t>
  </si>
  <si>
    <t xml:space="preserve">1*0,5   </t>
  </si>
  <si>
    <t>5955101045</t>
  </si>
  <si>
    <t>Železniční svršek-kolejové lože (KL) Lomový kámen tříděný pro rovnaniny</t>
  </si>
  <si>
    <t>158</t>
  </si>
  <si>
    <t xml:space="preserve">Dodávka kameniva pro vyústění svodného potrubí (1,8 t/m3)   </t>
  </si>
  <si>
    <t xml:space="preserve">(1*0,5*0,3)*1,8   </t>
  </si>
  <si>
    <t>79</t>
  </si>
  <si>
    <t>5964161005</t>
  </si>
  <si>
    <t>Železniční spodek Beton lehce zhutnitelný C 16/20</t>
  </si>
  <si>
    <t>160</t>
  </si>
  <si>
    <t xml:space="preserve">Dodávka betonu pro vyústění svodného potrubí   </t>
  </si>
  <si>
    <t xml:space="preserve">1*0,5*0,1   </t>
  </si>
  <si>
    <t>5914055030_R</t>
  </si>
  <si>
    <t>Zřízení krytých zařízení - chrániček</t>
  </si>
  <si>
    <t>162</t>
  </si>
  <si>
    <t xml:space="preserve">Zřízení chrániček v železničním spodku   </t>
  </si>
  <si>
    <t xml:space="preserve">4*10   </t>
  </si>
  <si>
    <t>81</t>
  </si>
  <si>
    <t>7593500940</t>
  </si>
  <si>
    <t>Trasy kabelového vedení Ohebná dvouplášťová korugovaná chránička 110/92 smotek</t>
  </si>
  <si>
    <t>164</t>
  </si>
  <si>
    <t xml:space="preserve">Dodávka chrániček   </t>
  </si>
  <si>
    <t xml:space="preserve">Ostatní konstrukce a práce, bourání   </t>
  </si>
  <si>
    <t>5906105010</t>
  </si>
  <si>
    <t>Demontáž pražce dřevěný</t>
  </si>
  <si>
    <t>166</t>
  </si>
  <si>
    <t xml:space="preserve">Demontáž stávajících dřevěných pražců   </t>
  </si>
  <si>
    <t xml:space="preserve">45   </t>
  </si>
  <si>
    <t>83</t>
  </si>
  <si>
    <t>5999005010</t>
  </si>
  <si>
    <t>Třídění spojovacích a upevňovacích součástí</t>
  </si>
  <si>
    <t>168</t>
  </si>
  <si>
    <t xml:space="preserve">Třídění upevňovadel z demontovaných pražců (26 kg/pražec)   </t>
  </si>
  <si>
    <t xml:space="preserve">(45*26)/1000   </t>
  </si>
  <si>
    <t>5999005020</t>
  </si>
  <si>
    <t>Třídění pražců a kolejnicových podpor</t>
  </si>
  <si>
    <t>170</t>
  </si>
  <si>
    <t xml:space="preserve">Třídění demontovaných dřevěných pražců (80 kg/ks)   </t>
  </si>
  <si>
    <t xml:space="preserve">(45*80)/1000   </t>
  </si>
  <si>
    <t>85</t>
  </si>
  <si>
    <t>5999005030</t>
  </si>
  <si>
    <t>Třídění kolejnic</t>
  </si>
  <si>
    <t>172</t>
  </si>
  <si>
    <t xml:space="preserve">Třídění demontovaných kolejnic S49 (49,4 kg/m)   </t>
  </si>
  <si>
    <t xml:space="preserve">((2*27)*49,4)/1000   </t>
  </si>
  <si>
    <t>9902900200</t>
  </si>
  <si>
    <t xml:space="preserve">Naložení  objemnějšího kusového materiálu, vybouraných hmot</t>
  </si>
  <si>
    <t>174</t>
  </si>
  <si>
    <t xml:space="preserve">Naložení užitých pražců SB6 na úložišti v žst. Havlíčkův Brod (272 kg/ks + 21 kg/pražec vystrojení)   </t>
  </si>
  <si>
    <t xml:space="preserve">(18*(272+21))/1000   </t>
  </si>
  <si>
    <t>87</t>
  </si>
  <si>
    <t>171201201_R</t>
  </si>
  <si>
    <t>Uložení sypaniny na skládky</t>
  </si>
  <si>
    <t>176</t>
  </si>
  <si>
    <t xml:space="preserve">Uložení zeminy po odkopu pro skladbu komunikace v místě stavby   </t>
  </si>
  <si>
    <t xml:space="preserve">27   </t>
  </si>
  <si>
    <t xml:space="preserve">Uložení odstraněného kameniva KL v místě stavby   </t>
  </si>
  <si>
    <t xml:space="preserve">43,5   </t>
  </si>
  <si>
    <t xml:space="preserve">Uložení zeminy po odkopu pro železniční spodek v místě stavby   </t>
  </si>
  <si>
    <t xml:space="preserve">39,06   </t>
  </si>
  <si>
    <t xml:space="preserve">Uložení zeminy po hloubení rýh pro trubní vedení v místě stavby   </t>
  </si>
  <si>
    <t xml:space="preserve">9,2   </t>
  </si>
  <si>
    <t>9902100100</t>
  </si>
  <si>
    <t xml:space="preserve">Doprava dodávek zhotovitele, dodávek objednatele nebo výzisku mechanizací přes 3,5 t sypanin  do 10 km</t>
  </si>
  <si>
    <t>178</t>
  </si>
  <si>
    <t xml:space="preserve">Odvoz odstraněné AB konstrukce komunikace na skládku (2,4 t/m3)   </t>
  </si>
  <si>
    <t xml:space="preserve">(66*0,15)*2,4   </t>
  </si>
  <si>
    <t xml:space="preserve">Doprava asfaltobetonu nové komunikace na stavbu (2,4 t/m3)   </t>
  </si>
  <si>
    <t xml:space="preserve">(60*0,15)*2,4   </t>
  </si>
  <si>
    <t xml:space="preserve">Doprava infiltračního a spojovacího postřiku nové komunikace na stavbu (1,5 kg/m2; 0,5 kg/m2)   </t>
  </si>
  <si>
    <t xml:space="preserve">(60*1,5)/1000   </t>
  </si>
  <si>
    <t xml:space="preserve">((60*2)*0,5)/1000   </t>
  </si>
  <si>
    <t xml:space="preserve">Doprava zálivky spár na stavbu   </t>
  </si>
  <si>
    <t xml:space="preserve">1,5/1000   </t>
  </si>
  <si>
    <t xml:space="preserve">Doprava betonu pro podklad závěrných zídek na stavbu (2,5 t/m3)   </t>
  </si>
  <si>
    <t xml:space="preserve">3,78*2,5   </t>
  </si>
  <si>
    <t xml:space="preserve">Doprava betonu pro obetonování potrubí a poklad šachet na stavbu (2,5 t/m3)   </t>
  </si>
  <si>
    <t xml:space="preserve">(2,5+0,075)*2,5   </t>
  </si>
  <si>
    <t xml:space="preserve">Doprava betonu pro lože LK na stavbu (2,5 t/m3)   </t>
  </si>
  <si>
    <t xml:space="preserve">0,05*2,5   </t>
  </si>
  <si>
    <t>89</t>
  </si>
  <si>
    <t>9902100200</t>
  </si>
  <si>
    <t xml:space="preserve">Doprava dodávek zhotovitele, dodávek objednatele nebo výzisku mechanizací přes 3,5 t sypanin  do 20 km</t>
  </si>
  <si>
    <t>180</t>
  </si>
  <si>
    <t xml:space="preserve">Doprava ŠD pro poklad nové komunikace na stavbu (1,8 t/m3)   </t>
  </si>
  <si>
    <t xml:space="preserve">(60*(0,2+0,15+0,15))*1,8   </t>
  </si>
  <si>
    <t xml:space="preserve">Doprava ŠD zpevněných krajnic na stavbu (1,8 t/m3)   </t>
  </si>
  <si>
    <t xml:space="preserve">(9,5*0,1)*1,8   </t>
  </si>
  <si>
    <t xml:space="preserve">Doprava kameniva 4/8 a 8/16 pro zřízení stezek na stavbu (2 t/m3)   </t>
  </si>
  <si>
    <t xml:space="preserve">1,8*2   </t>
  </si>
  <si>
    <t xml:space="preserve">Doprava kameniva 31,5/63 BI pro zřízení nového KL na stavbu (1,8 t/m3)   </t>
  </si>
  <si>
    <t xml:space="preserve">(39,9+3,6)*1,8   </t>
  </si>
  <si>
    <t xml:space="preserve">Doprava kameniva 0/32 pro železniční spodek na stavbu (1,8 t/m3)   </t>
  </si>
  <si>
    <t xml:space="preserve">70,308   </t>
  </si>
  <si>
    <t xml:space="preserve">Doprava kameniva 0/4 a 16/32 pro výplň rýh trubního vedení na stavbu   </t>
  </si>
  <si>
    <t xml:space="preserve">0,875+11,272   </t>
  </si>
  <si>
    <t xml:space="preserve">Doprava LK pro odláždění výtoku na stavbu (1,8 t/m3)   </t>
  </si>
  <si>
    <t xml:space="preserve">0,27   </t>
  </si>
  <si>
    <t>9902200100</t>
  </si>
  <si>
    <t>Doprava dodávek zhotovitele, dodávek objednatele nebo výzisku mechanizací přes 3,5 t objemnějšího kusového materiálu do 10 km</t>
  </si>
  <si>
    <t>182</t>
  </si>
  <si>
    <t xml:space="preserve">Odvoz vyzískaných kolejnic S49 na úložiště v žst. Havlíčkův Brod (49,4 kg/m)   </t>
  </si>
  <si>
    <t xml:space="preserve">(54*49,4)/1000   </t>
  </si>
  <si>
    <t xml:space="preserve">Doprava nových kolejnic S49 na stavbu (49,4 kg/m)   </t>
  </si>
  <si>
    <t xml:space="preserve">Odvoz vyzískaných dřevěných pražců na úložiště do žst. Havlíčkův Brod (80 kg/ks)   </t>
  </si>
  <si>
    <t xml:space="preserve">Doprava vystrojených dřevěných pražců na stavbu (80 kg/ks + 21 kg/pražec vystrojení)   </t>
  </si>
  <si>
    <t xml:space="preserve">(4*(80+21))/1000   </t>
  </si>
  <si>
    <t xml:space="preserve">Doprava vystrojených užitých pražců SB6 na stavbu (272 kg/ks + 21 kg/pražec vystrojení)   </t>
  </si>
  <si>
    <t xml:space="preserve">Doprava vystrojených nových pražců B91 na stavbu (304 kg/ks)   </t>
  </si>
  <si>
    <t xml:space="preserve">(26*304)/1000   </t>
  </si>
  <si>
    <t xml:space="preserve">Odvoz upevňovadel z vyzískaných pražců na úložiště do žst. Havlíčkův Brod (26 kg/pražec)   </t>
  </si>
  <si>
    <t xml:space="preserve">Doprava pryžových podložek S49 a WS7 na stavbu (0,163 kg/ks; 0,150 kg/ks)   </t>
  </si>
  <si>
    <t xml:space="preserve">(44*0,163)/1000   </t>
  </si>
  <si>
    <t xml:space="preserve">(52*0,150)/1000   </t>
  </si>
  <si>
    <t xml:space="preserve">Doprava kompletů ŽS4 a Skl14 na stavbu (1,4 kg/ks; 1,05 kg/ks)   </t>
  </si>
  <si>
    <t xml:space="preserve">(88*1,4)/1000   </t>
  </si>
  <si>
    <t xml:space="preserve">(104*1,05)/1000   </t>
  </si>
  <si>
    <t xml:space="preserve">Odvoz vyzískaných spojek S49 na úložiště do žst. Havlíčkův Brod (40 kg/styk)   </t>
  </si>
  <si>
    <t xml:space="preserve">(2*40)/1000   </t>
  </si>
  <si>
    <t xml:space="preserve">Doprava nových spojek S49 na stavbu (40 kg/styk)   </t>
  </si>
  <si>
    <t xml:space="preserve">Odvoz vyzískaných přejezdových panelů na skládku (2,5 t/m3)   </t>
  </si>
  <si>
    <t xml:space="preserve">(9*1,4*0,15)*2,5   </t>
  </si>
  <si>
    <t xml:space="preserve">Odvoz vyzískaných dřevěných částí přejezdu na úložiště do žst. Havlíčkův Brod (30 kg/bm)   </t>
  </si>
  <si>
    <t xml:space="preserve">((9*2*2)*30)/1000   </t>
  </si>
  <si>
    <t xml:space="preserve">Doprava celoperforovaného potrubí DN150 na stavbu (1,3 kg/m)   </t>
  </si>
  <si>
    <t xml:space="preserve">(17,5*1,3)/1000   </t>
  </si>
  <si>
    <t xml:space="preserve">Doprava svodného potrubí DN200 na stavbu (4,2 kg/m)   </t>
  </si>
  <si>
    <t xml:space="preserve">(2*4,2)/1000   </t>
  </si>
  <si>
    <t xml:space="preserve">Doprava šachet vč. poklopů na stavbu (20 kg/ks)   </t>
  </si>
  <si>
    <t xml:space="preserve">(2*20)/1000   </t>
  </si>
  <si>
    <t xml:space="preserve">Doprava geotextilie trativodů na stavbu (0,3 kg/m2)   </t>
  </si>
  <si>
    <t xml:space="preserve">(50,75*0,3)/1000   </t>
  </si>
  <si>
    <t xml:space="preserve">Doprava chrániček DN110 na stavbu (0,5 kg/m)   </t>
  </si>
  <si>
    <t xml:space="preserve">(40*0,5)/1000   </t>
  </si>
  <si>
    <t>91</t>
  </si>
  <si>
    <t>9902200500</t>
  </si>
  <si>
    <t>Doprava dodávek zhotovitele, dodávek objednatele nebo výzisku mechanizací přes 3,5 t objemnějšího kusového materiálu do 60 km</t>
  </si>
  <si>
    <t>184</t>
  </si>
  <si>
    <t xml:space="preserve">Odvoz plastů z vyzískaných dřevěných pražců na skládku (0,5 kg/pražec)   </t>
  </si>
  <si>
    <t xml:space="preserve">(45*0,5)/1000   </t>
  </si>
  <si>
    <t>9902200700</t>
  </si>
  <si>
    <t>Doprava dodávek zhotovitele, dodávek objednatele nebo výzisku mechanizací přes 3,5 t objemnějšího kusového materiálu do 100 km</t>
  </si>
  <si>
    <t>186</t>
  </si>
  <si>
    <t xml:space="preserve">Doprava pryžové přejezdové konstrukce na stavbu (orientační hmotnost 0,82 t/bm)   </t>
  </si>
  <si>
    <t xml:space="preserve">12,6*0,82   </t>
  </si>
  <si>
    <t>93</t>
  </si>
  <si>
    <t>9909000200</t>
  </si>
  <si>
    <t>Poplatek za uložení nebezpečného odpadu na oficiální skládku</t>
  </si>
  <si>
    <t>190</t>
  </si>
  <si>
    <t xml:space="preserve">Poplatek za skládku odstraněné AB konstrukce komunikace (2,4 t/m3)   </t>
  </si>
  <si>
    <t>9909000400</t>
  </si>
  <si>
    <t>Poplatek za likvidaci plastových součástí</t>
  </si>
  <si>
    <t>194</t>
  </si>
  <si>
    <t xml:space="preserve">Poplatek za skládku plastů z vyzískaných dřevěných pražců (0,5 kg/pražec)   </t>
  </si>
  <si>
    <t>95</t>
  </si>
  <si>
    <t>9909000500</t>
  </si>
  <si>
    <t>Poplatek uložení odpadu betonových prefabrikátů</t>
  </si>
  <si>
    <t>196</t>
  </si>
  <si>
    <t xml:space="preserve">Poplatek za skládku vyzískaných přejezdových panelů (2,5 t/m3)   </t>
  </si>
  <si>
    <t>2020-1-2 - SO-02 Zřízení BK v km 7,749 - 8,450</t>
  </si>
  <si>
    <t>HSV - Práce a dodávky HSV</t>
  </si>
  <si>
    <t xml:space="preserve">    5 - Komunikace pozemní</t>
  </si>
  <si>
    <t>OST - Ostatní</t>
  </si>
  <si>
    <t>Práce a dodávky HSV</t>
  </si>
  <si>
    <t>Komunikace pozemní</t>
  </si>
  <si>
    <t>5905080010</t>
  </si>
  <si>
    <t>Ojedinělé čištění KL mimo lavičku lože otevřené</t>
  </si>
  <si>
    <t>-1972528972</t>
  </si>
  <si>
    <t>Ojedinělé čištění KL mimo lavičku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</si>
  <si>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5914020020</t>
  </si>
  <si>
    <t>Čištění otevřených odvodňovacích zařízení strojně příkop nezpevněný</t>
  </si>
  <si>
    <t>945828280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</si>
  <si>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</si>
  <si>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0,35*892</t>
  </si>
  <si>
    <t>5905105030</t>
  </si>
  <si>
    <t>Doplnění KL kamenivem souvisle strojně v koleji</t>
  </si>
  <si>
    <t>211985489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</si>
  <si>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</si>
  <si>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"v koleji" (701*0,3)+(180*0,3)+(200*0,3)+(30*0,7)</t>
  </si>
  <si>
    <t>Kamenivo drcené štěrk frakce 31,5/63 třídy BI</t>
  </si>
  <si>
    <t>-1865207286</t>
  </si>
  <si>
    <t>345,3*1,8</t>
  </si>
  <si>
    <t>5906005125</t>
  </si>
  <si>
    <t>Ruční výměna pražce v KL otevřeném pražec betonový příčný vystrojený</t>
  </si>
  <si>
    <t>-712656002</t>
  </si>
  <si>
    <t>Ruční výměna pražce v KL otevřeném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</si>
  <si>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-2135307212</t>
  </si>
  <si>
    <t>Demontáž pražce dřevěný. Poznámka: 1. V cenách jsou započteny náklady na manipulaci, demontáž, odstrojení do součástí a uložení pražců.</t>
  </si>
  <si>
    <t>5907015035</t>
  </si>
  <si>
    <t>Ojedinělá výměna kolejnic stávající upevnění tv. S49 rozdělení "c"</t>
  </si>
  <si>
    <t>-1574471834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</si>
  <si>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</si>
  <si>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5908005130</t>
  </si>
  <si>
    <t>Oprava kolejnicového styku demontáž spojky tv. S49</t>
  </si>
  <si>
    <t>-1434497367</t>
  </si>
  <si>
    <t>Oprava kolejnicového styku demontáž spojky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</si>
  <si>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5907040030</t>
  </si>
  <si>
    <t>Posun kolejnic před svařováním tv. S49</t>
  </si>
  <si>
    <t>2049919768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</si>
  <si>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</si>
  <si>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5907050120</t>
  </si>
  <si>
    <t>Dělení kolejnic kyslíkem tv. S49</t>
  </si>
  <si>
    <t>-52551461</t>
  </si>
  <si>
    <t>Dělení kolejnic kyslíkem tv. S49. Poznámka: 1. V cenách jsou započteny náklady na manipulaci, podložení, označení a provedení řezu kolejnice.</t>
  </si>
  <si>
    <t>5910020030</t>
  </si>
  <si>
    <t>Svařování kolejnic termitem plný předehřev standardní spára svar sériový tv. S49</t>
  </si>
  <si>
    <t>258658874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</si>
  <si>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</si>
  <si>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1883870490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</si>
  <si>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</si>
  <si>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5910040010</t>
  </si>
  <si>
    <t>Umožnění volné dilatace kolejnice demontáž upevňovadel bez osazení kluzných podložek rozdělení pražců "c"</t>
  </si>
  <si>
    <t>-703865867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</si>
  <si>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</si>
  <si>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5910040110</t>
  </si>
  <si>
    <t>Umožnění volné dilatace kolejnice montáž upevňovadel bez odstranění kluzných podložek rozdělení pražců "c"</t>
  </si>
  <si>
    <t>-264722316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</si>
  <si>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</si>
  <si>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5908050010</t>
  </si>
  <si>
    <t>Výměna upevnění podkladnicového komplety a pryžová podložka</t>
  </si>
  <si>
    <t>úl.pl.</t>
  </si>
  <si>
    <t>1808837099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</si>
  <si>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</si>
  <si>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 xml:space="preserve">Podložka pryžová pod patu kolejnice S49  183/126/6</t>
  </si>
  <si>
    <t>-892442357</t>
  </si>
  <si>
    <t>5958134041</t>
  </si>
  <si>
    <t>Součásti upevňovací šroub svěrkový T5</t>
  </si>
  <si>
    <t>-841482130</t>
  </si>
  <si>
    <t>Matice M24</t>
  </si>
  <si>
    <t>89399099</t>
  </si>
  <si>
    <t>Součásti upevňovací kroužek pružný dvojitý Fe 6</t>
  </si>
  <si>
    <t>1871217574</t>
  </si>
  <si>
    <t>5908053270</t>
  </si>
  <si>
    <t>Výměna drobného kolejiva vložka "M"</t>
  </si>
  <si>
    <t>-1934835724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</si>
  <si>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</si>
  <si>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5958134140</t>
  </si>
  <si>
    <t>Součásti upevňovací vložka M</t>
  </si>
  <si>
    <t>-379291899</t>
  </si>
  <si>
    <t>5908056010</t>
  </si>
  <si>
    <t xml:space="preserve">Příplatek za kompletaci  T5 (T6)</t>
  </si>
  <si>
    <t>195663311</t>
  </si>
  <si>
    <t>Příplatek za kompletaci na úložišti ŽS4. Poznámka: 1. V cenách jsou započteny i náklady na ošetření závitů antikorozním přípravkem, kompletaci nových nebo užitých součástí a případnou manipulaci.</t>
  </si>
  <si>
    <t>5909032020</t>
  </si>
  <si>
    <t>Přesná úprava GPK koleje směrové a výškové uspořádání pražce betonové</t>
  </si>
  <si>
    <t>km</t>
  </si>
  <si>
    <t>2144213730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</si>
  <si>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</si>
  <si>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0,701 "délka úseku</t>
  </si>
  <si>
    <t>0,200 "pro SO 01"</t>
  </si>
  <si>
    <t>0,100 "výběhy"</t>
  </si>
  <si>
    <t>5909041010</t>
  </si>
  <si>
    <t>Úprava GPK výhybky směrové a výškové uspořádání pražce dřevěné nebo ocelové</t>
  </si>
  <si>
    <t>674371698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</si>
  <si>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</si>
  <si>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5910136010</t>
  </si>
  <si>
    <t>Montáž pražcové kotvy v koleji</t>
  </si>
  <si>
    <t>-1483035134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</si>
  <si>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</si>
  <si>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5960101015</t>
  </si>
  <si>
    <t>Pražcové kotvy TDHB pro pražec betonový SB 5</t>
  </si>
  <si>
    <t>-1323338847</t>
  </si>
  <si>
    <t>5960101010</t>
  </si>
  <si>
    <t>Pražcové kotvy TDHB pro pražec betonový SB 6</t>
  </si>
  <si>
    <t>1750302584</t>
  </si>
  <si>
    <t>5913200010</t>
  </si>
  <si>
    <t>Demontáž dřevěné konstrukce přejezdu část vnější a vnitřní</t>
  </si>
  <si>
    <t>1115382057</t>
  </si>
  <si>
    <t>Demontáž dřevěné konstrukce přejezdu část vnější a vnitřní. Poznámka: 1. V cenách jsou započteny náklady na demontáž a naložení na dopravní prostředek.</t>
  </si>
  <si>
    <t>2,6*0,26*4</t>
  </si>
  <si>
    <t>164490027</t>
  </si>
  <si>
    <t>Třídění spojovacích a upevňovacích součástí. Poznámka: 1. V cenách jsou započteny náklady na manipulaci, vytřídění a uložení materiálu na úložiště nebo do skladu.</t>
  </si>
  <si>
    <t>"T5"2080*0,73/1000</t>
  </si>
  <si>
    <t>"T6"2080*0,82/1000</t>
  </si>
  <si>
    <t>"šrouby"4160*0,284/1000</t>
  </si>
  <si>
    <t>OST</t>
  </si>
  <si>
    <t>Ostatní</t>
  </si>
  <si>
    <t>9902300100</t>
  </si>
  <si>
    <t>Doprava jednosměrná (např. nakupovaného materiálu) mechanizací o nosnosti přes 3,5 t sypanin (kameniva, písku, suti, dlažebních kostek, atd.) do 10 km-čištění štěrkového lože,drobné kolejivo, kotvy</t>
  </si>
  <si>
    <t>512</t>
  </si>
  <si>
    <t>1776961060</t>
  </si>
  <si>
    <t>Doprava jednosměrná (např. nakupovaného materiálu)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</si>
  <si>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"drobné kolejivo"0,374+0,250+0,853+0,374+0,208</t>
  </si>
  <si>
    <t>"štěrkové lože"21*1,8</t>
  </si>
  <si>
    <t>"kotvy"2,247+0,15</t>
  </si>
  <si>
    <t>9902300300</t>
  </si>
  <si>
    <t>Doprava jednosměrná (např. nakupovaného materiálu) mechanizací o nosnosti přes 3,5 t sypanin (kameniva, písku, suti, dlažebních kostek, atd.) do 30 km-doplnění štěrkového lože</t>
  </si>
  <si>
    <t>1797742910</t>
  </si>
  <si>
    <t>Doprava jednosměrná (např. nakupovaného materiálu)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</si>
  <si>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9902400100</t>
  </si>
  <si>
    <t>Doprava jednosměrná (např. nakupovaného materiálu) mechanizací o nosnosti přes 3,5 t objemnějšího kusového materiálu (prefabrikátů, stožárů, výhybek, rozvaděčů, vybouraných hmot atd.) do 10 km-pražce</t>
  </si>
  <si>
    <t>-1035620062</t>
  </si>
  <si>
    <t>Doprava jednosměrná (např. nakupovaného materiálu)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</si>
  <si>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103*46/1000"dřevěnné pražce"</t>
  </si>
  <si>
    <t>286*26/1000"bet. Pražce"</t>
  </si>
  <si>
    <t>9902400500</t>
  </si>
  <si>
    <t>Doprava jednosměrná (např. nakupovaného materiálu) mechanizací o nosnosti přes 3,5 t objemnějšího kusového materiálu (prefabrikátů, stožárů, výhybek, rozvaděčů, vybouraných hmot atd.) do 60 km-kolejnice</t>
  </si>
  <si>
    <t>1167279458</t>
  </si>
  <si>
    <t>Doprava jednosměrná (např. nakupovaného materiálu) mechanizací o nosnosti přes 3,5 t objemnějšího kusového materiálu (prefabrikátů, stožárů, výhybek, rozvaděčů, vybouraných hmot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</si>
  <si>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18,274</t>
  </si>
  <si>
    <t>9902900100</t>
  </si>
  <si>
    <t>Naložení sypanin, drobného kusového materiálu, suti</t>
  </si>
  <si>
    <t>-708007478</t>
  </si>
  <si>
    <t xml:space="preserve">Naložení sypanin, drobného kusového materiálu, suti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</si>
  <si>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0,7*3*1,8" čištění šťerkového lože</t>
  </si>
  <si>
    <t>42,256</t>
  </si>
  <si>
    <t>Naložení objemnějšího kusového materiálu, vybouraných hmot</t>
  </si>
  <si>
    <t>-313655985</t>
  </si>
  <si>
    <t xml:space="preserve"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</si>
  <si>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12,174+18,274</t>
  </si>
  <si>
    <t>-644701443</t>
  </si>
  <si>
    <t xml:space="preserve"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</si>
  <si>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2020-1-3 - SO-03 Zřízení BK v km 22,228-23,050</t>
  </si>
  <si>
    <t>-2145232101</t>
  </si>
  <si>
    <t>5905080110</t>
  </si>
  <si>
    <t>Ojedinělé čištění KL včetně lavičky (pod ložnou plochou pražce) lože otevřené - v oblasti přejezdu</t>
  </si>
  <si>
    <t>-1675024222</t>
  </si>
  <si>
    <t>Ojedinělé čištění KL včetně lavičky (pod ložnou plochou pražce)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</si>
  <si>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66199096</t>
  </si>
  <si>
    <t>"v koleji" (899*0,3)+(0,7*23)</t>
  </si>
  <si>
    <t>-705966748</t>
  </si>
  <si>
    <t>285,5*1,8</t>
  </si>
  <si>
    <t>-621841532</t>
  </si>
  <si>
    <t>-534712143</t>
  </si>
  <si>
    <t>1126229011</t>
  </si>
  <si>
    <t>1727570667</t>
  </si>
  <si>
    <t>1605918730</t>
  </si>
  <si>
    <t>(822*2)</t>
  </si>
  <si>
    <t>-1644535666</t>
  </si>
  <si>
    <t>601900920</t>
  </si>
  <si>
    <t>-1078436010</t>
  </si>
  <si>
    <t>1464268420</t>
  </si>
  <si>
    <t>-1943337686</t>
  </si>
  <si>
    <t>309428238</t>
  </si>
  <si>
    <t>-260254079</t>
  </si>
  <si>
    <t>592741057</t>
  </si>
  <si>
    <t>-1892206844</t>
  </si>
  <si>
    <t>-1977996567</t>
  </si>
  <si>
    <t>-65146733</t>
  </si>
  <si>
    <t>19080538</t>
  </si>
  <si>
    <t>36298098</t>
  </si>
  <si>
    <t>5908056010.R</t>
  </si>
  <si>
    <t>Příplatek za kompletaci T5 (T6)</t>
  </si>
  <si>
    <t>289504743</t>
  </si>
  <si>
    <t>1242076979</t>
  </si>
  <si>
    <t>-2108478346</t>
  </si>
  <si>
    <t>-1075833107</t>
  </si>
  <si>
    <t>2095592078</t>
  </si>
  <si>
    <t>5913130030</t>
  </si>
  <si>
    <t>Demontáž dílů přejezdové konstrukce se silničními panely panel</t>
  </si>
  <si>
    <t>-1008576700</t>
  </si>
  <si>
    <t>Demontáž dílů přejezdové konstrukce se silničními panely panel. Poznámka: 1. V cenách jsou započteny náklady na demontáž a naložení na dopravní prostředek.</t>
  </si>
  <si>
    <t>5913130040</t>
  </si>
  <si>
    <t>Demontáž dílů přejezdové konstrukce se silničními panely náběhový klín</t>
  </si>
  <si>
    <t>1875022708</t>
  </si>
  <si>
    <t>Demontáž dílů přejezdové konstrukce se silničními panely náběhový klín. Poznámka: 1. V cenách jsou započteny náklady na demontáž a naložení na dopravní prostředek.</t>
  </si>
  <si>
    <t>5913135030</t>
  </si>
  <si>
    <t>Montáž dílů přejezdové konstrukce se silničními panely panel</t>
  </si>
  <si>
    <t>-421938014</t>
  </si>
  <si>
    <t>Montáž dílů přejezdové konstrukce se silničními panely panel. Poznámka: 1. V cenách jsou započteny náklady na montáž dílů. 2. V cenách nejsou obsaženy náklady na dodávku materiálu.</t>
  </si>
  <si>
    <t>5913135040</t>
  </si>
  <si>
    <t>Montáž dílů přejezdové konstrukce se silničními panely náběhový klín</t>
  </si>
  <si>
    <t>-1619821303</t>
  </si>
  <si>
    <t>Montáž dílů přejezdové konstrukce se silničními panely náběhový klín. Poznámka: 1. V cenách jsou započteny náklady na montáž dílů. 2. V cenách nejsou obsaženy náklady na dodávku materiálu.</t>
  </si>
  <si>
    <t>2141193224</t>
  </si>
  <si>
    <t>Dělení AB komunikace řezáním hloubky do 20 cm. Poznámka: 1. V cenách jsou započteny náklady na provedení úkolu.</t>
  </si>
  <si>
    <t>-1460816187</t>
  </si>
  <si>
    <t>Odstranění AB komunikace odtěžením nebo frézováním hloubky do 20 cm. Poznámka: 1. V cenách jsou započteny náklady na odtěžení nebo frézování a naložení výzisku na dopravní prostředek.</t>
  </si>
  <si>
    <t>Asfaltový beton ACO 11S 50/70 střednězrnný-obrusná vrstva</t>
  </si>
  <si>
    <t>-1152395843</t>
  </si>
  <si>
    <t>16,5*0,04*2,5</t>
  </si>
  <si>
    <t>Asfaltový beton ACL 16S 50/70 hrubozrnný-ložní vrstva</t>
  </si>
  <si>
    <t>-807092818</t>
  </si>
  <si>
    <t>16,5*0,06*2,5</t>
  </si>
  <si>
    <t>5963146025</t>
  </si>
  <si>
    <t>Asfaltový beton ACP 22S 50/70 hrubozrnný podkladní vrstva</t>
  </si>
  <si>
    <t>-543675602</t>
  </si>
  <si>
    <t>16,5*0,05*2,5</t>
  </si>
  <si>
    <t>5913245010.R</t>
  </si>
  <si>
    <t>Spojovací postřik infiltrační</t>
  </si>
  <si>
    <t>-1202090570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</si>
  <si>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</si>
  <si>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5913245010.R2</t>
  </si>
  <si>
    <t>Spojovací postřik asfaltový</t>
  </si>
  <si>
    <t>165289592</t>
  </si>
  <si>
    <t>2*16,5</t>
  </si>
  <si>
    <t>5913245010.R1</t>
  </si>
  <si>
    <t>vyplnění spoje asfaltobetonové vozovky zálivkovou hmotou</t>
  </si>
  <si>
    <t>-1833818269</t>
  </si>
  <si>
    <t>Asfaltová zálivka pro trhliny a spáry</t>
  </si>
  <si>
    <t>1745403293</t>
  </si>
  <si>
    <t>5913255040</t>
  </si>
  <si>
    <t>Zřízení konstrukce vozovky asfaltobetonové s podkladní, ložní a obrusnou vrstvou tloušťky do 20 cm</t>
  </si>
  <si>
    <t>-705497631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</si>
  <si>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</si>
  <si>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1644397911</t>
  </si>
  <si>
    <t>0,35*102</t>
  </si>
  <si>
    <t>-725339196</t>
  </si>
  <si>
    <t>"T5"2438*0,73/1000</t>
  </si>
  <si>
    <t>"T6"2438*0,82/1000</t>
  </si>
  <si>
    <t>"matice"0,293+"šroub svěrkový"0,284*4876/1000</t>
  </si>
  <si>
    <t>Mezisoučet</t>
  </si>
  <si>
    <t>-1243998370</t>
  </si>
  <si>
    <t xml:space="preserve">(16,5*0,15)*2,4   </t>
  </si>
  <si>
    <t>Doprava jednosměrná (např. nakupovaného materiálu) mechanizací o nosnosti přes 3,5 t sypanin (kameniva, písku, suti, dlažebních kostek, atd.) do 10 km-čištění štěrkového lože</t>
  </si>
  <si>
    <t>719305988</t>
  </si>
  <si>
    <t>"štěrkové lože"16,1*1,8</t>
  </si>
  <si>
    <t>9902300200</t>
  </si>
  <si>
    <t>Doprava jednosměrná (např. nakupovaného materiálu) mechanizací o nosnosti přes 3,5 t sypanin (kameniva, písku, suti, dlažebních kostek, atd.) do 20 km-drobné kolejivo, kotvy</t>
  </si>
  <si>
    <t>-1431480366</t>
  </si>
  <si>
    <t>Doprava jednosměrná (např. nakupovaného materiálu)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</si>
  <si>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"asfalt"0,2*16,5*1,300</t>
  </si>
  <si>
    <t>"kotvy" 4,383+0,271</t>
  </si>
  <si>
    <t>"drobné kolejivo"0,441+0,293+0,995+0,439+0,244</t>
  </si>
  <si>
    <t>Doprava jednosměrná (např. nakupovaného materiálu) mechanizací o nosnosti přes 3,5 t sypanin (kameniva, písku, suti, dlažebních kostek, atd.) do 30 km-doplnění kameniva</t>
  </si>
  <si>
    <t>-159631573</t>
  </si>
  <si>
    <t>9902400200</t>
  </si>
  <si>
    <t>Doprava jednosměrná (např. nakupovaného materiálu) mechanizací o nosnosti přes 3,5 t objemnějšího kusového materiálu (prefabrikátů, stožárů, výhybek, rozvaděčů, vybouraných hmot atd.) do 20 km - pražce</t>
  </si>
  <si>
    <t>913382543</t>
  </si>
  <si>
    <t>Doprava jednosměrná (např. nakupovaného materiálu) mechanizací o nosnosti přes 3,5 t objemnějšího kusového materiálu (prefabrikátů, stožárů, výhybek, rozvaděčů, vybouraných hmot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</si>
  <si>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286*35/1000</t>
  </si>
  <si>
    <t>103*70/1000</t>
  </si>
  <si>
    <t>9902400300</t>
  </si>
  <si>
    <t>Doprava jednosměrná (např. nakupovaného materiálu) mechanizací o nosnosti přes 3,5 t objemnějšího kusového materiálu (prefabrikátů, stožárů, výhybek, rozvaděčů, vybouraných hmot atd.) do 30 km - nové kolejnice</t>
  </si>
  <si>
    <t>834012409</t>
  </si>
  <si>
    <t>Doprava jednosměrná (např. nakupovaného materiálu) mechanizací o nosnosti přes 3,5 t objemnějšího kusového materiálu (prefabrikátů, stožárů, výhybek, rozvaděčů, vybouraných hmot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</si>
  <si>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-1467224781</t>
  </si>
  <si>
    <t>30832551</t>
  </si>
  <si>
    <t>28,980 "čištění šť. lože."</t>
  </si>
  <si>
    <t>11,356"kotvy + drobné kolejivo"</t>
  </si>
  <si>
    <t>510390255</t>
  </si>
  <si>
    <t>17,22+42,871</t>
  </si>
  <si>
    <t>-915743657</t>
  </si>
  <si>
    <t>2020-1-4 - VRN</t>
  </si>
  <si>
    <t xml:space="preserve">VRN - Vedlejší rozpočtové náklady   </t>
  </si>
  <si>
    <t>9903200200</t>
  </si>
  <si>
    <t>Přeprava mechanizace na místo prováděných prací o hmotnosti přes 12 t do 200 km</t>
  </si>
  <si>
    <t>-1091275333</t>
  </si>
  <si>
    <t>Přeprava mechanizace na místo prováděných prací o hmotnosti přes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</si>
  <si>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 xml:space="preserve">Vedlejší rozpočtové náklady   </t>
  </si>
  <si>
    <t>022101011</t>
  </si>
  <si>
    <t>Geodetické práce Geodetické práce v průběhu opravy</t>
  </si>
  <si>
    <t>-1908428248</t>
  </si>
  <si>
    <t>022121001</t>
  </si>
  <si>
    <t>Geodetické práce Diagnostika technické infrastruktury Vytýčení trasy inženýrských sítí</t>
  </si>
  <si>
    <t>1009144633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</si>
  <si>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</si>
  <si>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012303000_R</t>
  </si>
  <si>
    <t>Geodetické práce po ukončení opravy</t>
  </si>
  <si>
    <t>221040167</t>
  </si>
  <si>
    <t>023131001_R</t>
  </si>
  <si>
    <t>Projektové práce Dokumentace skutěčného provedení železničního svršku</t>
  </si>
  <si>
    <t>1318490355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</si>
  <si>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</si>
  <si>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</si>
  <si>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-795704500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</si>
</sst>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30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36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37</v>
      </c>
      <c r="E29" s="48"/>
      <c r="F29" s="33" t="s">
        <v>38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39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41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48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49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48</v>
      </c>
      <c r="AI60" s="43"/>
      <c r="AJ60" s="43"/>
      <c r="AK60" s="43"/>
      <c r="AL60" s="43"/>
      <c r="AM60" s="65" t="s">
        <v>49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48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49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48</v>
      </c>
      <c r="AI75" s="43"/>
      <c r="AJ75" s="43"/>
      <c r="AK75" s="43"/>
      <c r="AL75" s="43"/>
      <c r="AM75" s="65" t="s">
        <v>49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52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2020-1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Zřízení BK na trati H.Brod - Humpolec bez oblouku bez materiálu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15. 6. 2020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31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5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75</v>
      </c>
      <c r="BW94" s="118" t="s">
        <v>5</v>
      </c>
      <c r="BX94" s="118" t="s">
        <v>76</v>
      </c>
      <c r="CL94" s="118" t="s">
        <v>1</v>
      </c>
    </row>
    <row r="95" s="7" customFormat="1" ht="24.75" customHeight="1">
      <c r="A95" s="120" t="s">
        <v>77</v>
      </c>
      <c r="B95" s="121"/>
      <c r="C95" s="122"/>
      <c r="D95" s="123" t="s">
        <v>78</v>
      </c>
      <c r="E95" s="123"/>
      <c r="F95" s="123"/>
      <c r="G95" s="123"/>
      <c r="H95" s="123"/>
      <c r="I95" s="124"/>
      <c r="J95" s="123" t="s">
        <v>79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'2020-1-1 - SO 01 - Oprava...'!J30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80</v>
      </c>
      <c r="AR95" s="127"/>
      <c r="AS95" s="128">
        <v>0</v>
      </c>
      <c r="AT95" s="129">
        <f>ROUND(SUM(AV95:AW95),2)</f>
        <v>0</v>
      </c>
      <c r="AU95" s="130">
        <f>'2020-1-1 - SO 01 - Oprava...'!P123</f>
        <v>0</v>
      </c>
      <c r="AV95" s="129">
        <f>'2020-1-1 - SO 01 - Oprava...'!J33</f>
        <v>0</v>
      </c>
      <c r="AW95" s="129">
        <f>'2020-1-1 - SO 01 - Oprava...'!J34</f>
        <v>0</v>
      </c>
      <c r="AX95" s="129">
        <f>'2020-1-1 - SO 01 - Oprava...'!J35</f>
        <v>0</v>
      </c>
      <c r="AY95" s="129">
        <f>'2020-1-1 - SO 01 - Oprava...'!J36</f>
        <v>0</v>
      </c>
      <c r="AZ95" s="129">
        <f>'2020-1-1 - SO 01 - Oprava...'!F33</f>
        <v>0</v>
      </c>
      <c r="BA95" s="129">
        <f>'2020-1-1 - SO 01 - Oprava...'!F34</f>
        <v>0</v>
      </c>
      <c r="BB95" s="129">
        <f>'2020-1-1 - SO 01 - Oprava...'!F35</f>
        <v>0</v>
      </c>
      <c r="BC95" s="129">
        <f>'2020-1-1 - SO 01 - Oprava...'!F36</f>
        <v>0</v>
      </c>
      <c r="BD95" s="131">
        <f>'2020-1-1 - SO 01 - Oprava...'!F37</f>
        <v>0</v>
      </c>
      <c r="BE95" s="7"/>
      <c r="BT95" s="132" t="s">
        <v>81</v>
      </c>
      <c r="BV95" s="132" t="s">
        <v>75</v>
      </c>
      <c r="BW95" s="132" t="s">
        <v>82</v>
      </c>
      <c r="BX95" s="132" t="s">
        <v>5</v>
      </c>
      <c r="CL95" s="132" t="s">
        <v>1</v>
      </c>
      <c r="CM95" s="132" t="s">
        <v>83</v>
      </c>
    </row>
    <row r="96" s="7" customFormat="1" ht="16.5" customHeight="1">
      <c r="A96" s="120" t="s">
        <v>77</v>
      </c>
      <c r="B96" s="121"/>
      <c r="C96" s="122"/>
      <c r="D96" s="123" t="s">
        <v>84</v>
      </c>
      <c r="E96" s="123"/>
      <c r="F96" s="123"/>
      <c r="G96" s="123"/>
      <c r="H96" s="123"/>
      <c r="I96" s="124"/>
      <c r="J96" s="123" t="s">
        <v>85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'2020-1-2 - SO-02 Zřízení 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80</v>
      </c>
      <c r="AR96" s="127"/>
      <c r="AS96" s="128">
        <v>0</v>
      </c>
      <c r="AT96" s="129">
        <f>ROUND(SUM(AV96:AW96),2)</f>
        <v>0</v>
      </c>
      <c r="AU96" s="130">
        <f>'2020-1-2 - SO-02 Zřízení ...'!P119</f>
        <v>0</v>
      </c>
      <c r="AV96" s="129">
        <f>'2020-1-2 - SO-02 Zřízení ...'!J33</f>
        <v>0</v>
      </c>
      <c r="AW96" s="129">
        <f>'2020-1-2 - SO-02 Zřízení ...'!J34</f>
        <v>0</v>
      </c>
      <c r="AX96" s="129">
        <f>'2020-1-2 - SO-02 Zřízení ...'!J35</f>
        <v>0</v>
      </c>
      <c r="AY96" s="129">
        <f>'2020-1-2 - SO-02 Zřízení ...'!J36</f>
        <v>0</v>
      </c>
      <c r="AZ96" s="129">
        <f>'2020-1-2 - SO-02 Zřízení ...'!F33</f>
        <v>0</v>
      </c>
      <c r="BA96" s="129">
        <f>'2020-1-2 - SO-02 Zřízení ...'!F34</f>
        <v>0</v>
      </c>
      <c r="BB96" s="129">
        <f>'2020-1-2 - SO-02 Zřízení ...'!F35</f>
        <v>0</v>
      </c>
      <c r="BC96" s="129">
        <f>'2020-1-2 - SO-02 Zřízení ...'!F36</f>
        <v>0</v>
      </c>
      <c r="BD96" s="131">
        <f>'2020-1-2 - SO-02 Zřízení ...'!F37</f>
        <v>0</v>
      </c>
      <c r="BE96" s="7"/>
      <c r="BT96" s="132" t="s">
        <v>81</v>
      </c>
      <c r="BV96" s="132" t="s">
        <v>75</v>
      </c>
      <c r="BW96" s="132" t="s">
        <v>86</v>
      </c>
      <c r="BX96" s="132" t="s">
        <v>5</v>
      </c>
      <c r="CL96" s="132" t="s">
        <v>1</v>
      </c>
      <c r="CM96" s="132" t="s">
        <v>83</v>
      </c>
    </row>
    <row r="97" s="7" customFormat="1" ht="16.5" customHeight="1">
      <c r="A97" s="120" t="s">
        <v>77</v>
      </c>
      <c r="B97" s="121"/>
      <c r="C97" s="122"/>
      <c r="D97" s="123" t="s">
        <v>87</v>
      </c>
      <c r="E97" s="123"/>
      <c r="F97" s="123"/>
      <c r="G97" s="123"/>
      <c r="H97" s="123"/>
      <c r="I97" s="124"/>
      <c r="J97" s="123" t="s">
        <v>88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'2020-1-3 - SO-03 Zřízení 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80</v>
      </c>
      <c r="AR97" s="127"/>
      <c r="AS97" s="128">
        <v>0</v>
      </c>
      <c r="AT97" s="129">
        <f>ROUND(SUM(AV97:AW97),2)</f>
        <v>0</v>
      </c>
      <c r="AU97" s="130">
        <f>'2020-1-3 - SO-03 Zřízení ...'!P120</f>
        <v>0</v>
      </c>
      <c r="AV97" s="129">
        <f>'2020-1-3 - SO-03 Zřízení ...'!J33</f>
        <v>0</v>
      </c>
      <c r="AW97" s="129">
        <f>'2020-1-3 - SO-03 Zřízení ...'!J34</f>
        <v>0</v>
      </c>
      <c r="AX97" s="129">
        <f>'2020-1-3 - SO-03 Zřízení ...'!J35</f>
        <v>0</v>
      </c>
      <c r="AY97" s="129">
        <f>'2020-1-3 - SO-03 Zřízení ...'!J36</f>
        <v>0</v>
      </c>
      <c r="AZ97" s="129">
        <f>'2020-1-3 - SO-03 Zřízení ...'!F33</f>
        <v>0</v>
      </c>
      <c r="BA97" s="129">
        <f>'2020-1-3 - SO-03 Zřízení ...'!F34</f>
        <v>0</v>
      </c>
      <c r="BB97" s="129">
        <f>'2020-1-3 - SO-03 Zřízení ...'!F35</f>
        <v>0</v>
      </c>
      <c r="BC97" s="129">
        <f>'2020-1-3 - SO-03 Zřízení ...'!F36</f>
        <v>0</v>
      </c>
      <c r="BD97" s="131">
        <f>'2020-1-3 - SO-03 Zřízení ...'!F37</f>
        <v>0</v>
      </c>
      <c r="BE97" s="7"/>
      <c r="BT97" s="132" t="s">
        <v>81</v>
      </c>
      <c r="BV97" s="132" t="s">
        <v>75</v>
      </c>
      <c r="BW97" s="132" t="s">
        <v>89</v>
      </c>
      <c r="BX97" s="132" t="s">
        <v>5</v>
      </c>
      <c r="CL97" s="132" t="s">
        <v>1</v>
      </c>
      <c r="CM97" s="132" t="s">
        <v>83</v>
      </c>
    </row>
    <row r="98" s="7" customFormat="1" ht="16.5" customHeight="1">
      <c r="A98" s="120" t="s">
        <v>77</v>
      </c>
      <c r="B98" s="121"/>
      <c r="C98" s="122"/>
      <c r="D98" s="123" t="s">
        <v>90</v>
      </c>
      <c r="E98" s="123"/>
      <c r="F98" s="123"/>
      <c r="G98" s="123"/>
      <c r="H98" s="123"/>
      <c r="I98" s="124"/>
      <c r="J98" s="123" t="s">
        <v>91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'2020-1-4 - VRN'!J30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80</v>
      </c>
      <c r="AR98" s="127"/>
      <c r="AS98" s="133">
        <v>0</v>
      </c>
      <c r="AT98" s="134">
        <f>ROUND(SUM(AV98:AW98),2)</f>
        <v>0</v>
      </c>
      <c r="AU98" s="135">
        <f>'2020-1-4 - VRN'!P118</f>
        <v>0</v>
      </c>
      <c r="AV98" s="134">
        <f>'2020-1-4 - VRN'!J33</f>
        <v>0</v>
      </c>
      <c r="AW98" s="134">
        <f>'2020-1-4 - VRN'!J34</f>
        <v>0</v>
      </c>
      <c r="AX98" s="134">
        <f>'2020-1-4 - VRN'!J35</f>
        <v>0</v>
      </c>
      <c r="AY98" s="134">
        <f>'2020-1-4 - VRN'!J36</f>
        <v>0</v>
      </c>
      <c r="AZ98" s="134">
        <f>'2020-1-4 - VRN'!F33</f>
        <v>0</v>
      </c>
      <c r="BA98" s="134">
        <f>'2020-1-4 - VRN'!F34</f>
        <v>0</v>
      </c>
      <c r="BB98" s="134">
        <f>'2020-1-4 - VRN'!F35</f>
        <v>0</v>
      </c>
      <c r="BC98" s="134">
        <f>'2020-1-4 - VRN'!F36</f>
        <v>0</v>
      </c>
      <c r="BD98" s="136">
        <f>'2020-1-4 - VRN'!F37</f>
        <v>0</v>
      </c>
      <c r="BE98" s="7"/>
      <c r="BT98" s="132" t="s">
        <v>81</v>
      </c>
      <c r="BV98" s="132" t="s">
        <v>75</v>
      </c>
      <c r="BW98" s="132" t="s">
        <v>92</v>
      </c>
      <c r="BX98" s="132" t="s">
        <v>5</v>
      </c>
      <c r="CL98" s="132" t="s">
        <v>1</v>
      </c>
      <c r="CM98" s="132" t="s">
        <v>83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5t7i33epBpP0Aqv+X1j7heI3jYU06DLDEq805LB5175isHHKbkyge//F5SwTK9w4ajSte6MBWdGw66aBKz1smQ==" hashValue="rChb9tYTqrvV5Z7XkKYCp9KSesQf22+P8IUxYrpp2aWszR8IsuixlrTNLS5OHp6IxzcQrTk0Yx+80q5aUQABsA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2020-1-1 - SO 01 - Oprava...'!C2" display="/"/>
    <hyperlink ref="A96" location="'2020-1-2 - SO-02 Zřízení ...'!C2" display="/"/>
    <hyperlink ref="A97" location="'2020-1-3 - SO-03 Zřízení ...'!C2" display="/"/>
    <hyperlink ref="A98" location="'2020-1-4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83</v>
      </c>
    </row>
    <row r="4" s="1" customFormat="1" ht="24.96" customHeight="1">
      <c r="B4" s="21"/>
      <c r="D4" s="141" t="s">
        <v>93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Zřízení BK na trati H.Brod - Humpolec bez oblouku bez materiálu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94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95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15. 6. 2020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 xml:space="preserve"> </v>
      </c>
      <c r="F15" s="39"/>
      <c r="G15" s="39"/>
      <c r="H15" s="39"/>
      <c r="I15" s="148" t="s">
        <v>26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27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29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 xml:space="preserve"> </v>
      </c>
      <c r="F21" s="39"/>
      <c r="G21" s="39"/>
      <c r="H21" s="39"/>
      <c r="I21" s="148" t="s">
        <v>26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31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26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32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33</v>
      </c>
      <c r="E30" s="39"/>
      <c r="F30" s="39"/>
      <c r="G30" s="39"/>
      <c r="H30" s="39"/>
      <c r="I30" s="145"/>
      <c r="J30" s="158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35</v>
      </c>
      <c r="G32" s="39"/>
      <c r="H32" s="39"/>
      <c r="I32" s="160" t="s">
        <v>34</v>
      </c>
      <c r="J32" s="159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37</v>
      </c>
      <c r="E33" s="143" t="s">
        <v>38</v>
      </c>
      <c r="F33" s="162">
        <f>ROUND((SUM(BE123:BE675)),  2)</f>
        <v>0</v>
      </c>
      <c r="G33" s="39"/>
      <c r="H33" s="39"/>
      <c r="I33" s="163">
        <v>0.20999999999999999</v>
      </c>
      <c r="J33" s="162">
        <f>ROUND(((SUM(BE123:BE675))*I33),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39</v>
      </c>
      <c r="F34" s="162">
        <f>ROUND((SUM(BF123:BF675)),  2)</f>
        <v>0</v>
      </c>
      <c r="G34" s="39"/>
      <c r="H34" s="39"/>
      <c r="I34" s="163">
        <v>0.14999999999999999</v>
      </c>
      <c r="J34" s="162">
        <f>ROUND(((SUM(BF123:BF675))*I34),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40</v>
      </c>
      <c r="F35" s="162">
        <f>ROUND((SUM(BG123:BG675)),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41</v>
      </c>
      <c r="F36" s="162">
        <f>ROUND((SUM(BH123:BH675)),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62">
        <f>ROUND((SUM(BI123:BI675)),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43</v>
      </c>
      <c r="E39" s="166"/>
      <c r="F39" s="166"/>
      <c r="G39" s="167" t="s">
        <v>44</v>
      </c>
      <c r="H39" s="168" t="s">
        <v>45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46</v>
      </c>
      <c r="E50" s="173"/>
      <c r="F50" s="173"/>
      <c r="G50" s="172" t="s">
        <v>47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48</v>
      </c>
      <c r="E61" s="176"/>
      <c r="F61" s="177" t="s">
        <v>49</v>
      </c>
      <c r="G61" s="175" t="s">
        <v>48</v>
      </c>
      <c r="H61" s="176"/>
      <c r="I61" s="178"/>
      <c r="J61" s="179" t="s">
        <v>49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50</v>
      </c>
      <c r="E65" s="180"/>
      <c r="F65" s="180"/>
      <c r="G65" s="172" t="s">
        <v>51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48</v>
      </c>
      <c r="E76" s="176"/>
      <c r="F76" s="177" t="s">
        <v>49</v>
      </c>
      <c r="G76" s="175" t="s">
        <v>48</v>
      </c>
      <c r="H76" s="176"/>
      <c r="I76" s="178"/>
      <c r="J76" s="179" t="s">
        <v>49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Zřízení BK na trati H.Brod - Humpolec bez oblouku bez materiálu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2020-1-1 - SO 01 - Oprava přejezdu P3774 v žst. Lípa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15. 6. 2020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148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148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97</v>
      </c>
      <c r="D94" s="190"/>
      <c r="E94" s="190"/>
      <c r="F94" s="190"/>
      <c r="G94" s="190"/>
      <c r="H94" s="190"/>
      <c r="I94" s="191"/>
      <c r="J94" s="192" t="s">
        <v>98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99</v>
      </c>
      <c r="D96" s="41"/>
      <c r="E96" s="41"/>
      <c r="F96" s="41"/>
      <c r="G96" s="41"/>
      <c r="H96" s="41"/>
      <c r="I96" s="145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94"/>
      <c r="C97" s="195"/>
      <c r="D97" s="196" t="s">
        <v>101</v>
      </c>
      <c r="E97" s="197"/>
      <c r="F97" s="197"/>
      <c r="G97" s="197"/>
      <c r="H97" s="197"/>
      <c r="I97" s="198"/>
      <c r="J97" s="199">
        <f>J124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102</v>
      </c>
      <c r="E98" s="204"/>
      <c r="F98" s="204"/>
      <c r="G98" s="204"/>
      <c r="H98" s="204"/>
      <c r="I98" s="205"/>
      <c r="J98" s="206">
        <f>J125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103</v>
      </c>
      <c r="E99" s="204"/>
      <c r="F99" s="204"/>
      <c r="G99" s="204"/>
      <c r="H99" s="204"/>
      <c r="I99" s="205"/>
      <c r="J99" s="206">
        <f>J223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104</v>
      </c>
      <c r="E100" s="204"/>
      <c r="F100" s="204"/>
      <c r="G100" s="204"/>
      <c r="H100" s="204"/>
      <c r="I100" s="205"/>
      <c r="J100" s="206">
        <f>J380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105</v>
      </c>
      <c r="E101" s="204"/>
      <c r="F101" s="204"/>
      <c r="G101" s="204"/>
      <c r="H101" s="204"/>
      <c r="I101" s="205"/>
      <c r="J101" s="206">
        <f>J401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106</v>
      </c>
      <c r="E102" s="204"/>
      <c r="F102" s="204"/>
      <c r="G102" s="204"/>
      <c r="H102" s="204"/>
      <c r="I102" s="205"/>
      <c r="J102" s="206">
        <f>J439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107</v>
      </c>
      <c r="E103" s="204"/>
      <c r="F103" s="204"/>
      <c r="G103" s="204"/>
      <c r="H103" s="204"/>
      <c r="I103" s="205"/>
      <c r="J103" s="206">
        <f>J538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145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184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187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108</v>
      </c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8" t="str">
        <f>E7</f>
        <v>Zřízení BK na trati H.Brod - Humpolec bez oblouku bez materiálu</v>
      </c>
      <c r="F113" s="33"/>
      <c r="G113" s="33"/>
      <c r="H113" s="33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94</v>
      </c>
      <c r="D114" s="41"/>
      <c r="E114" s="41"/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2020-1-1 - SO 01 - Oprava přejezdu P3774 v žst. Lípa</v>
      </c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 xml:space="preserve"> </v>
      </c>
      <c r="G117" s="41"/>
      <c r="H117" s="41"/>
      <c r="I117" s="148" t="s">
        <v>22</v>
      </c>
      <c r="J117" s="80" t="str">
        <f>IF(J12="","",J12)</f>
        <v>15. 6. 2020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 xml:space="preserve"> </v>
      </c>
      <c r="G119" s="41"/>
      <c r="H119" s="41"/>
      <c r="I119" s="148" t="s">
        <v>29</v>
      </c>
      <c r="J119" s="37" t="str">
        <f>E21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27</v>
      </c>
      <c r="D120" s="41"/>
      <c r="E120" s="41"/>
      <c r="F120" s="28" t="str">
        <f>IF(E18="","",E18)</f>
        <v>Vyplň údaj</v>
      </c>
      <c r="G120" s="41"/>
      <c r="H120" s="41"/>
      <c r="I120" s="148" t="s">
        <v>31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8"/>
      <c r="B122" s="209"/>
      <c r="C122" s="210" t="s">
        <v>109</v>
      </c>
      <c r="D122" s="211" t="s">
        <v>58</v>
      </c>
      <c r="E122" s="211" t="s">
        <v>54</v>
      </c>
      <c r="F122" s="211" t="s">
        <v>55</v>
      </c>
      <c r="G122" s="211" t="s">
        <v>110</v>
      </c>
      <c r="H122" s="211" t="s">
        <v>111</v>
      </c>
      <c r="I122" s="212" t="s">
        <v>112</v>
      </c>
      <c r="J122" s="213" t="s">
        <v>98</v>
      </c>
      <c r="K122" s="214" t="s">
        <v>113</v>
      </c>
      <c r="L122" s="215"/>
      <c r="M122" s="101" t="s">
        <v>1</v>
      </c>
      <c r="N122" s="102" t="s">
        <v>37</v>
      </c>
      <c r="O122" s="102" t="s">
        <v>114</v>
      </c>
      <c r="P122" s="102" t="s">
        <v>115</v>
      </c>
      <c r="Q122" s="102" t="s">
        <v>116</v>
      </c>
      <c r="R122" s="102" t="s">
        <v>117</v>
      </c>
      <c r="S122" s="102" t="s">
        <v>118</v>
      </c>
      <c r="T122" s="103" t="s">
        <v>119</v>
      </c>
      <c r="U122" s="208"/>
      <c r="V122" s="208"/>
      <c r="W122" s="208"/>
      <c r="X122" s="208"/>
      <c r="Y122" s="208"/>
      <c r="Z122" s="208"/>
      <c r="AA122" s="208"/>
      <c r="AB122" s="208"/>
      <c r="AC122" s="208"/>
      <c r="AD122" s="208"/>
      <c r="AE122" s="208"/>
    </row>
    <row r="123" s="2" customFormat="1" ht="22.8" customHeight="1">
      <c r="A123" s="39"/>
      <c r="B123" s="40"/>
      <c r="C123" s="108" t="s">
        <v>120</v>
      </c>
      <c r="D123" s="41"/>
      <c r="E123" s="41"/>
      <c r="F123" s="41"/>
      <c r="G123" s="41"/>
      <c r="H123" s="41"/>
      <c r="I123" s="145"/>
      <c r="J123" s="216">
        <f>BK123</f>
        <v>0</v>
      </c>
      <c r="K123" s="41"/>
      <c r="L123" s="45"/>
      <c r="M123" s="104"/>
      <c r="N123" s="217"/>
      <c r="O123" s="105"/>
      <c r="P123" s="218">
        <f>P124</f>
        <v>0</v>
      </c>
      <c r="Q123" s="105"/>
      <c r="R123" s="218">
        <f>R124</f>
        <v>0</v>
      </c>
      <c r="S123" s="105"/>
      <c r="T123" s="219">
        <f>T124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72</v>
      </c>
      <c r="AU123" s="18" t="s">
        <v>100</v>
      </c>
      <c r="BK123" s="220">
        <f>BK124</f>
        <v>0</v>
      </c>
    </row>
    <row r="124" s="12" customFormat="1" ht="25.92" customHeight="1">
      <c r="A124" s="12"/>
      <c r="B124" s="221"/>
      <c r="C124" s="222"/>
      <c r="D124" s="223" t="s">
        <v>72</v>
      </c>
      <c r="E124" s="224" t="s">
        <v>121</v>
      </c>
      <c r="F124" s="224" t="s">
        <v>122</v>
      </c>
      <c r="G124" s="222"/>
      <c r="H124" s="222"/>
      <c r="I124" s="225"/>
      <c r="J124" s="226">
        <f>BK124</f>
        <v>0</v>
      </c>
      <c r="K124" s="222"/>
      <c r="L124" s="227"/>
      <c r="M124" s="228"/>
      <c r="N124" s="229"/>
      <c r="O124" s="229"/>
      <c r="P124" s="230">
        <f>P125+P223+P380+P401+P439+P538</f>
        <v>0</v>
      </c>
      <c r="Q124" s="229"/>
      <c r="R124" s="230">
        <f>R125+R223+R380+R401+R439+R538</f>
        <v>0</v>
      </c>
      <c r="S124" s="229"/>
      <c r="T124" s="231">
        <f>T125+T223+T380+T401+T439+T538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2" t="s">
        <v>81</v>
      </c>
      <c r="AT124" s="233" t="s">
        <v>72</v>
      </c>
      <c r="AU124" s="233" t="s">
        <v>73</v>
      </c>
      <c r="AY124" s="232" t="s">
        <v>123</v>
      </c>
      <c r="BK124" s="234">
        <f>BK125+BK223+BK380+BK401+BK439+BK538</f>
        <v>0</v>
      </c>
    </row>
    <row r="125" s="12" customFormat="1" ht="22.8" customHeight="1">
      <c r="A125" s="12"/>
      <c r="B125" s="221"/>
      <c r="C125" s="222"/>
      <c r="D125" s="223" t="s">
        <v>72</v>
      </c>
      <c r="E125" s="235" t="s">
        <v>124</v>
      </c>
      <c r="F125" s="235" t="s">
        <v>125</v>
      </c>
      <c r="G125" s="222"/>
      <c r="H125" s="222"/>
      <c r="I125" s="225"/>
      <c r="J125" s="236">
        <f>BK125</f>
        <v>0</v>
      </c>
      <c r="K125" s="222"/>
      <c r="L125" s="227"/>
      <c r="M125" s="228"/>
      <c r="N125" s="229"/>
      <c r="O125" s="229"/>
      <c r="P125" s="230">
        <f>SUM(P126:P222)</f>
        <v>0</v>
      </c>
      <c r="Q125" s="229"/>
      <c r="R125" s="230">
        <f>SUM(R126:R222)</f>
        <v>0</v>
      </c>
      <c r="S125" s="229"/>
      <c r="T125" s="231">
        <f>SUM(T126:T222)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2" t="s">
        <v>81</v>
      </c>
      <c r="AT125" s="233" t="s">
        <v>72</v>
      </c>
      <c r="AU125" s="233" t="s">
        <v>81</v>
      </c>
      <c r="AY125" s="232" t="s">
        <v>123</v>
      </c>
      <c r="BK125" s="234">
        <f>SUM(BK126:BK222)</f>
        <v>0</v>
      </c>
    </row>
    <row r="126" s="2" customFormat="1" ht="16.5" customHeight="1">
      <c r="A126" s="39"/>
      <c r="B126" s="40"/>
      <c r="C126" s="237" t="s">
        <v>81</v>
      </c>
      <c r="D126" s="237" t="s">
        <v>126</v>
      </c>
      <c r="E126" s="238" t="s">
        <v>127</v>
      </c>
      <c r="F126" s="239" t="s">
        <v>128</v>
      </c>
      <c r="G126" s="240" t="s">
        <v>129</v>
      </c>
      <c r="H126" s="241">
        <v>15</v>
      </c>
      <c r="I126" s="242"/>
      <c r="J126" s="243">
        <f>ROUND(I126*H126,2)</f>
        <v>0</v>
      </c>
      <c r="K126" s="244"/>
      <c r="L126" s="45"/>
      <c r="M126" s="245" t="s">
        <v>1</v>
      </c>
      <c r="N126" s="246" t="s">
        <v>38</v>
      </c>
      <c r="O126" s="92"/>
      <c r="P126" s="247">
        <f>O126*H126</f>
        <v>0</v>
      </c>
      <c r="Q126" s="247">
        <v>0</v>
      </c>
      <c r="R126" s="247">
        <f>Q126*H126</f>
        <v>0</v>
      </c>
      <c r="S126" s="247">
        <v>0</v>
      </c>
      <c r="T126" s="24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9" t="s">
        <v>130</v>
      </c>
      <c r="AT126" s="249" t="s">
        <v>126</v>
      </c>
      <c r="AU126" s="249" t="s">
        <v>83</v>
      </c>
      <c r="AY126" s="18" t="s">
        <v>123</v>
      </c>
      <c r="BE126" s="250">
        <f>IF(N126="základní",J126,0)</f>
        <v>0</v>
      </c>
      <c r="BF126" s="250">
        <f>IF(N126="snížená",J126,0)</f>
        <v>0</v>
      </c>
      <c r="BG126" s="250">
        <f>IF(N126="zákl. přenesená",J126,0)</f>
        <v>0</v>
      </c>
      <c r="BH126" s="250">
        <f>IF(N126="sníž. přenesená",J126,0)</f>
        <v>0</v>
      </c>
      <c r="BI126" s="250">
        <f>IF(N126="nulová",J126,0)</f>
        <v>0</v>
      </c>
      <c r="BJ126" s="18" t="s">
        <v>81</v>
      </c>
      <c r="BK126" s="250">
        <f>ROUND(I126*H126,2)</f>
        <v>0</v>
      </c>
      <c r="BL126" s="18" t="s">
        <v>130</v>
      </c>
      <c r="BM126" s="249" t="s">
        <v>83</v>
      </c>
    </row>
    <row r="127" s="2" customFormat="1">
      <c r="A127" s="39"/>
      <c r="B127" s="40"/>
      <c r="C127" s="41"/>
      <c r="D127" s="251" t="s">
        <v>131</v>
      </c>
      <c r="E127" s="41"/>
      <c r="F127" s="252" t="s">
        <v>128</v>
      </c>
      <c r="G127" s="41"/>
      <c r="H127" s="41"/>
      <c r="I127" s="145"/>
      <c r="J127" s="41"/>
      <c r="K127" s="41"/>
      <c r="L127" s="45"/>
      <c r="M127" s="253"/>
      <c r="N127" s="254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131</v>
      </c>
      <c r="AU127" s="18" t="s">
        <v>83</v>
      </c>
    </row>
    <row r="128" s="13" customFormat="1">
      <c r="A128" s="13"/>
      <c r="B128" s="255"/>
      <c r="C128" s="256"/>
      <c r="D128" s="251" t="s">
        <v>132</v>
      </c>
      <c r="E128" s="257" t="s">
        <v>1</v>
      </c>
      <c r="F128" s="258" t="s">
        <v>133</v>
      </c>
      <c r="G128" s="256"/>
      <c r="H128" s="257" t="s">
        <v>1</v>
      </c>
      <c r="I128" s="259"/>
      <c r="J128" s="256"/>
      <c r="K128" s="256"/>
      <c r="L128" s="260"/>
      <c r="M128" s="261"/>
      <c r="N128" s="262"/>
      <c r="O128" s="262"/>
      <c r="P128" s="262"/>
      <c r="Q128" s="262"/>
      <c r="R128" s="262"/>
      <c r="S128" s="262"/>
      <c r="T128" s="26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4" t="s">
        <v>132</v>
      </c>
      <c r="AU128" s="264" t="s">
        <v>83</v>
      </c>
      <c r="AV128" s="13" t="s">
        <v>81</v>
      </c>
      <c r="AW128" s="13" t="s">
        <v>30</v>
      </c>
      <c r="AX128" s="13" t="s">
        <v>73</v>
      </c>
      <c r="AY128" s="264" t="s">
        <v>123</v>
      </c>
    </row>
    <row r="129" s="14" customFormat="1">
      <c r="A129" s="14"/>
      <c r="B129" s="265"/>
      <c r="C129" s="266"/>
      <c r="D129" s="251" t="s">
        <v>132</v>
      </c>
      <c r="E129" s="267" t="s">
        <v>1</v>
      </c>
      <c r="F129" s="268" t="s">
        <v>134</v>
      </c>
      <c r="G129" s="266"/>
      <c r="H129" s="269">
        <v>15</v>
      </c>
      <c r="I129" s="270"/>
      <c r="J129" s="266"/>
      <c r="K129" s="266"/>
      <c r="L129" s="271"/>
      <c r="M129" s="272"/>
      <c r="N129" s="273"/>
      <c r="O129" s="273"/>
      <c r="P129" s="273"/>
      <c r="Q129" s="273"/>
      <c r="R129" s="273"/>
      <c r="S129" s="273"/>
      <c r="T129" s="27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5" t="s">
        <v>132</v>
      </c>
      <c r="AU129" s="275" t="s">
        <v>83</v>
      </c>
      <c r="AV129" s="14" t="s">
        <v>83</v>
      </c>
      <c r="AW129" s="14" t="s">
        <v>30</v>
      </c>
      <c r="AX129" s="14" t="s">
        <v>73</v>
      </c>
      <c r="AY129" s="275" t="s">
        <v>123</v>
      </c>
    </row>
    <row r="130" s="15" customFormat="1">
      <c r="A130" s="15"/>
      <c r="B130" s="276"/>
      <c r="C130" s="277"/>
      <c r="D130" s="251" t="s">
        <v>132</v>
      </c>
      <c r="E130" s="278" t="s">
        <v>1</v>
      </c>
      <c r="F130" s="279" t="s">
        <v>135</v>
      </c>
      <c r="G130" s="277"/>
      <c r="H130" s="280">
        <v>15</v>
      </c>
      <c r="I130" s="281"/>
      <c r="J130" s="277"/>
      <c r="K130" s="277"/>
      <c r="L130" s="282"/>
      <c r="M130" s="283"/>
      <c r="N130" s="284"/>
      <c r="O130" s="284"/>
      <c r="P130" s="284"/>
      <c r="Q130" s="284"/>
      <c r="R130" s="284"/>
      <c r="S130" s="284"/>
      <c r="T130" s="28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86" t="s">
        <v>132</v>
      </c>
      <c r="AU130" s="286" t="s">
        <v>83</v>
      </c>
      <c r="AV130" s="15" t="s">
        <v>130</v>
      </c>
      <c r="AW130" s="15" t="s">
        <v>30</v>
      </c>
      <c r="AX130" s="15" t="s">
        <v>81</v>
      </c>
      <c r="AY130" s="286" t="s">
        <v>123</v>
      </c>
    </row>
    <row r="131" s="2" customFormat="1" ht="21.75" customHeight="1">
      <c r="A131" s="39"/>
      <c r="B131" s="40"/>
      <c r="C131" s="237" t="s">
        <v>83</v>
      </c>
      <c r="D131" s="237" t="s">
        <v>126</v>
      </c>
      <c r="E131" s="238" t="s">
        <v>136</v>
      </c>
      <c r="F131" s="239" t="s">
        <v>137</v>
      </c>
      <c r="G131" s="240" t="s">
        <v>138</v>
      </c>
      <c r="H131" s="241">
        <v>66</v>
      </c>
      <c r="I131" s="242"/>
      <c r="J131" s="243">
        <f>ROUND(I131*H131,2)</f>
        <v>0</v>
      </c>
      <c r="K131" s="244"/>
      <c r="L131" s="45"/>
      <c r="M131" s="245" t="s">
        <v>1</v>
      </c>
      <c r="N131" s="246" t="s">
        <v>38</v>
      </c>
      <c r="O131" s="92"/>
      <c r="P131" s="247">
        <f>O131*H131</f>
        <v>0</v>
      </c>
      <c r="Q131" s="247">
        <v>0</v>
      </c>
      <c r="R131" s="247">
        <f>Q131*H131</f>
        <v>0</v>
      </c>
      <c r="S131" s="247">
        <v>0</v>
      </c>
      <c r="T131" s="24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9" t="s">
        <v>130</v>
      </c>
      <c r="AT131" s="249" t="s">
        <v>126</v>
      </c>
      <c r="AU131" s="249" t="s">
        <v>83</v>
      </c>
      <c r="AY131" s="18" t="s">
        <v>123</v>
      </c>
      <c r="BE131" s="250">
        <f>IF(N131="základní",J131,0)</f>
        <v>0</v>
      </c>
      <c r="BF131" s="250">
        <f>IF(N131="snížená",J131,0)</f>
        <v>0</v>
      </c>
      <c r="BG131" s="250">
        <f>IF(N131="zákl. přenesená",J131,0)</f>
        <v>0</v>
      </c>
      <c r="BH131" s="250">
        <f>IF(N131="sníž. přenesená",J131,0)</f>
        <v>0</v>
      </c>
      <c r="BI131" s="250">
        <f>IF(N131="nulová",J131,0)</f>
        <v>0</v>
      </c>
      <c r="BJ131" s="18" t="s">
        <v>81</v>
      </c>
      <c r="BK131" s="250">
        <f>ROUND(I131*H131,2)</f>
        <v>0</v>
      </c>
      <c r="BL131" s="18" t="s">
        <v>130</v>
      </c>
      <c r="BM131" s="249" t="s">
        <v>130</v>
      </c>
    </row>
    <row r="132" s="2" customFormat="1">
      <c r="A132" s="39"/>
      <c r="B132" s="40"/>
      <c r="C132" s="41"/>
      <c r="D132" s="251" t="s">
        <v>131</v>
      </c>
      <c r="E132" s="41"/>
      <c r="F132" s="252" t="s">
        <v>137</v>
      </c>
      <c r="G132" s="41"/>
      <c r="H132" s="41"/>
      <c r="I132" s="145"/>
      <c r="J132" s="41"/>
      <c r="K132" s="41"/>
      <c r="L132" s="45"/>
      <c r="M132" s="253"/>
      <c r="N132" s="254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131</v>
      </c>
      <c r="AU132" s="18" t="s">
        <v>83</v>
      </c>
    </row>
    <row r="133" s="13" customFormat="1">
      <c r="A133" s="13"/>
      <c r="B133" s="255"/>
      <c r="C133" s="256"/>
      <c r="D133" s="251" t="s">
        <v>132</v>
      </c>
      <c r="E133" s="257" t="s">
        <v>1</v>
      </c>
      <c r="F133" s="258" t="s">
        <v>139</v>
      </c>
      <c r="G133" s="256"/>
      <c r="H133" s="257" t="s">
        <v>1</v>
      </c>
      <c r="I133" s="259"/>
      <c r="J133" s="256"/>
      <c r="K133" s="256"/>
      <c r="L133" s="260"/>
      <c r="M133" s="261"/>
      <c r="N133" s="262"/>
      <c r="O133" s="262"/>
      <c r="P133" s="262"/>
      <c r="Q133" s="262"/>
      <c r="R133" s="262"/>
      <c r="S133" s="262"/>
      <c r="T133" s="26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4" t="s">
        <v>132</v>
      </c>
      <c r="AU133" s="264" t="s">
        <v>83</v>
      </c>
      <c r="AV133" s="13" t="s">
        <v>81</v>
      </c>
      <c r="AW133" s="13" t="s">
        <v>30</v>
      </c>
      <c r="AX133" s="13" t="s">
        <v>73</v>
      </c>
      <c r="AY133" s="264" t="s">
        <v>123</v>
      </c>
    </row>
    <row r="134" s="14" customFormat="1">
      <c r="A134" s="14"/>
      <c r="B134" s="265"/>
      <c r="C134" s="266"/>
      <c r="D134" s="251" t="s">
        <v>132</v>
      </c>
      <c r="E134" s="267" t="s">
        <v>1</v>
      </c>
      <c r="F134" s="268" t="s">
        <v>140</v>
      </c>
      <c r="G134" s="266"/>
      <c r="H134" s="269">
        <v>66</v>
      </c>
      <c r="I134" s="270"/>
      <c r="J134" s="266"/>
      <c r="K134" s="266"/>
      <c r="L134" s="271"/>
      <c r="M134" s="272"/>
      <c r="N134" s="273"/>
      <c r="O134" s="273"/>
      <c r="P134" s="273"/>
      <c r="Q134" s="273"/>
      <c r="R134" s="273"/>
      <c r="S134" s="273"/>
      <c r="T134" s="27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5" t="s">
        <v>132</v>
      </c>
      <c r="AU134" s="275" t="s">
        <v>83</v>
      </c>
      <c r="AV134" s="14" t="s">
        <v>83</v>
      </c>
      <c r="AW134" s="14" t="s">
        <v>30</v>
      </c>
      <c r="AX134" s="14" t="s">
        <v>73</v>
      </c>
      <c r="AY134" s="275" t="s">
        <v>123</v>
      </c>
    </row>
    <row r="135" s="15" customFormat="1">
      <c r="A135" s="15"/>
      <c r="B135" s="276"/>
      <c r="C135" s="277"/>
      <c r="D135" s="251" t="s">
        <v>132</v>
      </c>
      <c r="E135" s="278" t="s">
        <v>1</v>
      </c>
      <c r="F135" s="279" t="s">
        <v>135</v>
      </c>
      <c r="G135" s="277"/>
      <c r="H135" s="280">
        <v>66</v>
      </c>
      <c r="I135" s="281"/>
      <c r="J135" s="277"/>
      <c r="K135" s="277"/>
      <c r="L135" s="282"/>
      <c r="M135" s="283"/>
      <c r="N135" s="284"/>
      <c r="O135" s="284"/>
      <c r="P135" s="284"/>
      <c r="Q135" s="284"/>
      <c r="R135" s="284"/>
      <c r="S135" s="284"/>
      <c r="T135" s="28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86" t="s">
        <v>132</v>
      </c>
      <c r="AU135" s="286" t="s">
        <v>83</v>
      </c>
      <c r="AV135" s="15" t="s">
        <v>130</v>
      </c>
      <c r="AW135" s="15" t="s">
        <v>30</v>
      </c>
      <c r="AX135" s="15" t="s">
        <v>81</v>
      </c>
      <c r="AY135" s="286" t="s">
        <v>123</v>
      </c>
    </row>
    <row r="136" s="2" customFormat="1" ht="21.75" customHeight="1">
      <c r="A136" s="39"/>
      <c r="B136" s="40"/>
      <c r="C136" s="237" t="s">
        <v>141</v>
      </c>
      <c r="D136" s="237" t="s">
        <v>126</v>
      </c>
      <c r="E136" s="238" t="s">
        <v>142</v>
      </c>
      <c r="F136" s="239" t="s">
        <v>143</v>
      </c>
      <c r="G136" s="240" t="s">
        <v>144</v>
      </c>
      <c r="H136" s="241">
        <v>27</v>
      </c>
      <c r="I136" s="242"/>
      <c r="J136" s="243">
        <f>ROUND(I136*H136,2)</f>
        <v>0</v>
      </c>
      <c r="K136" s="244"/>
      <c r="L136" s="45"/>
      <c r="M136" s="245" t="s">
        <v>1</v>
      </c>
      <c r="N136" s="246" t="s">
        <v>38</v>
      </c>
      <c r="O136" s="92"/>
      <c r="P136" s="247">
        <f>O136*H136</f>
        <v>0</v>
      </c>
      <c r="Q136" s="247">
        <v>0</v>
      </c>
      <c r="R136" s="247">
        <f>Q136*H136</f>
        <v>0</v>
      </c>
      <c r="S136" s="247">
        <v>0</v>
      </c>
      <c r="T136" s="24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9" t="s">
        <v>130</v>
      </c>
      <c r="AT136" s="249" t="s">
        <v>126</v>
      </c>
      <c r="AU136" s="249" t="s">
        <v>83</v>
      </c>
      <c r="AY136" s="18" t="s">
        <v>123</v>
      </c>
      <c r="BE136" s="250">
        <f>IF(N136="základní",J136,0)</f>
        <v>0</v>
      </c>
      <c r="BF136" s="250">
        <f>IF(N136="snížená",J136,0)</f>
        <v>0</v>
      </c>
      <c r="BG136" s="250">
        <f>IF(N136="zákl. přenesená",J136,0)</f>
        <v>0</v>
      </c>
      <c r="BH136" s="250">
        <f>IF(N136="sníž. přenesená",J136,0)</f>
        <v>0</v>
      </c>
      <c r="BI136" s="250">
        <f>IF(N136="nulová",J136,0)</f>
        <v>0</v>
      </c>
      <c r="BJ136" s="18" t="s">
        <v>81</v>
      </c>
      <c r="BK136" s="250">
        <f>ROUND(I136*H136,2)</f>
        <v>0</v>
      </c>
      <c r="BL136" s="18" t="s">
        <v>130</v>
      </c>
      <c r="BM136" s="249" t="s">
        <v>145</v>
      </c>
    </row>
    <row r="137" s="2" customFormat="1">
      <c r="A137" s="39"/>
      <c r="B137" s="40"/>
      <c r="C137" s="41"/>
      <c r="D137" s="251" t="s">
        <v>131</v>
      </c>
      <c r="E137" s="41"/>
      <c r="F137" s="252" t="s">
        <v>143</v>
      </c>
      <c r="G137" s="41"/>
      <c r="H137" s="41"/>
      <c r="I137" s="145"/>
      <c r="J137" s="41"/>
      <c r="K137" s="41"/>
      <c r="L137" s="45"/>
      <c r="M137" s="253"/>
      <c r="N137" s="254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131</v>
      </c>
      <c r="AU137" s="18" t="s">
        <v>83</v>
      </c>
    </row>
    <row r="138" s="13" customFormat="1">
      <c r="A138" s="13"/>
      <c r="B138" s="255"/>
      <c r="C138" s="256"/>
      <c r="D138" s="251" t="s">
        <v>132</v>
      </c>
      <c r="E138" s="257" t="s">
        <v>1</v>
      </c>
      <c r="F138" s="258" t="s">
        <v>146</v>
      </c>
      <c r="G138" s="256"/>
      <c r="H138" s="257" t="s">
        <v>1</v>
      </c>
      <c r="I138" s="259"/>
      <c r="J138" s="256"/>
      <c r="K138" s="256"/>
      <c r="L138" s="260"/>
      <c r="M138" s="261"/>
      <c r="N138" s="262"/>
      <c r="O138" s="262"/>
      <c r="P138" s="262"/>
      <c r="Q138" s="262"/>
      <c r="R138" s="262"/>
      <c r="S138" s="262"/>
      <c r="T138" s="26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4" t="s">
        <v>132</v>
      </c>
      <c r="AU138" s="264" t="s">
        <v>83</v>
      </c>
      <c r="AV138" s="13" t="s">
        <v>81</v>
      </c>
      <c r="AW138" s="13" t="s">
        <v>30</v>
      </c>
      <c r="AX138" s="13" t="s">
        <v>73</v>
      </c>
      <c r="AY138" s="264" t="s">
        <v>123</v>
      </c>
    </row>
    <row r="139" s="14" customFormat="1">
      <c r="A139" s="14"/>
      <c r="B139" s="265"/>
      <c r="C139" s="266"/>
      <c r="D139" s="251" t="s">
        <v>132</v>
      </c>
      <c r="E139" s="267" t="s">
        <v>1</v>
      </c>
      <c r="F139" s="268" t="s">
        <v>147</v>
      </c>
      <c r="G139" s="266"/>
      <c r="H139" s="269">
        <v>15</v>
      </c>
      <c r="I139" s="270"/>
      <c r="J139" s="266"/>
      <c r="K139" s="266"/>
      <c r="L139" s="271"/>
      <c r="M139" s="272"/>
      <c r="N139" s="273"/>
      <c r="O139" s="273"/>
      <c r="P139" s="273"/>
      <c r="Q139" s="273"/>
      <c r="R139" s="273"/>
      <c r="S139" s="273"/>
      <c r="T139" s="27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5" t="s">
        <v>132</v>
      </c>
      <c r="AU139" s="275" t="s">
        <v>83</v>
      </c>
      <c r="AV139" s="14" t="s">
        <v>83</v>
      </c>
      <c r="AW139" s="14" t="s">
        <v>30</v>
      </c>
      <c r="AX139" s="14" t="s">
        <v>73</v>
      </c>
      <c r="AY139" s="275" t="s">
        <v>123</v>
      </c>
    </row>
    <row r="140" s="13" customFormat="1">
      <c r="A140" s="13"/>
      <c r="B140" s="255"/>
      <c r="C140" s="256"/>
      <c r="D140" s="251" t="s">
        <v>132</v>
      </c>
      <c r="E140" s="257" t="s">
        <v>1</v>
      </c>
      <c r="F140" s="258" t="s">
        <v>148</v>
      </c>
      <c r="G140" s="256"/>
      <c r="H140" s="257" t="s">
        <v>1</v>
      </c>
      <c r="I140" s="259"/>
      <c r="J140" s="256"/>
      <c r="K140" s="256"/>
      <c r="L140" s="260"/>
      <c r="M140" s="261"/>
      <c r="N140" s="262"/>
      <c r="O140" s="262"/>
      <c r="P140" s="262"/>
      <c r="Q140" s="262"/>
      <c r="R140" s="262"/>
      <c r="S140" s="262"/>
      <c r="T140" s="26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4" t="s">
        <v>132</v>
      </c>
      <c r="AU140" s="264" t="s">
        <v>83</v>
      </c>
      <c r="AV140" s="13" t="s">
        <v>81</v>
      </c>
      <c r="AW140" s="13" t="s">
        <v>30</v>
      </c>
      <c r="AX140" s="13" t="s">
        <v>73</v>
      </c>
      <c r="AY140" s="264" t="s">
        <v>123</v>
      </c>
    </row>
    <row r="141" s="14" customFormat="1">
      <c r="A141" s="14"/>
      <c r="B141" s="265"/>
      <c r="C141" s="266"/>
      <c r="D141" s="251" t="s">
        <v>132</v>
      </c>
      <c r="E141" s="267" t="s">
        <v>1</v>
      </c>
      <c r="F141" s="268" t="s">
        <v>149</v>
      </c>
      <c r="G141" s="266"/>
      <c r="H141" s="269">
        <v>12</v>
      </c>
      <c r="I141" s="270"/>
      <c r="J141" s="266"/>
      <c r="K141" s="266"/>
      <c r="L141" s="271"/>
      <c r="M141" s="272"/>
      <c r="N141" s="273"/>
      <c r="O141" s="273"/>
      <c r="P141" s="273"/>
      <c r="Q141" s="273"/>
      <c r="R141" s="273"/>
      <c r="S141" s="273"/>
      <c r="T141" s="27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5" t="s">
        <v>132</v>
      </c>
      <c r="AU141" s="275" t="s">
        <v>83</v>
      </c>
      <c r="AV141" s="14" t="s">
        <v>83</v>
      </c>
      <c r="AW141" s="14" t="s">
        <v>30</v>
      </c>
      <c r="AX141" s="14" t="s">
        <v>73</v>
      </c>
      <c r="AY141" s="275" t="s">
        <v>123</v>
      </c>
    </row>
    <row r="142" s="15" customFormat="1">
      <c r="A142" s="15"/>
      <c r="B142" s="276"/>
      <c r="C142" s="277"/>
      <c r="D142" s="251" t="s">
        <v>132</v>
      </c>
      <c r="E142" s="278" t="s">
        <v>1</v>
      </c>
      <c r="F142" s="279" t="s">
        <v>135</v>
      </c>
      <c r="G142" s="277"/>
      <c r="H142" s="280">
        <v>27</v>
      </c>
      <c r="I142" s="281"/>
      <c r="J142" s="277"/>
      <c r="K142" s="277"/>
      <c r="L142" s="282"/>
      <c r="M142" s="283"/>
      <c r="N142" s="284"/>
      <c r="O142" s="284"/>
      <c r="P142" s="284"/>
      <c r="Q142" s="284"/>
      <c r="R142" s="284"/>
      <c r="S142" s="284"/>
      <c r="T142" s="28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86" t="s">
        <v>132</v>
      </c>
      <c r="AU142" s="286" t="s">
        <v>83</v>
      </c>
      <c r="AV142" s="15" t="s">
        <v>130</v>
      </c>
      <c r="AW142" s="15" t="s">
        <v>30</v>
      </c>
      <c r="AX142" s="15" t="s">
        <v>81</v>
      </c>
      <c r="AY142" s="286" t="s">
        <v>123</v>
      </c>
    </row>
    <row r="143" s="2" customFormat="1" ht="16.5" customHeight="1">
      <c r="A143" s="39"/>
      <c r="B143" s="40"/>
      <c r="C143" s="237" t="s">
        <v>130</v>
      </c>
      <c r="D143" s="237" t="s">
        <v>126</v>
      </c>
      <c r="E143" s="238" t="s">
        <v>150</v>
      </c>
      <c r="F143" s="239" t="s">
        <v>151</v>
      </c>
      <c r="G143" s="240" t="s">
        <v>138</v>
      </c>
      <c r="H143" s="241">
        <v>60</v>
      </c>
      <c r="I143" s="242"/>
      <c r="J143" s="243">
        <f>ROUND(I143*H143,2)</f>
        <v>0</v>
      </c>
      <c r="K143" s="244"/>
      <c r="L143" s="45"/>
      <c r="M143" s="245" t="s">
        <v>1</v>
      </c>
      <c r="N143" s="246" t="s">
        <v>38</v>
      </c>
      <c r="O143" s="92"/>
      <c r="P143" s="247">
        <f>O143*H143</f>
        <v>0</v>
      </c>
      <c r="Q143" s="247">
        <v>0</v>
      </c>
      <c r="R143" s="247">
        <f>Q143*H143</f>
        <v>0</v>
      </c>
      <c r="S143" s="247">
        <v>0</v>
      </c>
      <c r="T143" s="24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9" t="s">
        <v>130</v>
      </c>
      <c r="AT143" s="249" t="s">
        <v>126</v>
      </c>
      <c r="AU143" s="249" t="s">
        <v>83</v>
      </c>
      <c r="AY143" s="18" t="s">
        <v>123</v>
      </c>
      <c r="BE143" s="250">
        <f>IF(N143="základní",J143,0)</f>
        <v>0</v>
      </c>
      <c r="BF143" s="250">
        <f>IF(N143="snížená",J143,0)</f>
        <v>0</v>
      </c>
      <c r="BG143" s="250">
        <f>IF(N143="zákl. přenesená",J143,0)</f>
        <v>0</v>
      </c>
      <c r="BH143" s="250">
        <f>IF(N143="sníž. přenesená",J143,0)</f>
        <v>0</v>
      </c>
      <c r="BI143" s="250">
        <f>IF(N143="nulová",J143,0)</f>
        <v>0</v>
      </c>
      <c r="BJ143" s="18" t="s">
        <v>81</v>
      </c>
      <c r="BK143" s="250">
        <f>ROUND(I143*H143,2)</f>
        <v>0</v>
      </c>
      <c r="BL143" s="18" t="s">
        <v>130</v>
      </c>
      <c r="BM143" s="249" t="s">
        <v>152</v>
      </c>
    </row>
    <row r="144" s="2" customFormat="1">
      <c r="A144" s="39"/>
      <c r="B144" s="40"/>
      <c r="C144" s="41"/>
      <c r="D144" s="251" t="s">
        <v>131</v>
      </c>
      <c r="E144" s="41"/>
      <c r="F144" s="252" t="s">
        <v>151</v>
      </c>
      <c r="G144" s="41"/>
      <c r="H144" s="41"/>
      <c r="I144" s="145"/>
      <c r="J144" s="41"/>
      <c r="K144" s="41"/>
      <c r="L144" s="45"/>
      <c r="M144" s="253"/>
      <c r="N144" s="254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131</v>
      </c>
      <c r="AU144" s="18" t="s">
        <v>83</v>
      </c>
    </row>
    <row r="145" s="13" customFormat="1">
      <c r="A145" s="13"/>
      <c r="B145" s="255"/>
      <c r="C145" s="256"/>
      <c r="D145" s="251" t="s">
        <v>132</v>
      </c>
      <c r="E145" s="257" t="s">
        <v>1</v>
      </c>
      <c r="F145" s="258" t="s">
        <v>153</v>
      </c>
      <c r="G145" s="256"/>
      <c r="H145" s="257" t="s">
        <v>1</v>
      </c>
      <c r="I145" s="259"/>
      <c r="J145" s="256"/>
      <c r="K145" s="256"/>
      <c r="L145" s="260"/>
      <c r="M145" s="261"/>
      <c r="N145" s="262"/>
      <c r="O145" s="262"/>
      <c r="P145" s="262"/>
      <c r="Q145" s="262"/>
      <c r="R145" s="262"/>
      <c r="S145" s="262"/>
      <c r="T145" s="26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4" t="s">
        <v>132</v>
      </c>
      <c r="AU145" s="264" t="s">
        <v>83</v>
      </c>
      <c r="AV145" s="13" t="s">
        <v>81</v>
      </c>
      <c r="AW145" s="13" t="s">
        <v>30</v>
      </c>
      <c r="AX145" s="13" t="s">
        <v>73</v>
      </c>
      <c r="AY145" s="264" t="s">
        <v>123</v>
      </c>
    </row>
    <row r="146" s="14" customFormat="1">
      <c r="A146" s="14"/>
      <c r="B146" s="265"/>
      <c r="C146" s="266"/>
      <c r="D146" s="251" t="s">
        <v>132</v>
      </c>
      <c r="E146" s="267" t="s">
        <v>1</v>
      </c>
      <c r="F146" s="268" t="s">
        <v>154</v>
      </c>
      <c r="G146" s="266"/>
      <c r="H146" s="269">
        <v>60</v>
      </c>
      <c r="I146" s="270"/>
      <c r="J146" s="266"/>
      <c r="K146" s="266"/>
      <c r="L146" s="271"/>
      <c r="M146" s="272"/>
      <c r="N146" s="273"/>
      <c r="O146" s="273"/>
      <c r="P146" s="273"/>
      <c r="Q146" s="273"/>
      <c r="R146" s="273"/>
      <c r="S146" s="273"/>
      <c r="T146" s="27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5" t="s">
        <v>132</v>
      </c>
      <c r="AU146" s="275" t="s">
        <v>83</v>
      </c>
      <c r="AV146" s="14" t="s">
        <v>83</v>
      </c>
      <c r="AW146" s="14" t="s">
        <v>30</v>
      </c>
      <c r="AX146" s="14" t="s">
        <v>73</v>
      </c>
      <c r="AY146" s="275" t="s">
        <v>123</v>
      </c>
    </row>
    <row r="147" s="15" customFormat="1">
      <c r="A147" s="15"/>
      <c r="B147" s="276"/>
      <c r="C147" s="277"/>
      <c r="D147" s="251" t="s">
        <v>132</v>
      </c>
      <c r="E147" s="278" t="s">
        <v>1</v>
      </c>
      <c r="F147" s="279" t="s">
        <v>135</v>
      </c>
      <c r="G147" s="277"/>
      <c r="H147" s="280">
        <v>60</v>
      </c>
      <c r="I147" s="281"/>
      <c r="J147" s="277"/>
      <c r="K147" s="277"/>
      <c r="L147" s="282"/>
      <c r="M147" s="283"/>
      <c r="N147" s="284"/>
      <c r="O147" s="284"/>
      <c r="P147" s="284"/>
      <c r="Q147" s="284"/>
      <c r="R147" s="284"/>
      <c r="S147" s="284"/>
      <c r="T147" s="28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86" t="s">
        <v>132</v>
      </c>
      <c r="AU147" s="286" t="s">
        <v>83</v>
      </c>
      <c r="AV147" s="15" t="s">
        <v>130</v>
      </c>
      <c r="AW147" s="15" t="s">
        <v>30</v>
      </c>
      <c r="AX147" s="15" t="s">
        <v>81</v>
      </c>
      <c r="AY147" s="286" t="s">
        <v>123</v>
      </c>
    </row>
    <row r="148" s="2" customFormat="1" ht="16.5" customHeight="1">
      <c r="A148" s="39"/>
      <c r="B148" s="40"/>
      <c r="C148" s="237" t="s">
        <v>124</v>
      </c>
      <c r="D148" s="237" t="s">
        <v>126</v>
      </c>
      <c r="E148" s="238" t="s">
        <v>155</v>
      </c>
      <c r="F148" s="239" t="s">
        <v>156</v>
      </c>
      <c r="G148" s="240" t="s">
        <v>138</v>
      </c>
      <c r="H148" s="241">
        <v>120</v>
      </c>
      <c r="I148" s="242"/>
      <c r="J148" s="243">
        <f>ROUND(I148*H148,2)</f>
        <v>0</v>
      </c>
      <c r="K148" s="244"/>
      <c r="L148" s="45"/>
      <c r="M148" s="245" t="s">
        <v>1</v>
      </c>
      <c r="N148" s="246" t="s">
        <v>38</v>
      </c>
      <c r="O148" s="92"/>
      <c r="P148" s="247">
        <f>O148*H148</f>
        <v>0</v>
      </c>
      <c r="Q148" s="247">
        <v>0</v>
      </c>
      <c r="R148" s="247">
        <f>Q148*H148</f>
        <v>0</v>
      </c>
      <c r="S148" s="247">
        <v>0</v>
      </c>
      <c r="T148" s="24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9" t="s">
        <v>130</v>
      </c>
      <c r="AT148" s="249" t="s">
        <v>126</v>
      </c>
      <c r="AU148" s="249" t="s">
        <v>83</v>
      </c>
      <c r="AY148" s="18" t="s">
        <v>123</v>
      </c>
      <c r="BE148" s="250">
        <f>IF(N148="základní",J148,0)</f>
        <v>0</v>
      </c>
      <c r="BF148" s="250">
        <f>IF(N148="snížená",J148,0)</f>
        <v>0</v>
      </c>
      <c r="BG148" s="250">
        <f>IF(N148="zákl. přenesená",J148,0)</f>
        <v>0</v>
      </c>
      <c r="BH148" s="250">
        <f>IF(N148="sníž. přenesená",J148,0)</f>
        <v>0</v>
      </c>
      <c r="BI148" s="250">
        <f>IF(N148="nulová",J148,0)</f>
        <v>0</v>
      </c>
      <c r="BJ148" s="18" t="s">
        <v>81</v>
      </c>
      <c r="BK148" s="250">
        <f>ROUND(I148*H148,2)</f>
        <v>0</v>
      </c>
      <c r="BL148" s="18" t="s">
        <v>130</v>
      </c>
      <c r="BM148" s="249" t="s">
        <v>157</v>
      </c>
    </row>
    <row r="149" s="2" customFormat="1">
      <c r="A149" s="39"/>
      <c r="B149" s="40"/>
      <c r="C149" s="41"/>
      <c r="D149" s="251" t="s">
        <v>131</v>
      </c>
      <c r="E149" s="41"/>
      <c r="F149" s="252" t="s">
        <v>156</v>
      </c>
      <c r="G149" s="41"/>
      <c r="H149" s="41"/>
      <c r="I149" s="145"/>
      <c r="J149" s="41"/>
      <c r="K149" s="41"/>
      <c r="L149" s="45"/>
      <c r="M149" s="253"/>
      <c r="N149" s="254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131</v>
      </c>
      <c r="AU149" s="18" t="s">
        <v>83</v>
      </c>
    </row>
    <row r="150" s="13" customFormat="1">
      <c r="A150" s="13"/>
      <c r="B150" s="255"/>
      <c r="C150" s="256"/>
      <c r="D150" s="251" t="s">
        <v>132</v>
      </c>
      <c r="E150" s="257" t="s">
        <v>1</v>
      </c>
      <c r="F150" s="258" t="s">
        <v>158</v>
      </c>
      <c r="G150" s="256"/>
      <c r="H150" s="257" t="s">
        <v>1</v>
      </c>
      <c r="I150" s="259"/>
      <c r="J150" s="256"/>
      <c r="K150" s="256"/>
      <c r="L150" s="260"/>
      <c r="M150" s="261"/>
      <c r="N150" s="262"/>
      <c r="O150" s="262"/>
      <c r="P150" s="262"/>
      <c r="Q150" s="262"/>
      <c r="R150" s="262"/>
      <c r="S150" s="262"/>
      <c r="T150" s="26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4" t="s">
        <v>132</v>
      </c>
      <c r="AU150" s="264" t="s">
        <v>83</v>
      </c>
      <c r="AV150" s="13" t="s">
        <v>81</v>
      </c>
      <c r="AW150" s="13" t="s">
        <v>30</v>
      </c>
      <c r="AX150" s="13" t="s">
        <v>73</v>
      </c>
      <c r="AY150" s="264" t="s">
        <v>123</v>
      </c>
    </row>
    <row r="151" s="14" customFormat="1">
      <c r="A151" s="14"/>
      <c r="B151" s="265"/>
      <c r="C151" s="266"/>
      <c r="D151" s="251" t="s">
        <v>132</v>
      </c>
      <c r="E151" s="267" t="s">
        <v>1</v>
      </c>
      <c r="F151" s="268" t="s">
        <v>159</v>
      </c>
      <c r="G151" s="266"/>
      <c r="H151" s="269">
        <v>120</v>
      </c>
      <c r="I151" s="270"/>
      <c r="J151" s="266"/>
      <c r="K151" s="266"/>
      <c r="L151" s="271"/>
      <c r="M151" s="272"/>
      <c r="N151" s="273"/>
      <c r="O151" s="273"/>
      <c r="P151" s="273"/>
      <c r="Q151" s="273"/>
      <c r="R151" s="273"/>
      <c r="S151" s="273"/>
      <c r="T151" s="27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5" t="s">
        <v>132</v>
      </c>
      <c r="AU151" s="275" t="s">
        <v>83</v>
      </c>
      <c r="AV151" s="14" t="s">
        <v>83</v>
      </c>
      <c r="AW151" s="14" t="s">
        <v>30</v>
      </c>
      <c r="AX151" s="14" t="s">
        <v>73</v>
      </c>
      <c r="AY151" s="275" t="s">
        <v>123</v>
      </c>
    </row>
    <row r="152" s="15" customFormat="1">
      <c r="A152" s="15"/>
      <c r="B152" s="276"/>
      <c r="C152" s="277"/>
      <c r="D152" s="251" t="s">
        <v>132</v>
      </c>
      <c r="E152" s="278" t="s">
        <v>1</v>
      </c>
      <c r="F152" s="279" t="s">
        <v>135</v>
      </c>
      <c r="G152" s="277"/>
      <c r="H152" s="280">
        <v>120</v>
      </c>
      <c r="I152" s="281"/>
      <c r="J152" s="277"/>
      <c r="K152" s="277"/>
      <c r="L152" s="282"/>
      <c r="M152" s="283"/>
      <c r="N152" s="284"/>
      <c r="O152" s="284"/>
      <c r="P152" s="284"/>
      <c r="Q152" s="284"/>
      <c r="R152" s="284"/>
      <c r="S152" s="284"/>
      <c r="T152" s="28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6" t="s">
        <v>132</v>
      </c>
      <c r="AU152" s="286" t="s">
        <v>83</v>
      </c>
      <c r="AV152" s="15" t="s">
        <v>130</v>
      </c>
      <c r="AW152" s="15" t="s">
        <v>30</v>
      </c>
      <c r="AX152" s="15" t="s">
        <v>81</v>
      </c>
      <c r="AY152" s="286" t="s">
        <v>123</v>
      </c>
    </row>
    <row r="153" s="2" customFormat="1" ht="16.5" customHeight="1">
      <c r="A153" s="39"/>
      <c r="B153" s="40"/>
      <c r="C153" s="237" t="s">
        <v>145</v>
      </c>
      <c r="D153" s="237" t="s">
        <v>126</v>
      </c>
      <c r="E153" s="238" t="s">
        <v>160</v>
      </c>
      <c r="F153" s="239" t="s">
        <v>161</v>
      </c>
      <c r="G153" s="240" t="s">
        <v>138</v>
      </c>
      <c r="H153" s="241">
        <v>60</v>
      </c>
      <c r="I153" s="242"/>
      <c r="J153" s="243">
        <f>ROUND(I153*H153,2)</f>
        <v>0</v>
      </c>
      <c r="K153" s="244"/>
      <c r="L153" s="45"/>
      <c r="M153" s="245" t="s">
        <v>1</v>
      </c>
      <c r="N153" s="246" t="s">
        <v>38</v>
      </c>
      <c r="O153" s="92"/>
      <c r="P153" s="247">
        <f>O153*H153</f>
        <v>0</v>
      </c>
      <c r="Q153" s="247">
        <v>0</v>
      </c>
      <c r="R153" s="247">
        <f>Q153*H153</f>
        <v>0</v>
      </c>
      <c r="S153" s="247">
        <v>0</v>
      </c>
      <c r="T153" s="24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9" t="s">
        <v>130</v>
      </c>
      <c r="AT153" s="249" t="s">
        <v>126</v>
      </c>
      <c r="AU153" s="249" t="s">
        <v>83</v>
      </c>
      <c r="AY153" s="18" t="s">
        <v>123</v>
      </c>
      <c r="BE153" s="250">
        <f>IF(N153="základní",J153,0)</f>
        <v>0</v>
      </c>
      <c r="BF153" s="250">
        <f>IF(N153="snížená",J153,0)</f>
        <v>0</v>
      </c>
      <c r="BG153" s="250">
        <f>IF(N153="zákl. přenesená",J153,0)</f>
        <v>0</v>
      </c>
      <c r="BH153" s="250">
        <f>IF(N153="sníž. přenesená",J153,0)</f>
        <v>0</v>
      </c>
      <c r="BI153" s="250">
        <f>IF(N153="nulová",J153,0)</f>
        <v>0</v>
      </c>
      <c r="BJ153" s="18" t="s">
        <v>81</v>
      </c>
      <c r="BK153" s="250">
        <f>ROUND(I153*H153,2)</f>
        <v>0</v>
      </c>
      <c r="BL153" s="18" t="s">
        <v>130</v>
      </c>
      <c r="BM153" s="249" t="s">
        <v>162</v>
      </c>
    </row>
    <row r="154" s="2" customFormat="1">
      <c r="A154" s="39"/>
      <c r="B154" s="40"/>
      <c r="C154" s="41"/>
      <c r="D154" s="251" t="s">
        <v>131</v>
      </c>
      <c r="E154" s="41"/>
      <c r="F154" s="252" t="s">
        <v>161</v>
      </c>
      <c r="G154" s="41"/>
      <c r="H154" s="41"/>
      <c r="I154" s="145"/>
      <c r="J154" s="41"/>
      <c r="K154" s="41"/>
      <c r="L154" s="45"/>
      <c r="M154" s="253"/>
      <c r="N154" s="254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131</v>
      </c>
      <c r="AU154" s="18" t="s">
        <v>83</v>
      </c>
    </row>
    <row r="155" s="13" customFormat="1">
      <c r="A155" s="13"/>
      <c r="B155" s="255"/>
      <c r="C155" s="256"/>
      <c r="D155" s="251" t="s">
        <v>132</v>
      </c>
      <c r="E155" s="257" t="s">
        <v>1</v>
      </c>
      <c r="F155" s="258" t="s">
        <v>163</v>
      </c>
      <c r="G155" s="256"/>
      <c r="H155" s="257" t="s">
        <v>1</v>
      </c>
      <c r="I155" s="259"/>
      <c r="J155" s="256"/>
      <c r="K155" s="256"/>
      <c r="L155" s="260"/>
      <c r="M155" s="261"/>
      <c r="N155" s="262"/>
      <c r="O155" s="262"/>
      <c r="P155" s="262"/>
      <c r="Q155" s="262"/>
      <c r="R155" s="262"/>
      <c r="S155" s="262"/>
      <c r="T155" s="26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4" t="s">
        <v>132</v>
      </c>
      <c r="AU155" s="264" t="s">
        <v>83</v>
      </c>
      <c r="AV155" s="13" t="s">
        <v>81</v>
      </c>
      <c r="AW155" s="13" t="s">
        <v>30</v>
      </c>
      <c r="AX155" s="13" t="s">
        <v>73</v>
      </c>
      <c r="AY155" s="264" t="s">
        <v>123</v>
      </c>
    </row>
    <row r="156" s="14" customFormat="1">
      <c r="A156" s="14"/>
      <c r="B156" s="265"/>
      <c r="C156" s="266"/>
      <c r="D156" s="251" t="s">
        <v>132</v>
      </c>
      <c r="E156" s="267" t="s">
        <v>1</v>
      </c>
      <c r="F156" s="268" t="s">
        <v>154</v>
      </c>
      <c r="G156" s="266"/>
      <c r="H156" s="269">
        <v>60</v>
      </c>
      <c r="I156" s="270"/>
      <c r="J156" s="266"/>
      <c r="K156" s="266"/>
      <c r="L156" s="271"/>
      <c r="M156" s="272"/>
      <c r="N156" s="273"/>
      <c r="O156" s="273"/>
      <c r="P156" s="273"/>
      <c r="Q156" s="273"/>
      <c r="R156" s="273"/>
      <c r="S156" s="273"/>
      <c r="T156" s="27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5" t="s">
        <v>132</v>
      </c>
      <c r="AU156" s="275" t="s">
        <v>83</v>
      </c>
      <c r="AV156" s="14" t="s">
        <v>83</v>
      </c>
      <c r="AW156" s="14" t="s">
        <v>30</v>
      </c>
      <c r="AX156" s="14" t="s">
        <v>73</v>
      </c>
      <c r="AY156" s="275" t="s">
        <v>123</v>
      </c>
    </row>
    <row r="157" s="15" customFormat="1">
      <c r="A157" s="15"/>
      <c r="B157" s="276"/>
      <c r="C157" s="277"/>
      <c r="D157" s="251" t="s">
        <v>132</v>
      </c>
      <c r="E157" s="278" t="s">
        <v>1</v>
      </c>
      <c r="F157" s="279" t="s">
        <v>135</v>
      </c>
      <c r="G157" s="277"/>
      <c r="H157" s="280">
        <v>60</v>
      </c>
      <c r="I157" s="281"/>
      <c r="J157" s="277"/>
      <c r="K157" s="277"/>
      <c r="L157" s="282"/>
      <c r="M157" s="283"/>
      <c r="N157" s="284"/>
      <c r="O157" s="284"/>
      <c r="P157" s="284"/>
      <c r="Q157" s="284"/>
      <c r="R157" s="284"/>
      <c r="S157" s="284"/>
      <c r="T157" s="28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6" t="s">
        <v>132</v>
      </c>
      <c r="AU157" s="286" t="s">
        <v>83</v>
      </c>
      <c r="AV157" s="15" t="s">
        <v>130</v>
      </c>
      <c r="AW157" s="15" t="s">
        <v>30</v>
      </c>
      <c r="AX157" s="15" t="s">
        <v>81</v>
      </c>
      <c r="AY157" s="286" t="s">
        <v>123</v>
      </c>
    </row>
    <row r="158" s="2" customFormat="1" ht="21.75" customHeight="1">
      <c r="A158" s="39"/>
      <c r="B158" s="40"/>
      <c r="C158" s="237" t="s">
        <v>164</v>
      </c>
      <c r="D158" s="237" t="s">
        <v>126</v>
      </c>
      <c r="E158" s="238" t="s">
        <v>165</v>
      </c>
      <c r="F158" s="239" t="s">
        <v>166</v>
      </c>
      <c r="G158" s="240" t="s">
        <v>138</v>
      </c>
      <c r="H158" s="241">
        <v>60</v>
      </c>
      <c r="I158" s="242"/>
      <c r="J158" s="243">
        <f>ROUND(I158*H158,2)</f>
        <v>0</v>
      </c>
      <c r="K158" s="244"/>
      <c r="L158" s="45"/>
      <c r="M158" s="245" t="s">
        <v>1</v>
      </c>
      <c r="N158" s="246" t="s">
        <v>38</v>
      </c>
      <c r="O158" s="92"/>
      <c r="P158" s="247">
        <f>O158*H158</f>
        <v>0</v>
      </c>
      <c r="Q158" s="247">
        <v>0</v>
      </c>
      <c r="R158" s="247">
        <f>Q158*H158</f>
        <v>0</v>
      </c>
      <c r="S158" s="247">
        <v>0</v>
      </c>
      <c r="T158" s="24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9" t="s">
        <v>130</v>
      </c>
      <c r="AT158" s="249" t="s">
        <v>126</v>
      </c>
      <c r="AU158" s="249" t="s">
        <v>83</v>
      </c>
      <c r="AY158" s="18" t="s">
        <v>123</v>
      </c>
      <c r="BE158" s="250">
        <f>IF(N158="základní",J158,0)</f>
        <v>0</v>
      </c>
      <c r="BF158" s="250">
        <f>IF(N158="snížená",J158,0)</f>
        <v>0</v>
      </c>
      <c r="BG158" s="250">
        <f>IF(N158="zákl. přenesená",J158,0)</f>
        <v>0</v>
      </c>
      <c r="BH158" s="250">
        <f>IF(N158="sníž. přenesená",J158,0)</f>
        <v>0</v>
      </c>
      <c r="BI158" s="250">
        <f>IF(N158="nulová",J158,0)</f>
        <v>0</v>
      </c>
      <c r="BJ158" s="18" t="s">
        <v>81</v>
      </c>
      <c r="BK158" s="250">
        <f>ROUND(I158*H158,2)</f>
        <v>0</v>
      </c>
      <c r="BL158" s="18" t="s">
        <v>130</v>
      </c>
      <c r="BM158" s="249" t="s">
        <v>167</v>
      </c>
    </row>
    <row r="159" s="2" customFormat="1">
      <c r="A159" s="39"/>
      <c r="B159" s="40"/>
      <c r="C159" s="41"/>
      <c r="D159" s="251" t="s">
        <v>131</v>
      </c>
      <c r="E159" s="41"/>
      <c r="F159" s="252" t="s">
        <v>166</v>
      </c>
      <c r="G159" s="41"/>
      <c r="H159" s="41"/>
      <c r="I159" s="145"/>
      <c r="J159" s="41"/>
      <c r="K159" s="41"/>
      <c r="L159" s="45"/>
      <c r="M159" s="253"/>
      <c r="N159" s="254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131</v>
      </c>
      <c r="AU159" s="18" t="s">
        <v>83</v>
      </c>
    </row>
    <row r="160" s="13" customFormat="1">
      <c r="A160" s="13"/>
      <c r="B160" s="255"/>
      <c r="C160" s="256"/>
      <c r="D160" s="251" t="s">
        <v>132</v>
      </c>
      <c r="E160" s="257" t="s">
        <v>1</v>
      </c>
      <c r="F160" s="258" t="s">
        <v>168</v>
      </c>
      <c r="G160" s="256"/>
      <c r="H160" s="257" t="s">
        <v>1</v>
      </c>
      <c r="I160" s="259"/>
      <c r="J160" s="256"/>
      <c r="K160" s="256"/>
      <c r="L160" s="260"/>
      <c r="M160" s="261"/>
      <c r="N160" s="262"/>
      <c r="O160" s="262"/>
      <c r="P160" s="262"/>
      <c r="Q160" s="262"/>
      <c r="R160" s="262"/>
      <c r="S160" s="262"/>
      <c r="T160" s="26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4" t="s">
        <v>132</v>
      </c>
      <c r="AU160" s="264" t="s">
        <v>83</v>
      </c>
      <c r="AV160" s="13" t="s">
        <v>81</v>
      </c>
      <c r="AW160" s="13" t="s">
        <v>30</v>
      </c>
      <c r="AX160" s="13" t="s">
        <v>73</v>
      </c>
      <c r="AY160" s="264" t="s">
        <v>123</v>
      </c>
    </row>
    <row r="161" s="14" customFormat="1">
      <c r="A161" s="14"/>
      <c r="B161" s="265"/>
      <c r="C161" s="266"/>
      <c r="D161" s="251" t="s">
        <v>132</v>
      </c>
      <c r="E161" s="267" t="s">
        <v>1</v>
      </c>
      <c r="F161" s="268" t="s">
        <v>154</v>
      </c>
      <c r="G161" s="266"/>
      <c r="H161" s="269">
        <v>60</v>
      </c>
      <c r="I161" s="270"/>
      <c r="J161" s="266"/>
      <c r="K161" s="266"/>
      <c r="L161" s="271"/>
      <c r="M161" s="272"/>
      <c r="N161" s="273"/>
      <c r="O161" s="273"/>
      <c r="P161" s="273"/>
      <c r="Q161" s="273"/>
      <c r="R161" s="273"/>
      <c r="S161" s="273"/>
      <c r="T161" s="27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5" t="s">
        <v>132</v>
      </c>
      <c r="AU161" s="275" t="s">
        <v>83</v>
      </c>
      <c r="AV161" s="14" t="s">
        <v>83</v>
      </c>
      <c r="AW161" s="14" t="s">
        <v>30</v>
      </c>
      <c r="AX161" s="14" t="s">
        <v>73</v>
      </c>
      <c r="AY161" s="275" t="s">
        <v>123</v>
      </c>
    </row>
    <row r="162" s="15" customFormat="1">
      <c r="A162" s="15"/>
      <c r="B162" s="276"/>
      <c r="C162" s="277"/>
      <c r="D162" s="251" t="s">
        <v>132</v>
      </c>
      <c r="E162" s="278" t="s">
        <v>1</v>
      </c>
      <c r="F162" s="279" t="s">
        <v>135</v>
      </c>
      <c r="G162" s="277"/>
      <c r="H162" s="280">
        <v>60</v>
      </c>
      <c r="I162" s="281"/>
      <c r="J162" s="277"/>
      <c r="K162" s="277"/>
      <c r="L162" s="282"/>
      <c r="M162" s="283"/>
      <c r="N162" s="284"/>
      <c r="O162" s="284"/>
      <c r="P162" s="284"/>
      <c r="Q162" s="284"/>
      <c r="R162" s="284"/>
      <c r="S162" s="284"/>
      <c r="T162" s="28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6" t="s">
        <v>132</v>
      </c>
      <c r="AU162" s="286" t="s">
        <v>83</v>
      </c>
      <c r="AV162" s="15" t="s">
        <v>130</v>
      </c>
      <c r="AW162" s="15" t="s">
        <v>30</v>
      </c>
      <c r="AX162" s="15" t="s">
        <v>81</v>
      </c>
      <c r="AY162" s="286" t="s">
        <v>123</v>
      </c>
    </row>
    <row r="163" s="2" customFormat="1" ht="21.75" customHeight="1">
      <c r="A163" s="39"/>
      <c r="B163" s="40"/>
      <c r="C163" s="287" t="s">
        <v>152</v>
      </c>
      <c r="D163" s="287" t="s">
        <v>169</v>
      </c>
      <c r="E163" s="288" t="s">
        <v>170</v>
      </c>
      <c r="F163" s="289" t="s">
        <v>171</v>
      </c>
      <c r="G163" s="290" t="s">
        <v>172</v>
      </c>
      <c r="H163" s="291">
        <v>5.7599999999999998</v>
      </c>
      <c r="I163" s="292"/>
      <c r="J163" s="293">
        <f>ROUND(I163*H163,2)</f>
        <v>0</v>
      </c>
      <c r="K163" s="294"/>
      <c r="L163" s="295"/>
      <c r="M163" s="296" t="s">
        <v>1</v>
      </c>
      <c r="N163" s="297" t="s">
        <v>38</v>
      </c>
      <c r="O163" s="92"/>
      <c r="P163" s="247">
        <f>O163*H163</f>
        <v>0</v>
      </c>
      <c r="Q163" s="247">
        <v>0</v>
      </c>
      <c r="R163" s="247">
        <f>Q163*H163</f>
        <v>0</v>
      </c>
      <c r="S163" s="247">
        <v>0</v>
      </c>
      <c r="T163" s="24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9" t="s">
        <v>152</v>
      </c>
      <c r="AT163" s="249" t="s">
        <v>169</v>
      </c>
      <c r="AU163" s="249" t="s">
        <v>83</v>
      </c>
      <c r="AY163" s="18" t="s">
        <v>123</v>
      </c>
      <c r="BE163" s="250">
        <f>IF(N163="základní",J163,0)</f>
        <v>0</v>
      </c>
      <c r="BF163" s="250">
        <f>IF(N163="snížená",J163,0)</f>
        <v>0</v>
      </c>
      <c r="BG163" s="250">
        <f>IF(N163="zákl. přenesená",J163,0)</f>
        <v>0</v>
      </c>
      <c r="BH163" s="250">
        <f>IF(N163="sníž. přenesená",J163,0)</f>
        <v>0</v>
      </c>
      <c r="BI163" s="250">
        <f>IF(N163="nulová",J163,0)</f>
        <v>0</v>
      </c>
      <c r="BJ163" s="18" t="s">
        <v>81</v>
      </c>
      <c r="BK163" s="250">
        <f>ROUND(I163*H163,2)</f>
        <v>0</v>
      </c>
      <c r="BL163" s="18" t="s">
        <v>130</v>
      </c>
      <c r="BM163" s="249" t="s">
        <v>173</v>
      </c>
    </row>
    <row r="164" s="2" customFormat="1">
      <c r="A164" s="39"/>
      <c r="B164" s="40"/>
      <c r="C164" s="41"/>
      <c r="D164" s="251" t="s">
        <v>131</v>
      </c>
      <c r="E164" s="41"/>
      <c r="F164" s="252" t="s">
        <v>171</v>
      </c>
      <c r="G164" s="41"/>
      <c r="H164" s="41"/>
      <c r="I164" s="145"/>
      <c r="J164" s="41"/>
      <c r="K164" s="41"/>
      <c r="L164" s="45"/>
      <c r="M164" s="253"/>
      <c r="N164" s="254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131</v>
      </c>
      <c r="AU164" s="18" t="s">
        <v>83</v>
      </c>
    </row>
    <row r="165" s="13" customFormat="1">
      <c r="A165" s="13"/>
      <c r="B165" s="255"/>
      <c r="C165" s="256"/>
      <c r="D165" s="251" t="s">
        <v>132</v>
      </c>
      <c r="E165" s="257" t="s">
        <v>1</v>
      </c>
      <c r="F165" s="258" t="s">
        <v>174</v>
      </c>
      <c r="G165" s="256"/>
      <c r="H165" s="257" t="s">
        <v>1</v>
      </c>
      <c r="I165" s="259"/>
      <c r="J165" s="256"/>
      <c r="K165" s="256"/>
      <c r="L165" s="260"/>
      <c r="M165" s="261"/>
      <c r="N165" s="262"/>
      <c r="O165" s="262"/>
      <c r="P165" s="262"/>
      <c r="Q165" s="262"/>
      <c r="R165" s="262"/>
      <c r="S165" s="262"/>
      <c r="T165" s="26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4" t="s">
        <v>132</v>
      </c>
      <c r="AU165" s="264" t="s">
        <v>83</v>
      </c>
      <c r="AV165" s="13" t="s">
        <v>81</v>
      </c>
      <c r="AW165" s="13" t="s">
        <v>30</v>
      </c>
      <c r="AX165" s="13" t="s">
        <v>73</v>
      </c>
      <c r="AY165" s="264" t="s">
        <v>123</v>
      </c>
    </row>
    <row r="166" s="14" customFormat="1">
      <c r="A166" s="14"/>
      <c r="B166" s="265"/>
      <c r="C166" s="266"/>
      <c r="D166" s="251" t="s">
        <v>132</v>
      </c>
      <c r="E166" s="267" t="s">
        <v>1</v>
      </c>
      <c r="F166" s="268" t="s">
        <v>175</v>
      </c>
      <c r="G166" s="266"/>
      <c r="H166" s="269">
        <v>5.7599999999999998</v>
      </c>
      <c r="I166" s="270"/>
      <c r="J166" s="266"/>
      <c r="K166" s="266"/>
      <c r="L166" s="271"/>
      <c r="M166" s="272"/>
      <c r="N166" s="273"/>
      <c r="O166" s="273"/>
      <c r="P166" s="273"/>
      <c r="Q166" s="273"/>
      <c r="R166" s="273"/>
      <c r="S166" s="273"/>
      <c r="T166" s="27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5" t="s">
        <v>132</v>
      </c>
      <c r="AU166" s="275" t="s">
        <v>83</v>
      </c>
      <c r="AV166" s="14" t="s">
        <v>83</v>
      </c>
      <c r="AW166" s="14" t="s">
        <v>30</v>
      </c>
      <c r="AX166" s="14" t="s">
        <v>73</v>
      </c>
      <c r="AY166" s="275" t="s">
        <v>123</v>
      </c>
    </row>
    <row r="167" s="15" customFormat="1">
      <c r="A167" s="15"/>
      <c r="B167" s="276"/>
      <c r="C167" s="277"/>
      <c r="D167" s="251" t="s">
        <v>132</v>
      </c>
      <c r="E167" s="278" t="s">
        <v>1</v>
      </c>
      <c r="F167" s="279" t="s">
        <v>135</v>
      </c>
      <c r="G167" s="277"/>
      <c r="H167" s="280">
        <v>5.7599999999999998</v>
      </c>
      <c r="I167" s="281"/>
      <c r="J167" s="277"/>
      <c r="K167" s="277"/>
      <c r="L167" s="282"/>
      <c r="M167" s="283"/>
      <c r="N167" s="284"/>
      <c r="O167" s="284"/>
      <c r="P167" s="284"/>
      <c r="Q167" s="284"/>
      <c r="R167" s="284"/>
      <c r="S167" s="284"/>
      <c r="T167" s="28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86" t="s">
        <v>132</v>
      </c>
      <c r="AU167" s="286" t="s">
        <v>83</v>
      </c>
      <c r="AV167" s="15" t="s">
        <v>130</v>
      </c>
      <c r="AW167" s="15" t="s">
        <v>30</v>
      </c>
      <c r="AX167" s="15" t="s">
        <v>81</v>
      </c>
      <c r="AY167" s="286" t="s">
        <v>123</v>
      </c>
    </row>
    <row r="168" s="2" customFormat="1" ht="21.75" customHeight="1">
      <c r="A168" s="39"/>
      <c r="B168" s="40"/>
      <c r="C168" s="287" t="s">
        <v>176</v>
      </c>
      <c r="D168" s="287" t="s">
        <v>169</v>
      </c>
      <c r="E168" s="288" t="s">
        <v>177</v>
      </c>
      <c r="F168" s="289" t="s">
        <v>178</v>
      </c>
      <c r="G168" s="290" t="s">
        <v>172</v>
      </c>
      <c r="H168" s="291">
        <v>8.6400000000000006</v>
      </c>
      <c r="I168" s="292"/>
      <c r="J168" s="293">
        <f>ROUND(I168*H168,2)</f>
        <v>0</v>
      </c>
      <c r="K168" s="294"/>
      <c r="L168" s="295"/>
      <c r="M168" s="296" t="s">
        <v>1</v>
      </c>
      <c r="N168" s="297" t="s">
        <v>38</v>
      </c>
      <c r="O168" s="92"/>
      <c r="P168" s="247">
        <f>O168*H168</f>
        <v>0</v>
      </c>
      <c r="Q168" s="247">
        <v>0</v>
      </c>
      <c r="R168" s="247">
        <f>Q168*H168</f>
        <v>0</v>
      </c>
      <c r="S168" s="247">
        <v>0</v>
      </c>
      <c r="T168" s="24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9" t="s">
        <v>152</v>
      </c>
      <c r="AT168" s="249" t="s">
        <v>169</v>
      </c>
      <c r="AU168" s="249" t="s">
        <v>83</v>
      </c>
      <c r="AY168" s="18" t="s">
        <v>123</v>
      </c>
      <c r="BE168" s="250">
        <f>IF(N168="základní",J168,0)</f>
        <v>0</v>
      </c>
      <c r="BF168" s="250">
        <f>IF(N168="snížená",J168,0)</f>
        <v>0</v>
      </c>
      <c r="BG168" s="250">
        <f>IF(N168="zákl. přenesená",J168,0)</f>
        <v>0</v>
      </c>
      <c r="BH168" s="250">
        <f>IF(N168="sníž. přenesená",J168,0)</f>
        <v>0</v>
      </c>
      <c r="BI168" s="250">
        <f>IF(N168="nulová",J168,0)</f>
        <v>0</v>
      </c>
      <c r="BJ168" s="18" t="s">
        <v>81</v>
      </c>
      <c r="BK168" s="250">
        <f>ROUND(I168*H168,2)</f>
        <v>0</v>
      </c>
      <c r="BL168" s="18" t="s">
        <v>130</v>
      </c>
      <c r="BM168" s="249" t="s">
        <v>179</v>
      </c>
    </row>
    <row r="169" s="2" customFormat="1">
      <c r="A169" s="39"/>
      <c r="B169" s="40"/>
      <c r="C169" s="41"/>
      <c r="D169" s="251" t="s">
        <v>131</v>
      </c>
      <c r="E169" s="41"/>
      <c r="F169" s="252" t="s">
        <v>178</v>
      </c>
      <c r="G169" s="41"/>
      <c r="H169" s="41"/>
      <c r="I169" s="145"/>
      <c r="J169" s="41"/>
      <c r="K169" s="41"/>
      <c r="L169" s="45"/>
      <c r="M169" s="253"/>
      <c r="N169" s="254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131</v>
      </c>
      <c r="AU169" s="18" t="s">
        <v>83</v>
      </c>
    </row>
    <row r="170" s="13" customFormat="1">
      <c r="A170" s="13"/>
      <c r="B170" s="255"/>
      <c r="C170" s="256"/>
      <c r="D170" s="251" t="s">
        <v>132</v>
      </c>
      <c r="E170" s="257" t="s">
        <v>1</v>
      </c>
      <c r="F170" s="258" t="s">
        <v>174</v>
      </c>
      <c r="G170" s="256"/>
      <c r="H170" s="257" t="s">
        <v>1</v>
      </c>
      <c r="I170" s="259"/>
      <c r="J170" s="256"/>
      <c r="K170" s="256"/>
      <c r="L170" s="260"/>
      <c r="M170" s="261"/>
      <c r="N170" s="262"/>
      <c r="O170" s="262"/>
      <c r="P170" s="262"/>
      <c r="Q170" s="262"/>
      <c r="R170" s="262"/>
      <c r="S170" s="262"/>
      <c r="T170" s="26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4" t="s">
        <v>132</v>
      </c>
      <c r="AU170" s="264" t="s">
        <v>83</v>
      </c>
      <c r="AV170" s="13" t="s">
        <v>81</v>
      </c>
      <c r="AW170" s="13" t="s">
        <v>30</v>
      </c>
      <c r="AX170" s="13" t="s">
        <v>73</v>
      </c>
      <c r="AY170" s="264" t="s">
        <v>123</v>
      </c>
    </row>
    <row r="171" s="14" customFormat="1">
      <c r="A171" s="14"/>
      <c r="B171" s="265"/>
      <c r="C171" s="266"/>
      <c r="D171" s="251" t="s">
        <v>132</v>
      </c>
      <c r="E171" s="267" t="s">
        <v>1</v>
      </c>
      <c r="F171" s="268" t="s">
        <v>180</v>
      </c>
      <c r="G171" s="266"/>
      <c r="H171" s="269">
        <v>8.6400000000000006</v>
      </c>
      <c r="I171" s="270"/>
      <c r="J171" s="266"/>
      <c r="K171" s="266"/>
      <c r="L171" s="271"/>
      <c r="M171" s="272"/>
      <c r="N171" s="273"/>
      <c r="O171" s="273"/>
      <c r="P171" s="273"/>
      <c r="Q171" s="273"/>
      <c r="R171" s="273"/>
      <c r="S171" s="273"/>
      <c r="T171" s="27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5" t="s">
        <v>132</v>
      </c>
      <c r="AU171" s="275" t="s">
        <v>83</v>
      </c>
      <c r="AV171" s="14" t="s">
        <v>83</v>
      </c>
      <c r="AW171" s="14" t="s">
        <v>30</v>
      </c>
      <c r="AX171" s="14" t="s">
        <v>73</v>
      </c>
      <c r="AY171" s="275" t="s">
        <v>123</v>
      </c>
    </row>
    <row r="172" s="15" customFormat="1">
      <c r="A172" s="15"/>
      <c r="B172" s="276"/>
      <c r="C172" s="277"/>
      <c r="D172" s="251" t="s">
        <v>132</v>
      </c>
      <c r="E172" s="278" t="s">
        <v>1</v>
      </c>
      <c r="F172" s="279" t="s">
        <v>135</v>
      </c>
      <c r="G172" s="277"/>
      <c r="H172" s="280">
        <v>8.6400000000000006</v>
      </c>
      <c r="I172" s="281"/>
      <c r="J172" s="277"/>
      <c r="K172" s="277"/>
      <c r="L172" s="282"/>
      <c r="M172" s="283"/>
      <c r="N172" s="284"/>
      <c r="O172" s="284"/>
      <c r="P172" s="284"/>
      <c r="Q172" s="284"/>
      <c r="R172" s="284"/>
      <c r="S172" s="284"/>
      <c r="T172" s="28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6" t="s">
        <v>132</v>
      </c>
      <c r="AU172" s="286" t="s">
        <v>83</v>
      </c>
      <c r="AV172" s="15" t="s">
        <v>130</v>
      </c>
      <c r="AW172" s="15" t="s">
        <v>30</v>
      </c>
      <c r="AX172" s="15" t="s">
        <v>81</v>
      </c>
      <c r="AY172" s="286" t="s">
        <v>123</v>
      </c>
    </row>
    <row r="173" s="2" customFormat="1" ht="21.75" customHeight="1">
      <c r="A173" s="39"/>
      <c r="B173" s="40"/>
      <c r="C173" s="287" t="s">
        <v>157</v>
      </c>
      <c r="D173" s="287" t="s">
        <v>169</v>
      </c>
      <c r="E173" s="288" t="s">
        <v>181</v>
      </c>
      <c r="F173" s="289" t="s">
        <v>182</v>
      </c>
      <c r="G173" s="290" t="s">
        <v>172</v>
      </c>
      <c r="H173" s="291">
        <v>7.2000000000000002</v>
      </c>
      <c r="I173" s="292"/>
      <c r="J173" s="293">
        <f>ROUND(I173*H173,2)</f>
        <v>0</v>
      </c>
      <c r="K173" s="294"/>
      <c r="L173" s="295"/>
      <c r="M173" s="296" t="s">
        <v>1</v>
      </c>
      <c r="N173" s="297" t="s">
        <v>38</v>
      </c>
      <c r="O173" s="92"/>
      <c r="P173" s="247">
        <f>O173*H173</f>
        <v>0</v>
      </c>
      <c r="Q173" s="247">
        <v>0</v>
      </c>
      <c r="R173" s="247">
        <f>Q173*H173</f>
        <v>0</v>
      </c>
      <c r="S173" s="247">
        <v>0</v>
      </c>
      <c r="T173" s="24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9" t="s">
        <v>152</v>
      </c>
      <c r="AT173" s="249" t="s">
        <v>169</v>
      </c>
      <c r="AU173" s="249" t="s">
        <v>83</v>
      </c>
      <c r="AY173" s="18" t="s">
        <v>123</v>
      </c>
      <c r="BE173" s="250">
        <f>IF(N173="základní",J173,0)</f>
        <v>0</v>
      </c>
      <c r="BF173" s="250">
        <f>IF(N173="snížená",J173,0)</f>
        <v>0</v>
      </c>
      <c r="BG173" s="250">
        <f>IF(N173="zákl. přenesená",J173,0)</f>
        <v>0</v>
      </c>
      <c r="BH173" s="250">
        <f>IF(N173="sníž. přenesená",J173,0)</f>
        <v>0</v>
      </c>
      <c r="BI173" s="250">
        <f>IF(N173="nulová",J173,0)</f>
        <v>0</v>
      </c>
      <c r="BJ173" s="18" t="s">
        <v>81</v>
      </c>
      <c r="BK173" s="250">
        <f>ROUND(I173*H173,2)</f>
        <v>0</v>
      </c>
      <c r="BL173" s="18" t="s">
        <v>130</v>
      </c>
      <c r="BM173" s="249" t="s">
        <v>183</v>
      </c>
    </row>
    <row r="174" s="2" customFormat="1">
      <c r="A174" s="39"/>
      <c r="B174" s="40"/>
      <c r="C174" s="41"/>
      <c r="D174" s="251" t="s">
        <v>131</v>
      </c>
      <c r="E174" s="41"/>
      <c r="F174" s="252" t="s">
        <v>182</v>
      </c>
      <c r="G174" s="41"/>
      <c r="H174" s="41"/>
      <c r="I174" s="145"/>
      <c r="J174" s="41"/>
      <c r="K174" s="41"/>
      <c r="L174" s="45"/>
      <c r="M174" s="253"/>
      <c r="N174" s="254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131</v>
      </c>
      <c r="AU174" s="18" t="s">
        <v>83</v>
      </c>
    </row>
    <row r="175" s="13" customFormat="1">
      <c r="A175" s="13"/>
      <c r="B175" s="255"/>
      <c r="C175" s="256"/>
      <c r="D175" s="251" t="s">
        <v>132</v>
      </c>
      <c r="E175" s="257" t="s">
        <v>1</v>
      </c>
      <c r="F175" s="258" t="s">
        <v>174</v>
      </c>
      <c r="G175" s="256"/>
      <c r="H175" s="257" t="s">
        <v>1</v>
      </c>
      <c r="I175" s="259"/>
      <c r="J175" s="256"/>
      <c r="K175" s="256"/>
      <c r="L175" s="260"/>
      <c r="M175" s="261"/>
      <c r="N175" s="262"/>
      <c r="O175" s="262"/>
      <c r="P175" s="262"/>
      <c r="Q175" s="262"/>
      <c r="R175" s="262"/>
      <c r="S175" s="262"/>
      <c r="T175" s="26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4" t="s">
        <v>132</v>
      </c>
      <c r="AU175" s="264" t="s">
        <v>83</v>
      </c>
      <c r="AV175" s="13" t="s">
        <v>81</v>
      </c>
      <c r="AW175" s="13" t="s">
        <v>30</v>
      </c>
      <c r="AX175" s="13" t="s">
        <v>73</v>
      </c>
      <c r="AY175" s="264" t="s">
        <v>123</v>
      </c>
    </row>
    <row r="176" s="14" customFormat="1">
      <c r="A176" s="14"/>
      <c r="B176" s="265"/>
      <c r="C176" s="266"/>
      <c r="D176" s="251" t="s">
        <v>132</v>
      </c>
      <c r="E176" s="267" t="s">
        <v>1</v>
      </c>
      <c r="F176" s="268" t="s">
        <v>184</v>
      </c>
      <c r="G176" s="266"/>
      <c r="H176" s="269">
        <v>7.2000000000000002</v>
      </c>
      <c r="I176" s="270"/>
      <c r="J176" s="266"/>
      <c r="K176" s="266"/>
      <c r="L176" s="271"/>
      <c r="M176" s="272"/>
      <c r="N176" s="273"/>
      <c r="O176" s="273"/>
      <c r="P176" s="273"/>
      <c r="Q176" s="273"/>
      <c r="R176" s="273"/>
      <c r="S176" s="273"/>
      <c r="T176" s="27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5" t="s">
        <v>132</v>
      </c>
      <c r="AU176" s="275" t="s">
        <v>83</v>
      </c>
      <c r="AV176" s="14" t="s">
        <v>83</v>
      </c>
      <c r="AW176" s="14" t="s">
        <v>30</v>
      </c>
      <c r="AX176" s="14" t="s">
        <v>73</v>
      </c>
      <c r="AY176" s="275" t="s">
        <v>123</v>
      </c>
    </row>
    <row r="177" s="15" customFormat="1">
      <c r="A177" s="15"/>
      <c r="B177" s="276"/>
      <c r="C177" s="277"/>
      <c r="D177" s="251" t="s">
        <v>132</v>
      </c>
      <c r="E177" s="278" t="s">
        <v>1</v>
      </c>
      <c r="F177" s="279" t="s">
        <v>135</v>
      </c>
      <c r="G177" s="277"/>
      <c r="H177" s="280">
        <v>7.2000000000000002</v>
      </c>
      <c r="I177" s="281"/>
      <c r="J177" s="277"/>
      <c r="K177" s="277"/>
      <c r="L177" s="282"/>
      <c r="M177" s="283"/>
      <c r="N177" s="284"/>
      <c r="O177" s="284"/>
      <c r="P177" s="284"/>
      <c r="Q177" s="284"/>
      <c r="R177" s="284"/>
      <c r="S177" s="284"/>
      <c r="T177" s="28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86" t="s">
        <v>132</v>
      </c>
      <c r="AU177" s="286" t="s">
        <v>83</v>
      </c>
      <c r="AV177" s="15" t="s">
        <v>130</v>
      </c>
      <c r="AW177" s="15" t="s">
        <v>30</v>
      </c>
      <c r="AX177" s="15" t="s">
        <v>81</v>
      </c>
      <c r="AY177" s="286" t="s">
        <v>123</v>
      </c>
    </row>
    <row r="178" s="2" customFormat="1" ht="21.75" customHeight="1">
      <c r="A178" s="39"/>
      <c r="B178" s="40"/>
      <c r="C178" s="237" t="s">
        <v>185</v>
      </c>
      <c r="D178" s="237" t="s">
        <v>126</v>
      </c>
      <c r="E178" s="238" t="s">
        <v>186</v>
      </c>
      <c r="F178" s="239" t="s">
        <v>187</v>
      </c>
      <c r="G178" s="240" t="s">
        <v>138</v>
      </c>
      <c r="H178" s="241">
        <v>60</v>
      </c>
      <c r="I178" s="242"/>
      <c r="J178" s="243">
        <f>ROUND(I178*H178,2)</f>
        <v>0</v>
      </c>
      <c r="K178" s="244"/>
      <c r="L178" s="45"/>
      <c r="M178" s="245" t="s">
        <v>1</v>
      </c>
      <c r="N178" s="246" t="s">
        <v>38</v>
      </c>
      <c r="O178" s="92"/>
      <c r="P178" s="247">
        <f>O178*H178</f>
        <v>0</v>
      </c>
      <c r="Q178" s="247">
        <v>0</v>
      </c>
      <c r="R178" s="247">
        <f>Q178*H178</f>
        <v>0</v>
      </c>
      <c r="S178" s="247">
        <v>0</v>
      </c>
      <c r="T178" s="24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9" t="s">
        <v>130</v>
      </c>
      <c r="AT178" s="249" t="s">
        <v>126</v>
      </c>
      <c r="AU178" s="249" t="s">
        <v>83</v>
      </c>
      <c r="AY178" s="18" t="s">
        <v>123</v>
      </c>
      <c r="BE178" s="250">
        <f>IF(N178="základní",J178,0)</f>
        <v>0</v>
      </c>
      <c r="BF178" s="250">
        <f>IF(N178="snížená",J178,0)</f>
        <v>0</v>
      </c>
      <c r="BG178" s="250">
        <f>IF(N178="zákl. přenesená",J178,0)</f>
        <v>0</v>
      </c>
      <c r="BH178" s="250">
        <f>IF(N178="sníž. přenesená",J178,0)</f>
        <v>0</v>
      </c>
      <c r="BI178" s="250">
        <f>IF(N178="nulová",J178,0)</f>
        <v>0</v>
      </c>
      <c r="BJ178" s="18" t="s">
        <v>81</v>
      </c>
      <c r="BK178" s="250">
        <f>ROUND(I178*H178,2)</f>
        <v>0</v>
      </c>
      <c r="BL178" s="18" t="s">
        <v>130</v>
      </c>
      <c r="BM178" s="249" t="s">
        <v>188</v>
      </c>
    </row>
    <row r="179" s="2" customFormat="1">
      <c r="A179" s="39"/>
      <c r="B179" s="40"/>
      <c r="C179" s="41"/>
      <c r="D179" s="251" t="s">
        <v>131</v>
      </c>
      <c r="E179" s="41"/>
      <c r="F179" s="252" t="s">
        <v>187</v>
      </c>
      <c r="G179" s="41"/>
      <c r="H179" s="41"/>
      <c r="I179" s="145"/>
      <c r="J179" s="41"/>
      <c r="K179" s="41"/>
      <c r="L179" s="45"/>
      <c r="M179" s="253"/>
      <c r="N179" s="254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131</v>
      </c>
      <c r="AU179" s="18" t="s">
        <v>83</v>
      </c>
    </row>
    <row r="180" s="13" customFormat="1">
      <c r="A180" s="13"/>
      <c r="B180" s="255"/>
      <c r="C180" s="256"/>
      <c r="D180" s="251" t="s">
        <v>132</v>
      </c>
      <c r="E180" s="257" t="s">
        <v>1</v>
      </c>
      <c r="F180" s="258" t="s">
        <v>189</v>
      </c>
      <c r="G180" s="256"/>
      <c r="H180" s="257" t="s">
        <v>1</v>
      </c>
      <c r="I180" s="259"/>
      <c r="J180" s="256"/>
      <c r="K180" s="256"/>
      <c r="L180" s="260"/>
      <c r="M180" s="261"/>
      <c r="N180" s="262"/>
      <c r="O180" s="262"/>
      <c r="P180" s="262"/>
      <c r="Q180" s="262"/>
      <c r="R180" s="262"/>
      <c r="S180" s="262"/>
      <c r="T180" s="26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4" t="s">
        <v>132</v>
      </c>
      <c r="AU180" s="264" t="s">
        <v>83</v>
      </c>
      <c r="AV180" s="13" t="s">
        <v>81</v>
      </c>
      <c r="AW180" s="13" t="s">
        <v>30</v>
      </c>
      <c r="AX180" s="13" t="s">
        <v>73</v>
      </c>
      <c r="AY180" s="264" t="s">
        <v>123</v>
      </c>
    </row>
    <row r="181" s="14" customFormat="1">
      <c r="A181" s="14"/>
      <c r="B181" s="265"/>
      <c r="C181" s="266"/>
      <c r="D181" s="251" t="s">
        <v>132</v>
      </c>
      <c r="E181" s="267" t="s">
        <v>1</v>
      </c>
      <c r="F181" s="268" t="s">
        <v>154</v>
      </c>
      <c r="G181" s="266"/>
      <c r="H181" s="269">
        <v>60</v>
      </c>
      <c r="I181" s="270"/>
      <c r="J181" s="266"/>
      <c r="K181" s="266"/>
      <c r="L181" s="271"/>
      <c r="M181" s="272"/>
      <c r="N181" s="273"/>
      <c r="O181" s="273"/>
      <c r="P181" s="273"/>
      <c r="Q181" s="273"/>
      <c r="R181" s="273"/>
      <c r="S181" s="273"/>
      <c r="T181" s="27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5" t="s">
        <v>132</v>
      </c>
      <c r="AU181" s="275" t="s">
        <v>83</v>
      </c>
      <c r="AV181" s="14" t="s">
        <v>83</v>
      </c>
      <c r="AW181" s="14" t="s">
        <v>30</v>
      </c>
      <c r="AX181" s="14" t="s">
        <v>73</v>
      </c>
      <c r="AY181" s="275" t="s">
        <v>123</v>
      </c>
    </row>
    <row r="182" s="15" customFormat="1">
      <c r="A182" s="15"/>
      <c r="B182" s="276"/>
      <c r="C182" s="277"/>
      <c r="D182" s="251" t="s">
        <v>132</v>
      </c>
      <c r="E182" s="278" t="s">
        <v>1</v>
      </c>
      <c r="F182" s="279" t="s">
        <v>135</v>
      </c>
      <c r="G182" s="277"/>
      <c r="H182" s="280">
        <v>60</v>
      </c>
      <c r="I182" s="281"/>
      <c r="J182" s="277"/>
      <c r="K182" s="277"/>
      <c r="L182" s="282"/>
      <c r="M182" s="283"/>
      <c r="N182" s="284"/>
      <c r="O182" s="284"/>
      <c r="P182" s="284"/>
      <c r="Q182" s="284"/>
      <c r="R182" s="284"/>
      <c r="S182" s="284"/>
      <c r="T182" s="28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86" t="s">
        <v>132</v>
      </c>
      <c r="AU182" s="286" t="s">
        <v>83</v>
      </c>
      <c r="AV182" s="15" t="s">
        <v>130</v>
      </c>
      <c r="AW182" s="15" t="s">
        <v>30</v>
      </c>
      <c r="AX182" s="15" t="s">
        <v>81</v>
      </c>
      <c r="AY182" s="286" t="s">
        <v>123</v>
      </c>
    </row>
    <row r="183" s="2" customFormat="1" ht="16.5" customHeight="1">
      <c r="A183" s="39"/>
      <c r="B183" s="40"/>
      <c r="C183" s="237" t="s">
        <v>162</v>
      </c>
      <c r="D183" s="237" t="s">
        <v>126</v>
      </c>
      <c r="E183" s="238" t="s">
        <v>190</v>
      </c>
      <c r="F183" s="239" t="s">
        <v>191</v>
      </c>
      <c r="G183" s="240" t="s">
        <v>138</v>
      </c>
      <c r="H183" s="241">
        <v>120</v>
      </c>
      <c r="I183" s="242"/>
      <c r="J183" s="243">
        <f>ROUND(I183*H183,2)</f>
        <v>0</v>
      </c>
      <c r="K183" s="244"/>
      <c r="L183" s="45"/>
      <c r="M183" s="245" t="s">
        <v>1</v>
      </c>
      <c r="N183" s="246" t="s">
        <v>38</v>
      </c>
      <c r="O183" s="92"/>
      <c r="P183" s="247">
        <f>O183*H183</f>
        <v>0</v>
      </c>
      <c r="Q183" s="247">
        <v>0</v>
      </c>
      <c r="R183" s="247">
        <f>Q183*H183</f>
        <v>0</v>
      </c>
      <c r="S183" s="247">
        <v>0</v>
      </c>
      <c r="T183" s="24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9" t="s">
        <v>130</v>
      </c>
      <c r="AT183" s="249" t="s">
        <v>126</v>
      </c>
      <c r="AU183" s="249" t="s">
        <v>83</v>
      </c>
      <c r="AY183" s="18" t="s">
        <v>123</v>
      </c>
      <c r="BE183" s="250">
        <f>IF(N183="základní",J183,0)</f>
        <v>0</v>
      </c>
      <c r="BF183" s="250">
        <f>IF(N183="snížená",J183,0)</f>
        <v>0</v>
      </c>
      <c r="BG183" s="250">
        <f>IF(N183="zákl. přenesená",J183,0)</f>
        <v>0</v>
      </c>
      <c r="BH183" s="250">
        <f>IF(N183="sníž. přenesená",J183,0)</f>
        <v>0</v>
      </c>
      <c r="BI183" s="250">
        <f>IF(N183="nulová",J183,0)</f>
        <v>0</v>
      </c>
      <c r="BJ183" s="18" t="s">
        <v>81</v>
      </c>
      <c r="BK183" s="250">
        <f>ROUND(I183*H183,2)</f>
        <v>0</v>
      </c>
      <c r="BL183" s="18" t="s">
        <v>130</v>
      </c>
      <c r="BM183" s="249" t="s">
        <v>192</v>
      </c>
    </row>
    <row r="184" s="2" customFormat="1">
      <c r="A184" s="39"/>
      <c r="B184" s="40"/>
      <c r="C184" s="41"/>
      <c r="D184" s="251" t="s">
        <v>131</v>
      </c>
      <c r="E184" s="41"/>
      <c r="F184" s="252" t="s">
        <v>191</v>
      </c>
      <c r="G184" s="41"/>
      <c r="H184" s="41"/>
      <c r="I184" s="145"/>
      <c r="J184" s="41"/>
      <c r="K184" s="41"/>
      <c r="L184" s="45"/>
      <c r="M184" s="253"/>
      <c r="N184" s="254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131</v>
      </c>
      <c r="AU184" s="18" t="s">
        <v>83</v>
      </c>
    </row>
    <row r="185" s="13" customFormat="1">
      <c r="A185" s="13"/>
      <c r="B185" s="255"/>
      <c r="C185" s="256"/>
      <c r="D185" s="251" t="s">
        <v>132</v>
      </c>
      <c r="E185" s="257" t="s">
        <v>1</v>
      </c>
      <c r="F185" s="258" t="s">
        <v>193</v>
      </c>
      <c r="G185" s="256"/>
      <c r="H185" s="257" t="s">
        <v>1</v>
      </c>
      <c r="I185" s="259"/>
      <c r="J185" s="256"/>
      <c r="K185" s="256"/>
      <c r="L185" s="260"/>
      <c r="M185" s="261"/>
      <c r="N185" s="262"/>
      <c r="O185" s="262"/>
      <c r="P185" s="262"/>
      <c r="Q185" s="262"/>
      <c r="R185" s="262"/>
      <c r="S185" s="262"/>
      <c r="T185" s="26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4" t="s">
        <v>132</v>
      </c>
      <c r="AU185" s="264" t="s">
        <v>83</v>
      </c>
      <c r="AV185" s="13" t="s">
        <v>81</v>
      </c>
      <c r="AW185" s="13" t="s">
        <v>30</v>
      </c>
      <c r="AX185" s="13" t="s">
        <v>73</v>
      </c>
      <c r="AY185" s="264" t="s">
        <v>123</v>
      </c>
    </row>
    <row r="186" s="14" customFormat="1">
      <c r="A186" s="14"/>
      <c r="B186" s="265"/>
      <c r="C186" s="266"/>
      <c r="D186" s="251" t="s">
        <v>132</v>
      </c>
      <c r="E186" s="267" t="s">
        <v>1</v>
      </c>
      <c r="F186" s="268" t="s">
        <v>159</v>
      </c>
      <c r="G186" s="266"/>
      <c r="H186" s="269">
        <v>120</v>
      </c>
      <c r="I186" s="270"/>
      <c r="J186" s="266"/>
      <c r="K186" s="266"/>
      <c r="L186" s="271"/>
      <c r="M186" s="272"/>
      <c r="N186" s="273"/>
      <c r="O186" s="273"/>
      <c r="P186" s="273"/>
      <c r="Q186" s="273"/>
      <c r="R186" s="273"/>
      <c r="S186" s="273"/>
      <c r="T186" s="27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5" t="s">
        <v>132</v>
      </c>
      <c r="AU186" s="275" t="s">
        <v>83</v>
      </c>
      <c r="AV186" s="14" t="s">
        <v>83</v>
      </c>
      <c r="AW186" s="14" t="s">
        <v>30</v>
      </c>
      <c r="AX186" s="14" t="s">
        <v>73</v>
      </c>
      <c r="AY186" s="275" t="s">
        <v>123</v>
      </c>
    </row>
    <row r="187" s="15" customFormat="1">
      <c r="A187" s="15"/>
      <c r="B187" s="276"/>
      <c r="C187" s="277"/>
      <c r="D187" s="251" t="s">
        <v>132</v>
      </c>
      <c r="E187" s="278" t="s">
        <v>1</v>
      </c>
      <c r="F187" s="279" t="s">
        <v>135</v>
      </c>
      <c r="G187" s="277"/>
      <c r="H187" s="280">
        <v>120</v>
      </c>
      <c r="I187" s="281"/>
      <c r="J187" s="277"/>
      <c r="K187" s="277"/>
      <c r="L187" s="282"/>
      <c r="M187" s="283"/>
      <c r="N187" s="284"/>
      <c r="O187" s="284"/>
      <c r="P187" s="284"/>
      <c r="Q187" s="284"/>
      <c r="R187" s="284"/>
      <c r="S187" s="284"/>
      <c r="T187" s="28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86" t="s">
        <v>132</v>
      </c>
      <c r="AU187" s="286" t="s">
        <v>83</v>
      </c>
      <c r="AV187" s="15" t="s">
        <v>130</v>
      </c>
      <c r="AW187" s="15" t="s">
        <v>30</v>
      </c>
      <c r="AX187" s="15" t="s">
        <v>81</v>
      </c>
      <c r="AY187" s="286" t="s">
        <v>123</v>
      </c>
    </row>
    <row r="188" s="2" customFormat="1" ht="21.75" customHeight="1">
      <c r="A188" s="39"/>
      <c r="B188" s="40"/>
      <c r="C188" s="237" t="s">
        <v>194</v>
      </c>
      <c r="D188" s="237" t="s">
        <v>126</v>
      </c>
      <c r="E188" s="238" t="s">
        <v>195</v>
      </c>
      <c r="F188" s="239" t="s">
        <v>196</v>
      </c>
      <c r="G188" s="240" t="s">
        <v>129</v>
      </c>
      <c r="H188" s="241">
        <v>15</v>
      </c>
      <c r="I188" s="242"/>
      <c r="J188" s="243">
        <f>ROUND(I188*H188,2)</f>
        <v>0</v>
      </c>
      <c r="K188" s="244"/>
      <c r="L188" s="45"/>
      <c r="M188" s="245" t="s">
        <v>1</v>
      </c>
      <c r="N188" s="246" t="s">
        <v>38</v>
      </c>
      <c r="O188" s="92"/>
      <c r="P188" s="247">
        <f>O188*H188</f>
        <v>0</v>
      </c>
      <c r="Q188" s="247">
        <v>0</v>
      </c>
      <c r="R188" s="247">
        <f>Q188*H188</f>
        <v>0</v>
      </c>
      <c r="S188" s="247">
        <v>0</v>
      </c>
      <c r="T188" s="248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9" t="s">
        <v>130</v>
      </c>
      <c r="AT188" s="249" t="s">
        <v>126</v>
      </c>
      <c r="AU188" s="249" t="s">
        <v>83</v>
      </c>
      <c r="AY188" s="18" t="s">
        <v>123</v>
      </c>
      <c r="BE188" s="250">
        <f>IF(N188="základní",J188,0)</f>
        <v>0</v>
      </c>
      <c r="BF188" s="250">
        <f>IF(N188="snížená",J188,0)</f>
        <v>0</v>
      </c>
      <c r="BG188" s="250">
        <f>IF(N188="zákl. přenesená",J188,0)</f>
        <v>0</v>
      </c>
      <c r="BH188" s="250">
        <f>IF(N188="sníž. přenesená",J188,0)</f>
        <v>0</v>
      </c>
      <c r="BI188" s="250">
        <f>IF(N188="nulová",J188,0)</f>
        <v>0</v>
      </c>
      <c r="BJ188" s="18" t="s">
        <v>81</v>
      </c>
      <c r="BK188" s="250">
        <f>ROUND(I188*H188,2)</f>
        <v>0</v>
      </c>
      <c r="BL188" s="18" t="s">
        <v>130</v>
      </c>
      <c r="BM188" s="249" t="s">
        <v>197</v>
      </c>
    </row>
    <row r="189" s="2" customFormat="1">
      <c r="A189" s="39"/>
      <c r="B189" s="40"/>
      <c r="C189" s="41"/>
      <c r="D189" s="251" t="s">
        <v>131</v>
      </c>
      <c r="E189" s="41"/>
      <c r="F189" s="252" t="s">
        <v>196</v>
      </c>
      <c r="G189" s="41"/>
      <c r="H189" s="41"/>
      <c r="I189" s="145"/>
      <c r="J189" s="41"/>
      <c r="K189" s="41"/>
      <c r="L189" s="45"/>
      <c r="M189" s="253"/>
      <c r="N189" s="254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131</v>
      </c>
      <c r="AU189" s="18" t="s">
        <v>83</v>
      </c>
    </row>
    <row r="190" s="13" customFormat="1">
      <c r="A190" s="13"/>
      <c r="B190" s="255"/>
      <c r="C190" s="256"/>
      <c r="D190" s="251" t="s">
        <v>132</v>
      </c>
      <c r="E190" s="257" t="s">
        <v>1</v>
      </c>
      <c r="F190" s="258" t="s">
        <v>198</v>
      </c>
      <c r="G190" s="256"/>
      <c r="H190" s="257" t="s">
        <v>1</v>
      </c>
      <c r="I190" s="259"/>
      <c r="J190" s="256"/>
      <c r="K190" s="256"/>
      <c r="L190" s="260"/>
      <c r="M190" s="261"/>
      <c r="N190" s="262"/>
      <c r="O190" s="262"/>
      <c r="P190" s="262"/>
      <c r="Q190" s="262"/>
      <c r="R190" s="262"/>
      <c r="S190" s="262"/>
      <c r="T190" s="26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4" t="s">
        <v>132</v>
      </c>
      <c r="AU190" s="264" t="s">
        <v>83</v>
      </c>
      <c r="AV190" s="13" t="s">
        <v>81</v>
      </c>
      <c r="AW190" s="13" t="s">
        <v>30</v>
      </c>
      <c r="AX190" s="13" t="s">
        <v>73</v>
      </c>
      <c r="AY190" s="264" t="s">
        <v>123</v>
      </c>
    </row>
    <row r="191" s="14" customFormat="1">
      <c r="A191" s="14"/>
      <c r="B191" s="265"/>
      <c r="C191" s="266"/>
      <c r="D191" s="251" t="s">
        <v>132</v>
      </c>
      <c r="E191" s="267" t="s">
        <v>1</v>
      </c>
      <c r="F191" s="268" t="s">
        <v>134</v>
      </c>
      <c r="G191" s="266"/>
      <c r="H191" s="269">
        <v>15</v>
      </c>
      <c r="I191" s="270"/>
      <c r="J191" s="266"/>
      <c r="K191" s="266"/>
      <c r="L191" s="271"/>
      <c r="M191" s="272"/>
      <c r="N191" s="273"/>
      <c r="O191" s="273"/>
      <c r="P191" s="273"/>
      <c r="Q191" s="273"/>
      <c r="R191" s="273"/>
      <c r="S191" s="273"/>
      <c r="T191" s="27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5" t="s">
        <v>132</v>
      </c>
      <c r="AU191" s="275" t="s">
        <v>83</v>
      </c>
      <c r="AV191" s="14" t="s">
        <v>83</v>
      </c>
      <c r="AW191" s="14" t="s">
        <v>30</v>
      </c>
      <c r="AX191" s="14" t="s">
        <v>73</v>
      </c>
      <c r="AY191" s="275" t="s">
        <v>123</v>
      </c>
    </row>
    <row r="192" s="15" customFormat="1">
      <c r="A192" s="15"/>
      <c r="B192" s="276"/>
      <c r="C192" s="277"/>
      <c r="D192" s="251" t="s">
        <v>132</v>
      </c>
      <c r="E192" s="278" t="s">
        <v>1</v>
      </c>
      <c r="F192" s="279" t="s">
        <v>135</v>
      </c>
      <c r="G192" s="277"/>
      <c r="H192" s="280">
        <v>15</v>
      </c>
      <c r="I192" s="281"/>
      <c r="J192" s="277"/>
      <c r="K192" s="277"/>
      <c r="L192" s="282"/>
      <c r="M192" s="283"/>
      <c r="N192" s="284"/>
      <c r="O192" s="284"/>
      <c r="P192" s="284"/>
      <c r="Q192" s="284"/>
      <c r="R192" s="284"/>
      <c r="S192" s="284"/>
      <c r="T192" s="28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86" t="s">
        <v>132</v>
      </c>
      <c r="AU192" s="286" t="s">
        <v>83</v>
      </c>
      <c r="AV192" s="15" t="s">
        <v>130</v>
      </c>
      <c r="AW192" s="15" t="s">
        <v>30</v>
      </c>
      <c r="AX192" s="15" t="s">
        <v>81</v>
      </c>
      <c r="AY192" s="286" t="s">
        <v>123</v>
      </c>
    </row>
    <row r="193" s="2" customFormat="1" ht="21.75" customHeight="1">
      <c r="A193" s="39"/>
      <c r="B193" s="40"/>
      <c r="C193" s="287" t="s">
        <v>167</v>
      </c>
      <c r="D193" s="287" t="s">
        <v>169</v>
      </c>
      <c r="E193" s="288" t="s">
        <v>199</v>
      </c>
      <c r="F193" s="289" t="s">
        <v>200</v>
      </c>
      <c r="G193" s="290" t="s">
        <v>201</v>
      </c>
      <c r="H193" s="291">
        <v>1.5</v>
      </c>
      <c r="I193" s="292"/>
      <c r="J193" s="293">
        <f>ROUND(I193*H193,2)</f>
        <v>0</v>
      </c>
      <c r="K193" s="294"/>
      <c r="L193" s="295"/>
      <c r="M193" s="296" t="s">
        <v>1</v>
      </c>
      <c r="N193" s="297" t="s">
        <v>38</v>
      </c>
      <c r="O193" s="92"/>
      <c r="P193" s="247">
        <f>O193*H193</f>
        <v>0</v>
      </c>
      <c r="Q193" s="247">
        <v>0</v>
      </c>
      <c r="R193" s="247">
        <f>Q193*H193</f>
        <v>0</v>
      </c>
      <c r="S193" s="247">
        <v>0</v>
      </c>
      <c r="T193" s="248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9" t="s">
        <v>152</v>
      </c>
      <c r="AT193" s="249" t="s">
        <v>169</v>
      </c>
      <c r="AU193" s="249" t="s">
        <v>83</v>
      </c>
      <c r="AY193" s="18" t="s">
        <v>123</v>
      </c>
      <c r="BE193" s="250">
        <f>IF(N193="základní",J193,0)</f>
        <v>0</v>
      </c>
      <c r="BF193" s="250">
        <f>IF(N193="snížená",J193,0)</f>
        <v>0</v>
      </c>
      <c r="BG193" s="250">
        <f>IF(N193="zákl. přenesená",J193,0)</f>
        <v>0</v>
      </c>
      <c r="BH193" s="250">
        <f>IF(N193="sníž. přenesená",J193,0)</f>
        <v>0</v>
      </c>
      <c r="BI193" s="250">
        <f>IF(N193="nulová",J193,0)</f>
        <v>0</v>
      </c>
      <c r="BJ193" s="18" t="s">
        <v>81</v>
      </c>
      <c r="BK193" s="250">
        <f>ROUND(I193*H193,2)</f>
        <v>0</v>
      </c>
      <c r="BL193" s="18" t="s">
        <v>130</v>
      </c>
      <c r="BM193" s="249" t="s">
        <v>202</v>
      </c>
    </row>
    <row r="194" s="2" customFormat="1">
      <c r="A194" s="39"/>
      <c r="B194" s="40"/>
      <c r="C194" s="41"/>
      <c r="D194" s="251" t="s">
        <v>131</v>
      </c>
      <c r="E194" s="41"/>
      <c r="F194" s="252" t="s">
        <v>200</v>
      </c>
      <c r="G194" s="41"/>
      <c r="H194" s="41"/>
      <c r="I194" s="145"/>
      <c r="J194" s="41"/>
      <c r="K194" s="41"/>
      <c r="L194" s="45"/>
      <c r="M194" s="253"/>
      <c r="N194" s="254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131</v>
      </c>
      <c r="AU194" s="18" t="s">
        <v>83</v>
      </c>
    </row>
    <row r="195" s="13" customFormat="1">
      <c r="A195" s="13"/>
      <c r="B195" s="255"/>
      <c r="C195" s="256"/>
      <c r="D195" s="251" t="s">
        <v>132</v>
      </c>
      <c r="E195" s="257" t="s">
        <v>1</v>
      </c>
      <c r="F195" s="258" t="s">
        <v>198</v>
      </c>
      <c r="G195" s="256"/>
      <c r="H195" s="257" t="s">
        <v>1</v>
      </c>
      <c r="I195" s="259"/>
      <c r="J195" s="256"/>
      <c r="K195" s="256"/>
      <c r="L195" s="260"/>
      <c r="M195" s="261"/>
      <c r="N195" s="262"/>
      <c r="O195" s="262"/>
      <c r="P195" s="262"/>
      <c r="Q195" s="262"/>
      <c r="R195" s="262"/>
      <c r="S195" s="262"/>
      <c r="T195" s="26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4" t="s">
        <v>132</v>
      </c>
      <c r="AU195" s="264" t="s">
        <v>83</v>
      </c>
      <c r="AV195" s="13" t="s">
        <v>81</v>
      </c>
      <c r="AW195" s="13" t="s">
        <v>30</v>
      </c>
      <c r="AX195" s="13" t="s">
        <v>73</v>
      </c>
      <c r="AY195" s="264" t="s">
        <v>123</v>
      </c>
    </row>
    <row r="196" s="14" customFormat="1">
      <c r="A196" s="14"/>
      <c r="B196" s="265"/>
      <c r="C196" s="266"/>
      <c r="D196" s="251" t="s">
        <v>132</v>
      </c>
      <c r="E196" s="267" t="s">
        <v>1</v>
      </c>
      <c r="F196" s="268" t="s">
        <v>203</v>
      </c>
      <c r="G196" s="266"/>
      <c r="H196" s="269">
        <v>1.5</v>
      </c>
      <c r="I196" s="270"/>
      <c r="J196" s="266"/>
      <c r="K196" s="266"/>
      <c r="L196" s="271"/>
      <c r="M196" s="272"/>
      <c r="N196" s="273"/>
      <c r="O196" s="273"/>
      <c r="P196" s="273"/>
      <c r="Q196" s="273"/>
      <c r="R196" s="273"/>
      <c r="S196" s="273"/>
      <c r="T196" s="27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5" t="s">
        <v>132</v>
      </c>
      <c r="AU196" s="275" t="s">
        <v>83</v>
      </c>
      <c r="AV196" s="14" t="s">
        <v>83</v>
      </c>
      <c r="AW196" s="14" t="s">
        <v>30</v>
      </c>
      <c r="AX196" s="14" t="s">
        <v>73</v>
      </c>
      <c r="AY196" s="275" t="s">
        <v>123</v>
      </c>
    </row>
    <row r="197" s="15" customFormat="1">
      <c r="A197" s="15"/>
      <c r="B197" s="276"/>
      <c r="C197" s="277"/>
      <c r="D197" s="251" t="s">
        <v>132</v>
      </c>
      <c r="E197" s="278" t="s">
        <v>1</v>
      </c>
      <c r="F197" s="279" t="s">
        <v>135</v>
      </c>
      <c r="G197" s="277"/>
      <c r="H197" s="280">
        <v>1.5</v>
      </c>
      <c r="I197" s="281"/>
      <c r="J197" s="277"/>
      <c r="K197" s="277"/>
      <c r="L197" s="282"/>
      <c r="M197" s="283"/>
      <c r="N197" s="284"/>
      <c r="O197" s="284"/>
      <c r="P197" s="284"/>
      <c r="Q197" s="284"/>
      <c r="R197" s="284"/>
      <c r="S197" s="284"/>
      <c r="T197" s="28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86" t="s">
        <v>132</v>
      </c>
      <c r="AU197" s="286" t="s">
        <v>83</v>
      </c>
      <c r="AV197" s="15" t="s">
        <v>130</v>
      </c>
      <c r="AW197" s="15" t="s">
        <v>30</v>
      </c>
      <c r="AX197" s="15" t="s">
        <v>81</v>
      </c>
      <c r="AY197" s="286" t="s">
        <v>123</v>
      </c>
    </row>
    <row r="198" s="2" customFormat="1" ht="16.5" customHeight="1">
      <c r="A198" s="39"/>
      <c r="B198" s="40"/>
      <c r="C198" s="237" t="s">
        <v>8</v>
      </c>
      <c r="D198" s="237" t="s">
        <v>126</v>
      </c>
      <c r="E198" s="238" t="s">
        <v>204</v>
      </c>
      <c r="F198" s="239" t="s">
        <v>205</v>
      </c>
      <c r="G198" s="240" t="s">
        <v>138</v>
      </c>
      <c r="H198" s="241">
        <v>9.5</v>
      </c>
      <c r="I198" s="242"/>
      <c r="J198" s="243">
        <f>ROUND(I198*H198,2)</f>
        <v>0</v>
      </c>
      <c r="K198" s="244"/>
      <c r="L198" s="45"/>
      <c r="M198" s="245" t="s">
        <v>1</v>
      </c>
      <c r="N198" s="246" t="s">
        <v>38</v>
      </c>
      <c r="O198" s="92"/>
      <c r="P198" s="247">
        <f>O198*H198</f>
        <v>0</v>
      </c>
      <c r="Q198" s="247">
        <v>0</v>
      </c>
      <c r="R198" s="247">
        <f>Q198*H198</f>
        <v>0</v>
      </c>
      <c r="S198" s="247">
        <v>0</v>
      </c>
      <c r="T198" s="248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9" t="s">
        <v>130</v>
      </c>
      <c r="AT198" s="249" t="s">
        <v>126</v>
      </c>
      <c r="AU198" s="249" t="s">
        <v>83</v>
      </c>
      <c r="AY198" s="18" t="s">
        <v>123</v>
      </c>
      <c r="BE198" s="250">
        <f>IF(N198="základní",J198,0)</f>
        <v>0</v>
      </c>
      <c r="BF198" s="250">
        <f>IF(N198="snížená",J198,0)</f>
        <v>0</v>
      </c>
      <c r="BG198" s="250">
        <f>IF(N198="zákl. přenesená",J198,0)</f>
        <v>0</v>
      </c>
      <c r="BH198" s="250">
        <f>IF(N198="sníž. přenesená",J198,0)</f>
        <v>0</v>
      </c>
      <c r="BI198" s="250">
        <f>IF(N198="nulová",J198,0)</f>
        <v>0</v>
      </c>
      <c r="BJ198" s="18" t="s">
        <v>81</v>
      </c>
      <c r="BK198" s="250">
        <f>ROUND(I198*H198,2)</f>
        <v>0</v>
      </c>
      <c r="BL198" s="18" t="s">
        <v>130</v>
      </c>
      <c r="BM198" s="249" t="s">
        <v>206</v>
      </c>
    </row>
    <row r="199" s="2" customFormat="1">
      <c r="A199" s="39"/>
      <c r="B199" s="40"/>
      <c r="C199" s="41"/>
      <c r="D199" s="251" t="s">
        <v>131</v>
      </c>
      <c r="E199" s="41"/>
      <c r="F199" s="252" t="s">
        <v>205</v>
      </c>
      <c r="G199" s="41"/>
      <c r="H199" s="41"/>
      <c r="I199" s="145"/>
      <c r="J199" s="41"/>
      <c r="K199" s="41"/>
      <c r="L199" s="45"/>
      <c r="M199" s="253"/>
      <c r="N199" s="254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131</v>
      </c>
      <c r="AU199" s="18" t="s">
        <v>83</v>
      </c>
    </row>
    <row r="200" s="13" customFormat="1">
      <c r="A200" s="13"/>
      <c r="B200" s="255"/>
      <c r="C200" s="256"/>
      <c r="D200" s="251" t="s">
        <v>132</v>
      </c>
      <c r="E200" s="257" t="s">
        <v>1</v>
      </c>
      <c r="F200" s="258" t="s">
        <v>207</v>
      </c>
      <c r="G200" s="256"/>
      <c r="H200" s="257" t="s">
        <v>1</v>
      </c>
      <c r="I200" s="259"/>
      <c r="J200" s="256"/>
      <c r="K200" s="256"/>
      <c r="L200" s="260"/>
      <c r="M200" s="261"/>
      <c r="N200" s="262"/>
      <c r="O200" s="262"/>
      <c r="P200" s="262"/>
      <c r="Q200" s="262"/>
      <c r="R200" s="262"/>
      <c r="S200" s="262"/>
      <c r="T200" s="26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4" t="s">
        <v>132</v>
      </c>
      <c r="AU200" s="264" t="s">
        <v>83</v>
      </c>
      <c r="AV200" s="13" t="s">
        <v>81</v>
      </c>
      <c r="AW200" s="13" t="s">
        <v>30</v>
      </c>
      <c r="AX200" s="13" t="s">
        <v>73</v>
      </c>
      <c r="AY200" s="264" t="s">
        <v>123</v>
      </c>
    </row>
    <row r="201" s="14" customFormat="1">
      <c r="A201" s="14"/>
      <c r="B201" s="265"/>
      <c r="C201" s="266"/>
      <c r="D201" s="251" t="s">
        <v>132</v>
      </c>
      <c r="E201" s="267" t="s">
        <v>1</v>
      </c>
      <c r="F201" s="268" t="s">
        <v>208</v>
      </c>
      <c r="G201" s="266"/>
      <c r="H201" s="269">
        <v>9.5</v>
      </c>
      <c r="I201" s="270"/>
      <c r="J201" s="266"/>
      <c r="K201" s="266"/>
      <c r="L201" s="271"/>
      <c r="M201" s="272"/>
      <c r="N201" s="273"/>
      <c r="O201" s="273"/>
      <c r="P201" s="273"/>
      <c r="Q201" s="273"/>
      <c r="R201" s="273"/>
      <c r="S201" s="273"/>
      <c r="T201" s="27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5" t="s">
        <v>132</v>
      </c>
      <c r="AU201" s="275" t="s">
        <v>83</v>
      </c>
      <c r="AV201" s="14" t="s">
        <v>83</v>
      </c>
      <c r="AW201" s="14" t="s">
        <v>30</v>
      </c>
      <c r="AX201" s="14" t="s">
        <v>73</v>
      </c>
      <c r="AY201" s="275" t="s">
        <v>123</v>
      </c>
    </row>
    <row r="202" s="15" customFormat="1">
      <c r="A202" s="15"/>
      <c r="B202" s="276"/>
      <c r="C202" s="277"/>
      <c r="D202" s="251" t="s">
        <v>132</v>
      </c>
      <c r="E202" s="278" t="s">
        <v>1</v>
      </c>
      <c r="F202" s="279" t="s">
        <v>135</v>
      </c>
      <c r="G202" s="277"/>
      <c r="H202" s="280">
        <v>9.5</v>
      </c>
      <c r="I202" s="281"/>
      <c r="J202" s="277"/>
      <c r="K202" s="277"/>
      <c r="L202" s="282"/>
      <c r="M202" s="283"/>
      <c r="N202" s="284"/>
      <c r="O202" s="284"/>
      <c r="P202" s="284"/>
      <c r="Q202" s="284"/>
      <c r="R202" s="284"/>
      <c r="S202" s="284"/>
      <c r="T202" s="28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86" t="s">
        <v>132</v>
      </c>
      <c r="AU202" s="286" t="s">
        <v>83</v>
      </c>
      <c r="AV202" s="15" t="s">
        <v>130</v>
      </c>
      <c r="AW202" s="15" t="s">
        <v>30</v>
      </c>
      <c r="AX202" s="15" t="s">
        <v>81</v>
      </c>
      <c r="AY202" s="286" t="s">
        <v>123</v>
      </c>
    </row>
    <row r="203" s="2" customFormat="1" ht="21.75" customHeight="1">
      <c r="A203" s="39"/>
      <c r="B203" s="40"/>
      <c r="C203" s="237" t="s">
        <v>173</v>
      </c>
      <c r="D203" s="237" t="s">
        <v>126</v>
      </c>
      <c r="E203" s="238" t="s">
        <v>209</v>
      </c>
      <c r="F203" s="239" t="s">
        <v>210</v>
      </c>
      <c r="G203" s="240" t="s">
        <v>129</v>
      </c>
      <c r="H203" s="241">
        <v>30</v>
      </c>
      <c r="I203" s="242"/>
      <c r="J203" s="243">
        <f>ROUND(I203*H203,2)</f>
        <v>0</v>
      </c>
      <c r="K203" s="244"/>
      <c r="L203" s="45"/>
      <c r="M203" s="245" t="s">
        <v>1</v>
      </c>
      <c r="N203" s="246" t="s">
        <v>38</v>
      </c>
      <c r="O203" s="92"/>
      <c r="P203" s="247">
        <f>O203*H203</f>
        <v>0</v>
      </c>
      <c r="Q203" s="247">
        <v>0</v>
      </c>
      <c r="R203" s="247">
        <f>Q203*H203</f>
        <v>0</v>
      </c>
      <c r="S203" s="247">
        <v>0</v>
      </c>
      <c r="T203" s="248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9" t="s">
        <v>130</v>
      </c>
      <c r="AT203" s="249" t="s">
        <v>126</v>
      </c>
      <c r="AU203" s="249" t="s">
        <v>83</v>
      </c>
      <c r="AY203" s="18" t="s">
        <v>123</v>
      </c>
      <c r="BE203" s="250">
        <f>IF(N203="základní",J203,0)</f>
        <v>0</v>
      </c>
      <c r="BF203" s="250">
        <f>IF(N203="snížená",J203,0)</f>
        <v>0</v>
      </c>
      <c r="BG203" s="250">
        <f>IF(N203="zákl. přenesená",J203,0)</f>
        <v>0</v>
      </c>
      <c r="BH203" s="250">
        <f>IF(N203="sníž. přenesená",J203,0)</f>
        <v>0</v>
      </c>
      <c r="BI203" s="250">
        <f>IF(N203="nulová",J203,0)</f>
        <v>0</v>
      </c>
      <c r="BJ203" s="18" t="s">
        <v>81</v>
      </c>
      <c r="BK203" s="250">
        <f>ROUND(I203*H203,2)</f>
        <v>0</v>
      </c>
      <c r="BL203" s="18" t="s">
        <v>130</v>
      </c>
      <c r="BM203" s="249" t="s">
        <v>211</v>
      </c>
    </row>
    <row r="204" s="2" customFormat="1">
      <c r="A204" s="39"/>
      <c r="B204" s="40"/>
      <c r="C204" s="41"/>
      <c r="D204" s="251" t="s">
        <v>131</v>
      </c>
      <c r="E204" s="41"/>
      <c r="F204" s="252" t="s">
        <v>210</v>
      </c>
      <c r="G204" s="41"/>
      <c r="H204" s="41"/>
      <c r="I204" s="145"/>
      <c r="J204" s="41"/>
      <c r="K204" s="41"/>
      <c r="L204" s="45"/>
      <c r="M204" s="253"/>
      <c r="N204" s="254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131</v>
      </c>
      <c r="AU204" s="18" t="s">
        <v>83</v>
      </c>
    </row>
    <row r="205" s="13" customFormat="1">
      <c r="A205" s="13"/>
      <c r="B205" s="255"/>
      <c r="C205" s="256"/>
      <c r="D205" s="251" t="s">
        <v>132</v>
      </c>
      <c r="E205" s="257" t="s">
        <v>1</v>
      </c>
      <c r="F205" s="258" t="s">
        <v>212</v>
      </c>
      <c r="G205" s="256"/>
      <c r="H205" s="257" t="s">
        <v>1</v>
      </c>
      <c r="I205" s="259"/>
      <c r="J205" s="256"/>
      <c r="K205" s="256"/>
      <c r="L205" s="260"/>
      <c r="M205" s="261"/>
      <c r="N205" s="262"/>
      <c r="O205" s="262"/>
      <c r="P205" s="262"/>
      <c r="Q205" s="262"/>
      <c r="R205" s="262"/>
      <c r="S205" s="262"/>
      <c r="T205" s="26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4" t="s">
        <v>132</v>
      </c>
      <c r="AU205" s="264" t="s">
        <v>83</v>
      </c>
      <c r="AV205" s="13" t="s">
        <v>81</v>
      </c>
      <c r="AW205" s="13" t="s">
        <v>30</v>
      </c>
      <c r="AX205" s="13" t="s">
        <v>73</v>
      </c>
      <c r="AY205" s="264" t="s">
        <v>123</v>
      </c>
    </row>
    <row r="206" s="14" customFormat="1">
      <c r="A206" s="14"/>
      <c r="B206" s="265"/>
      <c r="C206" s="266"/>
      <c r="D206" s="251" t="s">
        <v>132</v>
      </c>
      <c r="E206" s="267" t="s">
        <v>1</v>
      </c>
      <c r="F206" s="268" t="s">
        <v>213</v>
      </c>
      <c r="G206" s="266"/>
      <c r="H206" s="269">
        <v>30</v>
      </c>
      <c r="I206" s="270"/>
      <c r="J206" s="266"/>
      <c r="K206" s="266"/>
      <c r="L206" s="271"/>
      <c r="M206" s="272"/>
      <c r="N206" s="273"/>
      <c r="O206" s="273"/>
      <c r="P206" s="273"/>
      <c r="Q206" s="273"/>
      <c r="R206" s="273"/>
      <c r="S206" s="273"/>
      <c r="T206" s="27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5" t="s">
        <v>132</v>
      </c>
      <c r="AU206" s="275" t="s">
        <v>83</v>
      </c>
      <c r="AV206" s="14" t="s">
        <v>83</v>
      </c>
      <c r="AW206" s="14" t="s">
        <v>30</v>
      </c>
      <c r="AX206" s="14" t="s">
        <v>73</v>
      </c>
      <c r="AY206" s="275" t="s">
        <v>123</v>
      </c>
    </row>
    <row r="207" s="15" customFormat="1">
      <c r="A207" s="15"/>
      <c r="B207" s="276"/>
      <c r="C207" s="277"/>
      <c r="D207" s="251" t="s">
        <v>132</v>
      </c>
      <c r="E207" s="278" t="s">
        <v>1</v>
      </c>
      <c r="F207" s="279" t="s">
        <v>135</v>
      </c>
      <c r="G207" s="277"/>
      <c r="H207" s="280">
        <v>30</v>
      </c>
      <c r="I207" s="281"/>
      <c r="J207" s="277"/>
      <c r="K207" s="277"/>
      <c r="L207" s="282"/>
      <c r="M207" s="283"/>
      <c r="N207" s="284"/>
      <c r="O207" s="284"/>
      <c r="P207" s="284"/>
      <c r="Q207" s="284"/>
      <c r="R207" s="284"/>
      <c r="S207" s="284"/>
      <c r="T207" s="28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86" t="s">
        <v>132</v>
      </c>
      <c r="AU207" s="286" t="s">
        <v>83</v>
      </c>
      <c r="AV207" s="15" t="s">
        <v>130</v>
      </c>
      <c r="AW207" s="15" t="s">
        <v>30</v>
      </c>
      <c r="AX207" s="15" t="s">
        <v>81</v>
      </c>
      <c r="AY207" s="286" t="s">
        <v>123</v>
      </c>
    </row>
    <row r="208" s="2" customFormat="1" ht="21.75" customHeight="1">
      <c r="A208" s="39"/>
      <c r="B208" s="40"/>
      <c r="C208" s="237" t="s">
        <v>214</v>
      </c>
      <c r="D208" s="237" t="s">
        <v>126</v>
      </c>
      <c r="E208" s="238" t="s">
        <v>215</v>
      </c>
      <c r="F208" s="239" t="s">
        <v>216</v>
      </c>
      <c r="G208" s="240" t="s">
        <v>138</v>
      </c>
      <c r="H208" s="241">
        <v>3</v>
      </c>
      <c r="I208" s="242"/>
      <c r="J208" s="243">
        <f>ROUND(I208*H208,2)</f>
        <v>0</v>
      </c>
      <c r="K208" s="244"/>
      <c r="L208" s="45"/>
      <c r="M208" s="245" t="s">
        <v>1</v>
      </c>
      <c r="N208" s="246" t="s">
        <v>38</v>
      </c>
      <c r="O208" s="92"/>
      <c r="P208" s="247">
        <f>O208*H208</f>
        <v>0</v>
      </c>
      <c r="Q208" s="247">
        <v>0</v>
      </c>
      <c r="R208" s="247">
        <f>Q208*H208</f>
        <v>0</v>
      </c>
      <c r="S208" s="247">
        <v>0</v>
      </c>
      <c r="T208" s="248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9" t="s">
        <v>130</v>
      </c>
      <c r="AT208" s="249" t="s">
        <v>126</v>
      </c>
      <c r="AU208" s="249" t="s">
        <v>83</v>
      </c>
      <c r="AY208" s="18" t="s">
        <v>123</v>
      </c>
      <c r="BE208" s="250">
        <f>IF(N208="základní",J208,0)</f>
        <v>0</v>
      </c>
      <c r="BF208" s="250">
        <f>IF(N208="snížená",J208,0)</f>
        <v>0</v>
      </c>
      <c r="BG208" s="250">
        <f>IF(N208="zákl. přenesená",J208,0)</f>
        <v>0</v>
      </c>
      <c r="BH208" s="250">
        <f>IF(N208="sníž. přenesená",J208,0)</f>
        <v>0</v>
      </c>
      <c r="BI208" s="250">
        <f>IF(N208="nulová",J208,0)</f>
        <v>0</v>
      </c>
      <c r="BJ208" s="18" t="s">
        <v>81</v>
      </c>
      <c r="BK208" s="250">
        <f>ROUND(I208*H208,2)</f>
        <v>0</v>
      </c>
      <c r="BL208" s="18" t="s">
        <v>130</v>
      </c>
      <c r="BM208" s="249" t="s">
        <v>217</v>
      </c>
    </row>
    <row r="209" s="2" customFormat="1">
      <c r="A209" s="39"/>
      <c r="B209" s="40"/>
      <c r="C209" s="41"/>
      <c r="D209" s="251" t="s">
        <v>131</v>
      </c>
      <c r="E209" s="41"/>
      <c r="F209" s="252" t="s">
        <v>216</v>
      </c>
      <c r="G209" s="41"/>
      <c r="H209" s="41"/>
      <c r="I209" s="145"/>
      <c r="J209" s="41"/>
      <c r="K209" s="41"/>
      <c r="L209" s="45"/>
      <c r="M209" s="253"/>
      <c r="N209" s="254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131</v>
      </c>
      <c r="AU209" s="18" t="s">
        <v>83</v>
      </c>
    </row>
    <row r="210" s="13" customFormat="1">
      <c r="A210" s="13"/>
      <c r="B210" s="255"/>
      <c r="C210" s="256"/>
      <c r="D210" s="251" t="s">
        <v>132</v>
      </c>
      <c r="E210" s="257" t="s">
        <v>1</v>
      </c>
      <c r="F210" s="258" t="s">
        <v>218</v>
      </c>
      <c r="G210" s="256"/>
      <c r="H210" s="257" t="s">
        <v>1</v>
      </c>
      <c r="I210" s="259"/>
      <c r="J210" s="256"/>
      <c r="K210" s="256"/>
      <c r="L210" s="260"/>
      <c r="M210" s="261"/>
      <c r="N210" s="262"/>
      <c r="O210" s="262"/>
      <c r="P210" s="262"/>
      <c r="Q210" s="262"/>
      <c r="R210" s="262"/>
      <c r="S210" s="262"/>
      <c r="T210" s="26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4" t="s">
        <v>132</v>
      </c>
      <c r="AU210" s="264" t="s">
        <v>83</v>
      </c>
      <c r="AV210" s="13" t="s">
        <v>81</v>
      </c>
      <c r="AW210" s="13" t="s">
        <v>30</v>
      </c>
      <c r="AX210" s="13" t="s">
        <v>73</v>
      </c>
      <c r="AY210" s="264" t="s">
        <v>123</v>
      </c>
    </row>
    <row r="211" s="14" customFormat="1">
      <c r="A211" s="14"/>
      <c r="B211" s="265"/>
      <c r="C211" s="266"/>
      <c r="D211" s="251" t="s">
        <v>132</v>
      </c>
      <c r="E211" s="267" t="s">
        <v>1</v>
      </c>
      <c r="F211" s="268" t="s">
        <v>219</v>
      </c>
      <c r="G211" s="266"/>
      <c r="H211" s="269">
        <v>3</v>
      </c>
      <c r="I211" s="270"/>
      <c r="J211" s="266"/>
      <c r="K211" s="266"/>
      <c r="L211" s="271"/>
      <c r="M211" s="272"/>
      <c r="N211" s="273"/>
      <c r="O211" s="273"/>
      <c r="P211" s="273"/>
      <c r="Q211" s="273"/>
      <c r="R211" s="273"/>
      <c r="S211" s="273"/>
      <c r="T211" s="27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5" t="s">
        <v>132</v>
      </c>
      <c r="AU211" s="275" t="s">
        <v>83</v>
      </c>
      <c r="AV211" s="14" t="s">
        <v>83</v>
      </c>
      <c r="AW211" s="14" t="s">
        <v>30</v>
      </c>
      <c r="AX211" s="14" t="s">
        <v>73</v>
      </c>
      <c r="AY211" s="275" t="s">
        <v>123</v>
      </c>
    </row>
    <row r="212" s="15" customFormat="1">
      <c r="A212" s="15"/>
      <c r="B212" s="276"/>
      <c r="C212" s="277"/>
      <c r="D212" s="251" t="s">
        <v>132</v>
      </c>
      <c r="E212" s="278" t="s">
        <v>1</v>
      </c>
      <c r="F212" s="279" t="s">
        <v>135</v>
      </c>
      <c r="G212" s="277"/>
      <c r="H212" s="280">
        <v>3</v>
      </c>
      <c r="I212" s="281"/>
      <c r="J212" s="277"/>
      <c r="K212" s="277"/>
      <c r="L212" s="282"/>
      <c r="M212" s="283"/>
      <c r="N212" s="284"/>
      <c r="O212" s="284"/>
      <c r="P212" s="284"/>
      <c r="Q212" s="284"/>
      <c r="R212" s="284"/>
      <c r="S212" s="284"/>
      <c r="T212" s="28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86" t="s">
        <v>132</v>
      </c>
      <c r="AU212" s="286" t="s">
        <v>83</v>
      </c>
      <c r="AV212" s="15" t="s">
        <v>130</v>
      </c>
      <c r="AW212" s="15" t="s">
        <v>30</v>
      </c>
      <c r="AX212" s="15" t="s">
        <v>81</v>
      </c>
      <c r="AY212" s="286" t="s">
        <v>123</v>
      </c>
    </row>
    <row r="213" s="2" customFormat="1" ht="21.75" customHeight="1">
      <c r="A213" s="39"/>
      <c r="B213" s="40"/>
      <c r="C213" s="237" t="s">
        <v>179</v>
      </c>
      <c r="D213" s="237" t="s">
        <v>126</v>
      </c>
      <c r="E213" s="238" t="s">
        <v>220</v>
      </c>
      <c r="F213" s="239" t="s">
        <v>221</v>
      </c>
      <c r="G213" s="240" t="s">
        <v>129</v>
      </c>
      <c r="H213" s="241">
        <v>30</v>
      </c>
      <c r="I213" s="242"/>
      <c r="J213" s="243">
        <f>ROUND(I213*H213,2)</f>
        <v>0</v>
      </c>
      <c r="K213" s="244"/>
      <c r="L213" s="45"/>
      <c r="M213" s="245" t="s">
        <v>1</v>
      </c>
      <c r="N213" s="246" t="s">
        <v>38</v>
      </c>
      <c r="O213" s="92"/>
      <c r="P213" s="247">
        <f>O213*H213</f>
        <v>0</v>
      </c>
      <c r="Q213" s="247">
        <v>0</v>
      </c>
      <c r="R213" s="247">
        <f>Q213*H213</f>
        <v>0</v>
      </c>
      <c r="S213" s="247">
        <v>0</v>
      </c>
      <c r="T213" s="248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9" t="s">
        <v>130</v>
      </c>
      <c r="AT213" s="249" t="s">
        <v>126</v>
      </c>
      <c r="AU213" s="249" t="s">
        <v>83</v>
      </c>
      <c r="AY213" s="18" t="s">
        <v>123</v>
      </c>
      <c r="BE213" s="250">
        <f>IF(N213="základní",J213,0)</f>
        <v>0</v>
      </c>
      <c r="BF213" s="250">
        <f>IF(N213="snížená",J213,0)</f>
        <v>0</v>
      </c>
      <c r="BG213" s="250">
        <f>IF(N213="zákl. přenesená",J213,0)</f>
        <v>0</v>
      </c>
      <c r="BH213" s="250">
        <f>IF(N213="sníž. přenesená",J213,0)</f>
        <v>0</v>
      </c>
      <c r="BI213" s="250">
        <f>IF(N213="nulová",J213,0)</f>
        <v>0</v>
      </c>
      <c r="BJ213" s="18" t="s">
        <v>81</v>
      </c>
      <c r="BK213" s="250">
        <f>ROUND(I213*H213,2)</f>
        <v>0</v>
      </c>
      <c r="BL213" s="18" t="s">
        <v>130</v>
      </c>
      <c r="BM213" s="249" t="s">
        <v>222</v>
      </c>
    </row>
    <row r="214" s="2" customFormat="1">
      <c r="A214" s="39"/>
      <c r="B214" s="40"/>
      <c r="C214" s="41"/>
      <c r="D214" s="251" t="s">
        <v>131</v>
      </c>
      <c r="E214" s="41"/>
      <c r="F214" s="252" t="s">
        <v>221</v>
      </c>
      <c r="G214" s="41"/>
      <c r="H214" s="41"/>
      <c r="I214" s="145"/>
      <c r="J214" s="41"/>
      <c r="K214" s="41"/>
      <c r="L214" s="45"/>
      <c r="M214" s="253"/>
      <c r="N214" s="254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131</v>
      </c>
      <c r="AU214" s="18" t="s">
        <v>83</v>
      </c>
    </row>
    <row r="215" s="13" customFormat="1">
      <c r="A215" s="13"/>
      <c r="B215" s="255"/>
      <c r="C215" s="256"/>
      <c r="D215" s="251" t="s">
        <v>132</v>
      </c>
      <c r="E215" s="257" t="s">
        <v>1</v>
      </c>
      <c r="F215" s="258" t="s">
        <v>223</v>
      </c>
      <c r="G215" s="256"/>
      <c r="H215" s="257" t="s">
        <v>1</v>
      </c>
      <c r="I215" s="259"/>
      <c r="J215" s="256"/>
      <c r="K215" s="256"/>
      <c r="L215" s="260"/>
      <c r="M215" s="261"/>
      <c r="N215" s="262"/>
      <c r="O215" s="262"/>
      <c r="P215" s="262"/>
      <c r="Q215" s="262"/>
      <c r="R215" s="262"/>
      <c r="S215" s="262"/>
      <c r="T215" s="26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4" t="s">
        <v>132</v>
      </c>
      <c r="AU215" s="264" t="s">
        <v>83</v>
      </c>
      <c r="AV215" s="13" t="s">
        <v>81</v>
      </c>
      <c r="AW215" s="13" t="s">
        <v>30</v>
      </c>
      <c r="AX215" s="13" t="s">
        <v>73</v>
      </c>
      <c r="AY215" s="264" t="s">
        <v>123</v>
      </c>
    </row>
    <row r="216" s="14" customFormat="1">
      <c r="A216" s="14"/>
      <c r="B216" s="265"/>
      <c r="C216" s="266"/>
      <c r="D216" s="251" t="s">
        <v>132</v>
      </c>
      <c r="E216" s="267" t="s">
        <v>1</v>
      </c>
      <c r="F216" s="268" t="s">
        <v>213</v>
      </c>
      <c r="G216" s="266"/>
      <c r="H216" s="269">
        <v>30</v>
      </c>
      <c r="I216" s="270"/>
      <c r="J216" s="266"/>
      <c r="K216" s="266"/>
      <c r="L216" s="271"/>
      <c r="M216" s="272"/>
      <c r="N216" s="273"/>
      <c r="O216" s="273"/>
      <c r="P216" s="273"/>
      <c r="Q216" s="273"/>
      <c r="R216" s="273"/>
      <c r="S216" s="273"/>
      <c r="T216" s="27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5" t="s">
        <v>132</v>
      </c>
      <c r="AU216" s="275" t="s">
        <v>83</v>
      </c>
      <c r="AV216" s="14" t="s">
        <v>83</v>
      </c>
      <c r="AW216" s="14" t="s">
        <v>30</v>
      </c>
      <c r="AX216" s="14" t="s">
        <v>73</v>
      </c>
      <c r="AY216" s="275" t="s">
        <v>123</v>
      </c>
    </row>
    <row r="217" s="15" customFormat="1">
      <c r="A217" s="15"/>
      <c r="B217" s="276"/>
      <c r="C217" s="277"/>
      <c r="D217" s="251" t="s">
        <v>132</v>
      </c>
      <c r="E217" s="278" t="s">
        <v>1</v>
      </c>
      <c r="F217" s="279" t="s">
        <v>135</v>
      </c>
      <c r="G217" s="277"/>
      <c r="H217" s="280">
        <v>30</v>
      </c>
      <c r="I217" s="281"/>
      <c r="J217" s="277"/>
      <c r="K217" s="277"/>
      <c r="L217" s="282"/>
      <c r="M217" s="283"/>
      <c r="N217" s="284"/>
      <c r="O217" s="284"/>
      <c r="P217" s="284"/>
      <c r="Q217" s="284"/>
      <c r="R217" s="284"/>
      <c r="S217" s="284"/>
      <c r="T217" s="28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86" t="s">
        <v>132</v>
      </c>
      <c r="AU217" s="286" t="s">
        <v>83</v>
      </c>
      <c r="AV217" s="15" t="s">
        <v>130</v>
      </c>
      <c r="AW217" s="15" t="s">
        <v>30</v>
      </c>
      <c r="AX217" s="15" t="s">
        <v>81</v>
      </c>
      <c r="AY217" s="286" t="s">
        <v>123</v>
      </c>
    </row>
    <row r="218" s="2" customFormat="1" ht="21.75" customHeight="1">
      <c r="A218" s="39"/>
      <c r="B218" s="40"/>
      <c r="C218" s="237" t="s">
        <v>224</v>
      </c>
      <c r="D218" s="237" t="s">
        <v>126</v>
      </c>
      <c r="E218" s="238" t="s">
        <v>225</v>
      </c>
      <c r="F218" s="239" t="s">
        <v>226</v>
      </c>
      <c r="G218" s="240" t="s">
        <v>138</v>
      </c>
      <c r="H218" s="241">
        <v>3</v>
      </c>
      <c r="I218" s="242"/>
      <c r="J218" s="243">
        <f>ROUND(I218*H218,2)</f>
        <v>0</v>
      </c>
      <c r="K218" s="244"/>
      <c r="L218" s="45"/>
      <c r="M218" s="245" t="s">
        <v>1</v>
      </c>
      <c r="N218" s="246" t="s">
        <v>38</v>
      </c>
      <c r="O218" s="92"/>
      <c r="P218" s="247">
        <f>O218*H218</f>
        <v>0</v>
      </c>
      <c r="Q218" s="247">
        <v>0</v>
      </c>
      <c r="R218" s="247">
        <f>Q218*H218</f>
        <v>0</v>
      </c>
      <c r="S218" s="247">
        <v>0</v>
      </c>
      <c r="T218" s="248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9" t="s">
        <v>130</v>
      </c>
      <c r="AT218" s="249" t="s">
        <v>126</v>
      </c>
      <c r="AU218" s="249" t="s">
        <v>83</v>
      </c>
      <c r="AY218" s="18" t="s">
        <v>123</v>
      </c>
      <c r="BE218" s="250">
        <f>IF(N218="základní",J218,0)</f>
        <v>0</v>
      </c>
      <c r="BF218" s="250">
        <f>IF(N218="snížená",J218,0)</f>
        <v>0</v>
      </c>
      <c r="BG218" s="250">
        <f>IF(N218="zákl. přenesená",J218,0)</f>
        <v>0</v>
      </c>
      <c r="BH218" s="250">
        <f>IF(N218="sníž. přenesená",J218,0)</f>
        <v>0</v>
      </c>
      <c r="BI218" s="250">
        <f>IF(N218="nulová",J218,0)</f>
        <v>0</v>
      </c>
      <c r="BJ218" s="18" t="s">
        <v>81</v>
      </c>
      <c r="BK218" s="250">
        <f>ROUND(I218*H218,2)</f>
        <v>0</v>
      </c>
      <c r="BL218" s="18" t="s">
        <v>130</v>
      </c>
      <c r="BM218" s="249" t="s">
        <v>227</v>
      </c>
    </row>
    <row r="219" s="2" customFormat="1">
      <c r="A219" s="39"/>
      <c r="B219" s="40"/>
      <c r="C219" s="41"/>
      <c r="D219" s="251" t="s">
        <v>131</v>
      </c>
      <c r="E219" s="41"/>
      <c r="F219" s="252" t="s">
        <v>226</v>
      </c>
      <c r="G219" s="41"/>
      <c r="H219" s="41"/>
      <c r="I219" s="145"/>
      <c r="J219" s="41"/>
      <c r="K219" s="41"/>
      <c r="L219" s="45"/>
      <c r="M219" s="253"/>
      <c r="N219" s="254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131</v>
      </c>
      <c r="AU219" s="18" t="s">
        <v>83</v>
      </c>
    </row>
    <row r="220" s="13" customFormat="1">
      <c r="A220" s="13"/>
      <c r="B220" s="255"/>
      <c r="C220" s="256"/>
      <c r="D220" s="251" t="s">
        <v>132</v>
      </c>
      <c r="E220" s="257" t="s">
        <v>1</v>
      </c>
      <c r="F220" s="258" t="s">
        <v>228</v>
      </c>
      <c r="G220" s="256"/>
      <c r="H220" s="257" t="s">
        <v>1</v>
      </c>
      <c r="I220" s="259"/>
      <c r="J220" s="256"/>
      <c r="K220" s="256"/>
      <c r="L220" s="260"/>
      <c r="M220" s="261"/>
      <c r="N220" s="262"/>
      <c r="O220" s="262"/>
      <c r="P220" s="262"/>
      <c r="Q220" s="262"/>
      <c r="R220" s="262"/>
      <c r="S220" s="262"/>
      <c r="T220" s="26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4" t="s">
        <v>132</v>
      </c>
      <c r="AU220" s="264" t="s">
        <v>83</v>
      </c>
      <c r="AV220" s="13" t="s">
        <v>81</v>
      </c>
      <c r="AW220" s="13" t="s">
        <v>30</v>
      </c>
      <c r="AX220" s="13" t="s">
        <v>73</v>
      </c>
      <c r="AY220" s="264" t="s">
        <v>123</v>
      </c>
    </row>
    <row r="221" s="14" customFormat="1">
      <c r="A221" s="14"/>
      <c r="B221" s="265"/>
      <c r="C221" s="266"/>
      <c r="D221" s="251" t="s">
        <v>132</v>
      </c>
      <c r="E221" s="267" t="s">
        <v>1</v>
      </c>
      <c r="F221" s="268" t="s">
        <v>219</v>
      </c>
      <c r="G221" s="266"/>
      <c r="H221" s="269">
        <v>3</v>
      </c>
      <c r="I221" s="270"/>
      <c r="J221" s="266"/>
      <c r="K221" s="266"/>
      <c r="L221" s="271"/>
      <c r="M221" s="272"/>
      <c r="N221" s="273"/>
      <c r="O221" s="273"/>
      <c r="P221" s="273"/>
      <c r="Q221" s="273"/>
      <c r="R221" s="273"/>
      <c r="S221" s="273"/>
      <c r="T221" s="27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5" t="s">
        <v>132</v>
      </c>
      <c r="AU221" s="275" t="s">
        <v>83</v>
      </c>
      <c r="AV221" s="14" t="s">
        <v>83</v>
      </c>
      <c r="AW221" s="14" t="s">
        <v>30</v>
      </c>
      <c r="AX221" s="14" t="s">
        <v>73</v>
      </c>
      <c r="AY221" s="275" t="s">
        <v>123</v>
      </c>
    </row>
    <row r="222" s="15" customFormat="1">
      <c r="A222" s="15"/>
      <c r="B222" s="276"/>
      <c r="C222" s="277"/>
      <c r="D222" s="251" t="s">
        <v>132</v>
      </c>
      <c r="E222" s="278" t="s">
        <v>1</v>
      </c>
      <c r="F222" s="279" t="s">
        <v>135</v>
      </c>
      <c r="G222" s="277"/>
      <c r="H222" s="280">
        <v>3</v>
      </c>
      <c r="I222" s="281"/>
      <c r="J222" s="277"/>
      <c r="K222" s="277"/>
      <c r="L222" s="282"/>
      <c r="M222" s="283"/>
      <c r="N222" s="284"/>
      <c r="O222" s="284"/>
      <c r="P222" s="284"/>
      <c r="Q222" s="284"/>
      <c r="R222" s="284"/>
      <c r="S222" s="284"/>
      <c r="T222" s="28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86" t="s">
        <v>132</v>
      </c>
      <c r="AU222" s="286" t="s">
        <v>83</v>
      </c>
      <c r="AV222" s="15" t="s">
        <v>130</v>
      </c>
      <c r="AW222" s="15" t="s">
        <v>30</v>
      </c>
      <c r="AX222" s="15" t="s">
        <v>81</v>
      </c>
      <c r="AY222" s="286" t="s">
        <v>123</v>
      </c>
    </row>
    <row r="223" s="12" customFormat="1" ht="22.8" customHeight="1">
      <c r="A223" s="12"/>
      <c r="B223" s="221"/>
      <c r="C223" s="222"/>
      <c r="D223" s="223" t="s">
        <v>72</v>
      </c>
      <c r="E223" s="235" t="s">
        <v>229</v>
      </c>
      <c r="F223" s="235" t="s">
        <v>230</v>
      </c>
      <c r="G223" s="222"/>
      <c r="H223" s="222"/>
      <c r="I223" s="225"/>
      <c r="J223" s="236">
        <f>BK223</f>
        <v>0</v>
      </c>
      <c r="K223" s="222"/>
      <c r="L223" s="227"/>
      <c r="M223" s="228"/>
      <c r="N223" s="229"/>
      <c r="O223" s="229"/>
      <c r="P223" s="230">
        <f>SUM(P224:P379)</f>
        <v>0</v>
      </c>
      <c r="Q223" s="229"/>
      <c r="R223" s="230">
        <f>SUM(R224:R379)</f>
        <v>0</v>
      </c>
      <c r="S223" s="229"/>
      <c r="T223" s="231">
        <f>SUM(T224:T379)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32" t="s">
        <v>81</v>
      </c>
      <c r="AT223" s="233" t="s">
        <v>72</v>
      </c>
      <c r="AU223" s="233" t="s">
        <v>81</v>
      </c>
      <c r="AY223" s="232" t="s">
        <v>123</v>
      </c>
      <c r="BK223" s="234">
        <f>SUM(BK224:BK379)</f>
        <v>0</v>
      </c>
    </row>
    <row r="224" s="2" customFormat="1" ht="16.5" customHeight="1">
      <c r="A224" s="39"/>
      <c r="B224" s="40"/>
      <c r="C224" s="237" t="s">
        <v>183</v>
      </c>
      <c r="D224" s="237" t="s">
        <v>126</v>
      </c>
      <c r="E224" s="238" t="s">
        <v>231</v>
      </c>
      <c r="F224" s="239" t="s">
        <v>232</v>
      </c>
      <c r="G224" s="240" t="s">
        <v>144</v>
      </c>
      <c r="H224" s="241">
        <v>1.8</v>
      </c>
      <c r="I224" s="242"/>
      <c r="J224" s="243">
        <f>ROUND(I224*H224,2)</f>
        <v>0</v>
      </c>
      <c r="K224" s="244"/>
      <c r="L224" s="45"/>
      <c r="M224" s="245" t="s">
        <v>1</v>
      </c>
      <c r="N224" s="246" t="s">
        <v>38</v>
      </c>
      <c r="O224" s="92"/>
      <c r="P224" s="247">
        <f>O224*H224</f>
        <v>0</v>
      </c>
      <c r="Q224" s="247">
        <v>0</v>
      </c>
      <c r="R224" s="247">
        <f>Q224*H224</f>
        <v>0</v>
      </c>
      <c r="S224" s="247">
        <v>0</v>
      </c>
      <c r="T224" s="248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9" t="s">
        <v>130</v>
      </c>
      <c r="AT224" s="249" t="s">
        <v>126</v>
      </c>
      <c r="AU224" s="249" t="s">
        <v>83</v>
      </c>
      <c r="AY224" s="18" t="s">
        <v>123</v>
      </c>
      <c r="BE224" s="250">
        <f>IF(N224="základní",J224,0)</f>
        <v>0</v>
      </c>
      <c r="BF224" s="250">
        <f>IF(N224="snížená",J224,0)</f>
        <v>0</v>
      </c>
      <c r="BG224" s="250">
        <f>IF(N224="zákl. přenesená",J224,0)</f>
        <v>0</v>
      </c>
      <c r="BH224" s="250">
        <f>IF(N224="sníž. přenesená",J224,0)</f>
        <v>0</v>
      </c>
      <c r="BI224" s="250">
        <f>IF(N224="nulová",J224,0)</f>
        <v>0</v>
      </c>
      <c r="BJ224" s="18" t="s">
        <v>81</v>
      </c>
      <c r="BK224" s="250">
        <f>ROUND(I224*H224,2)</f>
        <v>0</v>
      </c>
      <c r="BL224" s="18" t="s">
        <v>130</v>
      </c>
      <c r="BM224" s="249" t="s">
        <v>233</v>
      </c>
    </row>
    <row r="225" s="2" customFormat="1">
      <c r="A225" s="39"/>
      <c r="B225" s="40"/>
      <c r="C225" s="41"/>
      <c r="D225" s="251" t="s">
        <v>131</v>
      </c>
      <c r="E225" s="41"/>
      <c r="F225" s="252" t="s">
        <v>232</v>
      </c>
      <c r="G225" s="41"/>
      <c r="H225" s="41"/>
      <c r="I225" s="145"/>
      <c r="J225" s="41"/>
      <c r="K225" s="41"/>
      <c r="L225" s="45"/>
      <c r="M225" s="253"/>
      <c r="N225" s="254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131</v>
      </c>
      <c r="AU225" s="18" t="s">
        <v>83</v>
      </c>
    </row>
    <row r="226" s="13" customFormat="1">
      <c r="A226" s="13"/>
      <c r="B226" s="255"/>
      <c r="C226" s="256"/>
      <c r="D226" s="251" t="s">
        <v>132</v>
      </c>
      <c r="E226" s="257" t="s">
        <v>1</v>
      </c>
      <c r="F226" s="258" t="s">
        <v>234</v>
      </c>
      <c r="G226" s="256"/>
      <c r="H226" s="257" t="s">
        <v>1</v>
      </c>
      <c r="I226" s="259"/>
      <c r="J226" s="256"/>
      <c r="K226" s="256"/>
      <c r="L226" s="260"/>
      <c r="M226" s="261"/>
      <c r="N226" s="262"/>
      <c r="O226" s="262"/>
      <c r="P226" s="262"/>
      <c r="Q226" s="262"/>
      <c r="R226" s="262"/>
      <c r="S226" s="262"/>
      <c r="T226" s="26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4" t="s">
        <v>132</v>
      </c>
      <c r="AU226" s="264" t="s">
        <v>83</v>
      </c>
      <c r="AV226" s="13" t="s">
        <v>81</v>
      </c>
      <c r="AW226" s="13" t="s">
        <v>30</v>
      </c>
      <c r="AX226" s="13" t="s">
        <v>73</v>
      </c>
      <c r="AY226" s="264" t="s">
        <v>123</v>
      </c>
    </row>
    <row r="227" s="14" customFormat="1">
      <c r="A227" s="14"/>
      <c r="B227" s="265"/>
      <c r="C227" s="266"/>
      <c r="D227" s="251" t="s">
        <v>132</v>
      </c>
      <c r="E227" s="267" t="s">
        <v>1</v>
      </c>
      <c r="F227" s="268" t="s">
        <v>235</v>
      </c>
      <c r="G227" s="266"/>
      <c r="H227" s="269">
        <v>1.8</v>
      </c>
      <c r="I227" s="270"/>
      <c r="J227" s="266"/>
      <c r="K227" s="266"/>
      <c r="L227" s="271"/>
      <c r="M227" s="272"/>
      <c r="N227" s="273"/>
      <c r="O227" s="273"/>
      <c r="P227" s="273"/>
      <c r="Q227" s="273"/>
      <c r="R227" s="273"/>
      <c r="S227" s="273"/>
      <c r="T227" s="27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5" t="s">
        <v>132</v>
      </c>
      <c r="AU227" s="275" t="s">
        <v>83</v>
      </c>
      <c r="AV227" s="14" t="s">
        <v>83</v>
      </c>
      <c r="AW227" s="14" t="s">
        <v>30</v>
      </c>
      <c r="AX227" s="14" t="s">
        <v>73</v>
      </c>
      <c r="AY227" s="275" t="s">
        <v>123</v>
      </c>
    </row>
    <row r="228" s="15" customFormat="1">
      <c r="A228" s="15"/>
      <c r="B228" s="276"/>
      <c r="C228" s="277"/>
      <c r="D228" s="251" t="s">
        <v>132</v>
      </c>
      <c r="E228" s="278" t="s">
        <v>1</v>
      </c>
      <c r="F228" s="279" t="s">
        <v>135</v>
      </c>
      <c r="G228" s="277"/>
      <c r="H228" s="280">
        <v>1.8</v>
      </c>
      <c r="I228" s="281"/>
      <c r="J228" s="277"/>
      <c r="K228" s="277"/>
      <c r="L228" s="282"/>
      <c r="M228" s="283"/>
      <c r="N228" s="284"/>
      <c r="O228" s="284"/>
      <c r="P228" s="284"/>
      <c r="Q228" s="284"/>
      <c r="R228" s="284"/>
      <c r="S228" s="284"/>
      <c r="T228" s="28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86" t="s">
        <v>132</v>
      </c>
      <c r="AU228" s="286" t="s">
        <v>83</v>
      </c>
      <c r="AV228" s="15" t="s">
        <v>130</v>
      </c>
      <c r="AW228" s="15" t="s">
        <v>30</v>
      </c>
      <c r="AX228" s="15" t="s">
        <v>81</v>
      </c>
      <c r="AY228" s="286" t="s">
        <v>123</v>
      </c>
    </row>
    <row r="229" s="2" customFormat="1" ht="21.75" customHeight="1">
      <c r="A229" s="39"/>
      <c r="B229" s="40"/>
      <c r="C229" s="287" t="s">
        <v>7</v>
      </c>
      <c r="D229" s="287" t="s">
        <v>169</v>
      </c>
      <c r="E229" s="288" t="s">
        <v>236</v>
      </c>
      <c r="F229" s="289" t="s">
        <v>237</v>
      </c>
      <c r="G229" s="290" t="s">
        <v>172</v>
      </c>
      <c r="H229" s="291">
        <v>1.2</v>
      </c>
      <c r="I229" s="292"/>
      <c r="J229" s="293">
        <f>ROUND(I229*H229,2)</f>
        <v>0</v>
      </c>
      <c r="K229" s="294"/>
      <c r="L229" s="295"/>
      <c r="M229" s="296" t="s">
        <v>1</v>
      </c>
      <c r="N229" s="297" t="s">
        <v>38</v>
      </c>
      <c r="O229" s="92"/>
      <c r="P229" s="247">
        <f>O229*H229</f>
        <v>0</v>
      </c>
      <c r="Q229" s="247">
        <v>0</v>
      </c>
      <c r="R229" s="247">
        <f>Q229*H229</f>
        <v>0</v>
      </c>
      <c r="S229" s="247">
        <v>0</v>
      </c>
      <c r="T229" s="248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9" t="s">
        <v>152</v>
      </c>
      <c r="AT229" s="249" t="s">
        <v>169</v>
      </c>
      <c r="AU229" s="249" t="s">
        <v>83</v>
      </c>
      <c r="AY229" s="18" t="s">
        <v>123</v>
      </c>
      <c r="BE229" s="250">
        <f>IF(N229="základní",J229,0)</f>
        <v>0</v>
      </c>
      <c r="BF229" s="250">
        <f>IF(N229="snížená",J229,0)</f>
        <v>0</v>
      </c>
      <c r="BG229" s="250">
        <f>IF(N229="zákl. přenesená",J229,0)</f>
        <v>0</v>
      </c>
      <c r="BH229" s="250">
        <f>IF(N229="sníž. přenesená",J229,0)</f>
        <v>0</v>
      </c>
      <c r="BI229" s="250">
        <f>IF(N229="nulová",J229,0)</f>
        <v>0</v>
      </c>
      <c r="BJ229" s="18" t="s">
        <v>81</v>
      </c>
      <c r="BK229" s="250">
        <f>ROUND(I229*H229,2)</f>
        <v>0</v>
      </c>
      <c r="BL229" s="18" t="s">
        <v>130</v>
      </c>
      <c r="BM229" s="249" t="s">
        <v>238</v>
      </c>
    </row>
    <row r="230" s="2" customFormat="1">
      <c r="A230" s="39"/>
      <c r="B230" s="40"/>
      <c r="C230" s="41"/>
      <c r="D230" s="251" t="s">
        <v>131</v>
      </c>
      <c r="E230" s="41"/>
      <c r="F230" s="252" t="s">
        <v>237</v>
      </c>
      <c r="G230" s="41"/>
      <c r="H230" s="41"/>
      <c r="I230" s="145"/>
      <c r="J230" s="41"/>
      <c r="K230" s="41"/>
      <c r="L230" s="45"/>
      <c r="M230" s="253"/>
      <c r="N230" s="254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131</v>
      </c>
      <c r="AU230" s="18" t="s">
        <v>83</v>
      </c>
    </row>
    <row r="231" s="13" customFormat="1">
      <c r="A231" s="13"/>
      <c r="B231" s="255"/>
      <c r="C231" s="256"/>
      <c r="D231" s="251" t="s">
        <v>132</v>
      </c>
      <c r="E231" s="257" t="s">
        <v>1</v>
      </c>
      <c r="F231" s="258" t="s">
        <v>239</v>
      </c>
      <c r="G231" s="256"/>
      <c r="H231" s="257" t="s">
        <v>1</v>
      </c>
      <c r="I231" s="259"/>
      <c r="J231" s="256"/>
      <c r="K231" s="256"/>
      <c r="L231" s="260"/>
      <c r="M231" s="261"/>
      <c r="N231" s="262"/>
      <c r="O231" s="262"/>
      <c r="P231" s="262"/>
      <c r="Q231" s="262"/>
      <c r="R231" s="262"/>
      <c r="S231" s="262"/>
      <c r="T231" s="26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4" t="s">
        <v>132</v>
      </c>
      <c r="AU231" s="264" t="s">
        <v>83</v>
      </c>
      <c r="AV231" s="13" t="s">
        <v>81</v>
      </c>
      <c r="AW231" s="13" t="s">
        <v>30</v>
      </c>
      <c r="AX231" s="13" t="s">
        <v>73</v>
      </c>
      <c r="AY231" s="264" t="s">
        <v>123</v>
      </c>
    </row>
    <row r="232" s="14" customFormat="1">
      <c r="A232" s="14"/>
      <c r="B232" s="265"/>
      <c r="C232" s="266"/>
      <c r="D232" s="251" t="s">
        <v>132</v>
      </c>
      <c r="E232" s="267" t="s">
        <v>1</v>
      </c>
      <c r="F232" s="268" t="s">
        <v>240</v>
      </c>
      <c r="G232" s="266"/>
      <c r="H232" s="269">
        <v>1.2</v>
      </c>
      <c r="I232" s="270"/>
      <c r="J232" s="266"/>
      <c r="K232" s="266"/>
      <c r="L232" s="271"/>
      <c r="M232" s="272"/>
      <c r="N232" s="273"/>
      <c r="O232" s="273"/>
      <c r="P232" s="273"/>
      <c r="Q232" s="273"/>
      <c r="R232" s="273"/>
      <c r="S232" s="273"/>
      <c r="T232" s="27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5" t="s">
        <v>132</v>
      </c>
      <c r="AU232" s="275" t="s">
        <v>83</v>
      </c>
      <c r="AV232" s="14" t="s">
        <v>83</v>
      </c>
      <c r="AW232" s="14" t="s">
        <v>30</v>
      </c>
      <c r="AX232" s="14" t="s">
        <v>73</v>
      </c>
      <c r="AY232" s="275" t="s">
        <v>123</v>
      </c>
    </row>
    <row r="233" s="15" customFormat="1">
      <c r="A233" s="15"/>
      <c r="B233" s="276"/>
      <c r="C233" s="277"/>
      <c r="D233" s="251" t="s">
        <v>132</v>
      </c>
      <c r="E233" s="278" t="s">
        <v>1</v>
      </c>
      <c r="F233" s="279" t="s">
        <v>135</v>
      </c>
      <c r="G233" s="277"/>
      <c r="H233" s="280">
        <v>1.2</v>
      </c>
      <c r="I233" s="281"/>
      <c r="J233" s="277"/>
      <c r="K233" s="277"/>
      <c r="L233" s="282"/>
      <c r="M233" s="283"/>
      <c r="N233" s="284"/>
      <c r="O233" s="284"/>
      <c r="P233" s="284"/>
      <c r="Q233" s="284"/>
      <c r="R233" s="284"/>
      <c r="S233" s="284"/>
      <c r="T233" s="28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86" t="s">
        <v>132</v>
      </c>
      <c r="AU233" s="286" t="s">
        <v>83</v>
      </c>
      <c r="AV233" s="15" t="s">
        <v>130</v>
      </c>
      <c r="AW233" s="15" t="s">
        <v>30</v>
      </c>
      <c r="AX233" s="15" t="s">
        <v>81</v>
      </c>
      <c r="AY233" s="286" t="s">
        <v>123</v>
      </c>
    </row>
    <row r="234" s="2" customFormat="1" ht="21.75" customHeight="1">
      <c r="A234" s="39"/>
      <c r="B234" s="40"/>
      <c r="C234" s="287" t="s">
        <v>188</v>
      </c>
      <c r="D234" s="287" t="s">
        <v>169</v>
      </c>
      <c r="E234" s="288" t="s">
        <v>241</v>
      </c>
      <c r="F234" s="289" t="s">
        <v>242</v>
      </c>
      <c r="G234" s="290" t="s">
        <v>172</v>
      </c>
      <c r="H234" s="291">
        <v>2.3999999999999999</v>
      </c>
      <c r="I234" s="292"/>
      <c r="J234" s="293">
        <f>ROUND(I234*H234,2)</f>
        <v>0</v>
      </c>
      <c r="K234" s="294"/>
      <c r="L234" s="295"/>
      <c r="M234" s="296" t="s">
        <v>1</v>
      </c>
      <c r="N234" s="297" t="s">
        <v>38</v>
      </c>
      <c r="O234" s="92"/>
      <c r="P234" s="247">
        <f>O234*H234</f>
        <v>0</v>
      </c>
      <c r="Q234" s="247">
        <v>0</v>
      </c>
      <c r="R234" s="247">
        <f>Q234*H234</f>
        <v>0</v>
      </c>
      <c r="S234" s="247">
        <v>0</v>
      </c>
      <c r="T234" s="248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9" t="s">
        <v>152</v>
      </c>
      <c r="AT234" s="249" t="s">
        <v>169</v>
      </c>
      <c r="AU234" s="249" t="s">
        <v>83</v>
      </c>
      <c r="AY234" s="18" t="s">
        <v>123</v>
      </c>
      <c r="BE234" s="250">
        <f>IF(N234="základní",J234,0)</f>
        <v>0</v>
      </c>
      <c r="BF234" s="250">
        <f>IF(N234="snížená",J234,0)</f>
        <v>0</v>
      </c>
      <c r="BG234" s="250">
        <f>IF(N234="zákl. přenesená",J234,0)</f>
        <v>0</v>
      </c>
      <c r="BH234" s="250">
        <f>IF(N234="sníž. přenesená",J234,0)</f>
        <v>0</v>
      </c>
      <c r="BI234" s="250">
        <f>IF(N234="nulová",J234,0)</f>
        <v>0</v>
      </c>
      <c r="BJ234" s="18" t="s">
        <v>81</v>
      </c>
      <c r="BK234" s="250">
        <f>ROUND(I234*H234,2)</f>
        <v>0</v>
      </c>
      <c r="BL234" s="18" t="s">
        <v>130</v>
      </c>
      <c r="BM234" s="249" t="s">
        <v>243</v>
      </c>
    </row>
    <row r="235" s="2" customFormat="1">
      <c r="A235" s="39"/>
      <c r="B235" s="40"/>
      <c r="C235" s="41"/>
      <c r="D235" s="251" t="s">
        <v>131</v>
      </c>
      <c r="E235" s="41"/>
      <c r="F235" s="252" t="s">
        <v>242</v>
      </c>
      <c r="G235" s="41"/>
      <c r="H235" s="41"/>
      <c r="I235" s="145"/>
      <c r="J235" s="41"/>
      <c r="K235" s="41"/>
      <c r="L235" s="45"/>
      <c r="M235" s="253"/>
      <c r="N235" s="254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131</v>
      </c>
      <c r="AU235" s="18" t="s">
        <v>83</v>
      </c>
    </row>
    <row r="236" s="13" customFormat="1">
      <c r="A236" s="13"/>
      <c r="B236" s="255"/>
      <c r="C236" s="256"/>
      <c r="D236" s="251" t="s">
        <v>132</v>
      </c>
      <c r="E236" s="257" t="s">
        <v>1</v>
      </c>
      <c r="F236" s="258" t="s">
        <v>239</v>
      </c>
      <c r="G236" s="256"/>
      <c r="H236" s="257" t="s">
        <v>1</v>
      </c>
      <c r="I236" s="259"/>
      <c r="J236" s="256"/>
      <c r="K236" s="256"/>
      <c r="L236" s="260"/>
      <c r="M236" s="261"/>
      <c r="N236" s="262"/>
      <c r="O236" s="262"/>
      <c r="P236" s="262"/>
      <c r="Q236" s="262"/>
      <c r="R236" s="262"/>
      <c r="S236" s="262"/>
      <c r="T236" s="26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4" t="s">
        <v>132</v>
      </c>
      <c r="AU236" s="264" t="s">
        <v>83</v>
      </c>
      <c r="AV236" s="13" t="s">
        <v>81</v>
      </c>
      <c r="AW236" s="13" t="s">
        <v>30</v>
      </c>
      <c r="AX236" s="13" t="s">
        <v>73</v>
      </c>
      <c r="AY236" s="264" t="s">
        <v>123</v>
      </c>
    </row>
    <row r="237" s="14" customFormat="1">
      <c r="A237" s="14"/>
      <c r="B237" s="265"/>
      <c r="C237" s="266"/>
      <c r="D237" s="251" t="s">
        <v>132</v>
      </c>
      <c r="E237" s="267" t="s">
        <v>1</v>
      </c>
      <c r="F237" s="268" t="s">
        <v>244</v>
      </c>
      <c r="G237" s="266"/>
      <c r="H237" s="269">
        <v>2.3999999999999999</v>
      </c>
      <c r="I237" s="270"/>
      <c r="J237" s="266"/>
      <c r="K237" s="266"/>
      <c r="L237" s="271"/>
      <c r="M237" s="272"/>
      <c r="N237" s="273"/>
      <c r="O237" s="273"/>
      <c r="P237" s="273"/>
      <c r="Q237" s="273"/>
      <c r="R237" s="273"/>
      <c r="S237" s="273"/>
      <c r="T237" s="27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5" t="s">
        <v>132</v>
      </c>
      <c r="AU237" s="275" t="s">
        <v>83</v>
      </c>
      <c r="AV237" s="14" t="s">
        <v>83</v>
      </c>
      <c r="AW237" s="14" t="s">
        <v>30</v>
      </c>
      <c r="AX237" s="14" t="s">
        <v>73</v>
      </c>
      <c r="AY237" s="275" t="s">
        <v>123</v>
      </c>
    </row>
    <row r="238" s="15" customFormat="1">
      <c r="A238" s="15"/>
      <c r="B238" s="276"/>
      <c r="C238" s="277"/>
      <c r="D238" s="251" t="s">
        <v>132</v>
      </c>
      <c r="E238" s="278" t="s">
        <v>1</v>
      </c>
      <c r="F238" s="279" t="s">
        <v>135</v>
      </c>
      <c r="G238" s="277"/>
      <c r="H238" s="280">
        <v>2.3999999999999999</v>
      </c>
      <c r="I238" s="281"/>
      <c r="J238" s="277"/>
      <c r="K238" s="277"/>
      <c r="L238" s="282"/>
      <c r="M238" s="283"/>
      <c r="N238" s="284"/>
      <c r="O238" s="284"/>
      <c r="P238" s="284"/>
      <c r="Q238" s="284"/>
      <c r="R238" s="284"/>
      <c r="S238" s="284"/>
      <c r="T238" s="28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86" t="s">
        <v>132</v>
      </c>
      <c r="AU238" s="286" t="s">
        <v>83</v>
      </c>
      <c r="AV238" s="15" t="s">
        <v>130</v>
      </c>
      <c r="AW238" s="15" t="s">
        <v>30</v>
      </c>
      <c r="AX238" s="15" t="s">
        <v>81</v>
      </c>
      <c r="AY238" s="286" t="s">
        <v>123</v>
      </c>
    </row>
    <row r="239" s="2" customFormat="1" ht="21.75" customHeight="1">
      <c r="A239" s="39"/>
      <c r="B239" s="40"/>
      <c r="C239" s="237" t="s">
        <v>245</v>
      </c>
      <c r="D239" s="237" t="s">
        <v>126</v>
      </c>
      <c r="E239" s="238" t="s">
        <v>246</v>
      </c>
      <c r="F239" s="239" t="s">
        <v>247</v>
      </c>
      <c r="G239" s="240" t="s">
        <v>138</v>
      </c>
      <c r="H239" s="241">
        <v>12</v>
      </c>
      <c r="I239" s="242"/>
      <c r="J239" s="243">
        <f>ROUND(I239*H239,2)</f>
        <v>0</v>
      </c>
      <c r="K239" s="244"/>
      <c r="L239" s="45"/>
      <c r="M239" s="245" t="s">
        <v>1</v>
      </c>
      <c r="N239" s="246" t="s">
        <v>38</v>
      </c>
      <c r="O239" s="92"/>
      <c r="P239" s="247">
        <f>O239*H239</f>
        <v>0</v>
      </c>
      <c r="Q239" s="247">
        <v>0</v>
      </c>
      <c r="R239" s="247">
        <f>Q239*H239</f>
        <v>0</v>
      </c>
      <c r="S239" s="247">
        <v>0</v>
      </c>
      <c r="T239" s="248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9" t="s">
        <v>130</v>
      </c>
      <c r="AT239" s="249" t="s">
        <v>126</v>
      </c>
      <c r="AU239" s="249" t="s">
        <v>83</v>
      </c>
      <c r="AY239" s="18" t="s">
        <v>123</v>
      </c>
      <c r="BE239" s="250">
        <f>IF(N239="základní",J239,0)</f>
        <v>0</v>
      </c>
      <c r="BF239" s="250">
        <f>IF(N239="snížená",J239,0)</f>
        <v>0</v>
      </c>
      <c r="BG239" s="250">
        <f>IF(N239="zákl. přenesená",J239,0)</f>
        <v>0</v>
      </c>
      <c r="BH239" s="250">
        <f>IF(N239="sníž. přenesená",J239,0)</f>
        <v>0</v>
      </c>
      <c r="BI239" s="250">
        <f>IF(N239="nulová",J239,0)</f>
        <v>0</v>
      </c>
      <c r="BJ239" s="18" t="s">
        <v>81</v>
      </c>
      <c r="BK239" s="250">
        <f>ROUND(I239*H239,2)</f>
        <v>0</v>
      </c>
      <c r="BL239" s="18" t="s">
        <v>130</v>
      </c>
      <c r="BM239" s="249" t="s">
        <v>248</v>
      </c>
    </row>
    <row r="240" s="2" customFormat="1">
      <c r="A240" s="39"/>
      <c r="B240" s="40"/>
      <c r="C240" s="41"/>
      <c r="D240" s="251" t="s">
        <v>131</v>
      </c>
      <c r="E240" s="41"/>
      <c r="F240" s="252" t="s">
        <v>247</v>
      </c>
      <c r="G240" s="41"/>
      <c r="H240" s="41"/>
      <c r="I240" s="145"/>
      <c r="J240" s="41"/>
      <c r="K240" s="41"/>
      <c r="L240" s="45"/>
      <c r="M240" s="253"/>
      <c r="N240" s="254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131</v>
      </c>
      <c r="AU240" s="18" t="s">
        <v>83</v>
      </c>
    </row>
    <row r="241" s="13" customFormat="1">
      <c r="A241" s="13"/>
      <c r="B241" s="255"/>
      <c r="C241" s="256"/>
      <c r="D241" s="251" t="s">
        <v>132</v>
      </c>
      <c r="E241" s="257" t="s">
        <v>1</v>
      </c>
      <c r="F241" s="258" t="s">
        <v>249</v>
      </c>
      <c r="G241" s="256"/>
      <c r="H241" s="257" t="s">
        <v>1</v>
      </c>
      <c r="I241" s="259"/>
      <c r="J241" s="256"/>
      <c r="K241" s="256"/>
      <c r="L241" s="260"/>
      <c r="M241" s="261"/>
      <c r="N241" s="262"/>
      <c r="O241" s="262"/>
      <c r="P241" s="262"/>
      <c r="Q241" s="262"/>
      <c r="R241" s="262"/>
      <c r="S241" s="262"/>
      <c r="T241" s="26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4" t="s">
        <v>132</v>
      </c>
      <c r="AU241" s="264" t="s">
        <v>83</v>
      </c>
      <c r="AV241" s="13" t="s">
        <v>81</v>
      </c>
      <c r="AW241" s="13" t="s">
        <v>30</v>
      </c>
      <c r="AX241" s="13" t="s">
        <v>73</v>
      </c>
      <c r="AY241" s="264" t="s">
        <v>123</v>
      </c>
    </row>
    <row r="242" s="14" customFormat="1">
      <c r="A242" s="14"/>
      <c r="B242" s="265"/>
      <c r="C242" s="266"/>
      <c r="D242" s="251" t="s">
        <v>132</v>
      </c>
      <c r="E242" s="267" t="s">
        <v>1</v>
      </c>
      <c r="F242" s="268" t="s">
        <v>250</v>
      </c>
      <c r="G242" s="266"/>
      <c r="H242" s="269">
        <v>12</v>
      </c>
      <c r="I242" s="270"/>
      <c r="J242" s="266"/>
      <c r="K242" s="266"/>
      <c r="L242" s="271"/>
      <c r="M242" s="272"/>
      <c r="N242" s="273"/>
      <c r="O242" s="273"/>
      <c r="P242" s="273"/>
      <c r="Q242" s="273"/>
      <c r="R242" s="273"/>
      <c r="S242" s="273"/>
      <c r="T242" s="27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5" t="s">
        <v>132</v>
      </c>
      <c r="AU242" s="275" t="s">
        <v>83</v>
      </c>
      <c r="AV242" s="14" t="s">
        <v>83</v>
      </c>
      <c r="AW242" s="14" t="s">
        <v>30</v>
      </c>
      <c r="AX242" s="14" t="s">
        <v>73</v>
      </c>
      <c r="AY242" s="275" t="s">
        <v>123</v>
      </c>
    </row>
    <row r="243" s="15" customFormat="1">
      <c r="A243" s="15"/>
      <c r="B243" s="276"/>
      <c r="C243" s="277"/>
      <c r="D243" s="251" t="s">
        <v>132</v>
      </c>
      <c r="E243" s="278" t="s">
        <v>1</v>
      </c>
      <c r="F243" s="279" t="s">
        <v>135</v>
      </c>
      <c r="G243" s="277"/>
      <c r="H243" s="280">
        <v>12</v>
      </c>
      <c r="I243" s="281"/>
      <c r="J243" s="277"/>
      <c r="K243" s="277"/>
      <c r="L243" s="282"/>
      <c r="M243" s="283"/>
      <c r="N243" s="284"/>
      <c r="O243" s="284"/>
      <c r="P243" s="284"/>
      <c r="Q243" s="284"/>
      <c r="R243" s="284"/>
      <c r="S243" s="284"/>
      <c r="T243" s="28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86" t="s">
        <v>132</v>
      </c>
      <c r="AU243" s="286" t="s">
        <v>83</v>
      </c>
      <c r="AV243" s="15" t="s">
        <v>130</v>
      </c>
      <c r="AW243" s="15" t="s">
        <v>30</v>
      </c>
      <c r="AX243" s="15" t="s">
        <v>81</v>
      </c>
      <c r="AY243" s="286" t="s">
        <v>123</v>
      </c>
    </row>
    <row r="244" s="2" customFormat="1" ht="21.75" customHeight="1">
      <c r="A244" s="39"/>
      <c r="B244" s="40"/>
      <c r="C244" s="237" t="s">
        <v>192</v>
      </c>
      <c r="D244" s="237" t="s">
        <v>126</v>
      </c>
      <c r="E244" s="238" t="s">
        <v>251</v>
      </c>
      <c r="F244" s="239" t="s">
        <v>252</v>
      </c>
      <c r="G244" s="240" t="s">
        <v>144</v>
      </c>
      <c r="H244" s="241">
        <v>43.5</v>
      </c>
      <c r="I244" s="242"/>
      <c r="J244" s="243">
        <f>ROUND(I244*H244,2)</f>
        <v>0</v>
      </c>
      <c r="K244" s="244"/>
      <c r="L244" s="45"/>
      <c r="M244" s="245" t="s">
        <v>1</v>
      </c>
      <c r="N244" s="246" t="s">
        <v>38</v>
      </c>
      <c r="O244" s="92"/>
      <c r="P244" s="247">
        <f>O244*H244</f>
        <v>0</v>
      </c>
      <c r="Q244" s="247">
        <v>0</v>
      </c>
      <c r="R244" s="247">
        <f>Q244*H244</f>
        <v>0</v>
      </c>
      <c r="S244" s="247">
        <v>0</v>
      </c>
      <c r="T244" s="248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9" t="s">
        <v>130</v>
      </c>
      <c r="AT244" s="249" t="s">
        <v>126</v>
      </c>
      <c r="AU244" s="249" t="s">
        <v>83</v>
      </c>
      <c r="AY244" s="18" t="s">
        <v>123</v>
      </c>
      <c r="BE244" s="250">
        <f>IF(N244="základní",J244,0)</f>
        <v>0</v>
      </c>
      <c r="BF244" s="250">
        <f>IF(N244="snížená",J244,0)</f>
        <v>0</v>
      </c>
      <c r="BG244" s="250">
        <f>IF(N244="zákl. přenesená",J244,0)</f>
        <v>0</v>
      </c>
      <c r="BH244" s="250">
        <f>IF(N244="sníž. přenesená",J244,0)</f>
        <v>0</v>
      </c>
      <c r="BI244" s="250">
        <f>IF(N244="nulová",J244,0)</f>
        <v>0</v>
      </c>
      <c r="BJ244" s="18" t="s">
        <v>81</v>
      </c>
      <c r="BK244" s="250">
        <f>ROUND(I244*H244,2)</f>
        <v>0</v>
      </c>
      <c r="BL244" s="18" t="s">
        <v>130</v>
      </c>
      <c r="BM244" s="249" t="s">
        <v>253</v>
      </c>
    </row>
    <row r="245" s="2" customFormat="1">
      <c r="A245" s="39"/>
      <c r="B245" s="40"/>
      <c r="C245" s="41"/>
      <c r="D245" s="251" t="s">
        <v>131</v>
      </c>
      <c r="E245" s="41"/>
      <c r="F245" s="252" t="s">
        <v>252</v>
      </c>
      <c r="G245" s="41"/>
      <c r="H245" s="41"/>
      <c r="I245" s="145"/>
      <c r="J245" s="41"/>
      <c r="K245" s="41"/>
      <c r="L245" s="45"/>
      <c r="M245" s="253"/>
      <c r="N245" s="254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131</v>
      </c>
      <c r="AU245" s="18" t="s">
        <v>83</v>
      </c>
    </row>
    <row r="246" s="13" customFormat="1">
      <c r="A246" s="13"/>
      <c r="B246" s="255"/>
      <c r="C246" s="256"/>
      <c r="D246" s="251" t="s">
        <v>132</v>
      </c>
      <c r="E246" s="257" t="s">
        <v>1</v>
      </c>
      <c r="F246" s="258" t="s">
        <v>254</v>
      </c>
      <c r="G246" s="256"/>
      <c r="H246" s="257" t="s">
        <v>1</v>
      </c>
      <c r="I246" s="259"/>
      <c r="J246" s="256"/>
      <c r="K246" s="256"/>
      <c r="L246" s="260"/>
      <c r="M246" s="261"/>
      <c r="N246" s="262"/>
      <c r="O246" s="262"/>
      <c r="P246" s="262"/>
      <c r="Q246" s="262"/>
      <c r="R246" s="262"/>
      <c r="S246" s="262"/>
      <c r="T246" s="26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4" t="s">
        <v>132</v>
      </c>
      <c r="AU246" s="264" t="s">
        <v>83</v>
      </c>
      <c r="AV246" s="13" t="s">
        <v>81</v>
      </c>
      <c r="AW246" s="13" t="s">
        <v>30</v>
      </c>
      <c r="AX246" s="13" t="s">
        <v>73</v>
      </c>
      <c r="AY246" s="264" t="s">
        <v>123</v>
      </c>
    </row>
    <row r="247" s="14" customFormat="1">
      <c r="A247" s="14"/>
      <c r="B247" s="265"/>
      <c r="C247" s="266"/>
      <c r="D247" s="251" t="s">
        <v>132</v>
      </c>
      <c r="E247" s="267" t="s">
        <v>1</v>
      </c>
      <c r="F247" s="268" t="s">
        <v>255</v>
      </c>
      <c r="G247" s="266"/>
      <c r="H247" s="269">
        <v>39.899999999999999</v>
      </c>
      <c r="I247" s="270"/>
      <c r="J247" s="266"/>
      <c r="K247" s="266"/>
      <c r="L247" s="271"/>
      <c r="M247" s="272"/>
      <c r="N247" s="273"/>
      <c r="O247" s="273"/>
      <c r="P247" s="273"/>
      <c r="Q247" s="273"/>
      <c r="R247" s="273"/>
      <c r="S247" s="273"/>
      <c r="T247" s="27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5" t="s">
        <v>132</v>
      </c>
      <c r="AU247" s="275" t="s">
        <v>83</v>
      </c>
      <c r="AV247" s="14" t="s">
        <v>83</v>
      </c>
      <c r="AW247" s="14" t="s">
        <v>30</v>
      </c>
      <c r="AX247" s="14" t="s">
        <v>73</v>
      </c>
      <c r="AY247" s="275" t="s">
        <v>123</v>
      </c>
    </row>
    <row r="248" s="13" customFormat="1">
      <c r="A248" s="13"/>
      <c r="B248" s="255"/>
      <c r="C248" s="256"/>
      <c r="D248" s="251" t="s">
        <v>132</v>
      </c>
      <c r="E248" s="257" t="s">
        <v>1</v>
      </c>
      <c r="F248" s="258" t="s">
        <v>256</v>
      </c>
      <c r="G248" s="256"/>
      <c r="H248" s="257" t="s">
        <v>1</v>
      </c>
      <c r="I248" s="259"/>
      <c r="J248" s="256"/>
      <c r="K248" s="256"/>
      <c r="L248" s="260"/>
      <c r="M248" s="261"/>
      <c r="N248" s="262"/>
      <c r="O248" s="262"/>
      <c r="P248" s="262"/>
      <c r="Q248" s="262"/>
      <c r="R248" s="262"/>
      <c r="S248" s="262"/>
      <c r="T248" s="26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4" t="s">
        <v>132</v>
      </c>
      <c r="AU248" s="264" t="s">
        <v>83</v>
      </c>
      <c r="AV248" s="13" t="s">
        <v>81</v>
      </c>
      <c r="AW248" s="13" t="s">
        <v>30</v>
      </c>
      <c r="AX248" s="13" t="s">
        <v>73</v>
      </c>
      <c r="AY248" s="264" t="s">
        <v>123</v>
      </c>
    </row>
    <row r="249" s="14" customFormat="1">
      <c r="A249" s="14"/>
      <c r="B249" s="265"/>
      <c r="C249" s="266"/>
      <c r="D249" s="251" t="s">
        <v>132</v>
      </c>
      <c r="E249" s="267" t="s">
        <v>1</v>
      </c>
      <c r="F249" s="268" t="s">
        <v>257</v>
      </c>
      <c r="G249" s="266"/>
      <c r="H249" s="269">
        <v>3.6000000000000001</v>
      </c>
      <c r="I249" s="270"/>
      <c r="J249" s="266"/>
      <c r="K249" s="266"/>
      <c r="L249" s="271"/>
      <c r="M249" s="272"/>
      <c r="N249" s="273"/>
      <c r="O249" s="273"/>
      <c r="P249" s="273"/>
      <c r="Q249" s="273"/>
      <c r="R249" s="273"/>
      <c r="S249" s="273"/>
      <c r="T249" s="27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5" t="s">
        <v>132</v>
      </c>
      <c r="AU249" s="275" t="s">
        <v>83</v>
      </c>
      <c r="AV249" s="14" t="s">
        <v>83</v>
      </c>
      <c r="AW249" s="14" t="s">
        <v>30</v>
      </c>
      <c r="AX249" s="14" t="s">
        <v>73</v>
      </c>
      <c r="AY249" s="275" t="s">
        <v>123</v>
      </c>
    </row>
    <row r="250" s="15" customFormat="1">
      <c r="A250" s="15"/>
      <c r="B250" s="276"/>
      <c r="C250" s="277"/>
      <c r="D250" s="251" t="s">
        <v>132</v>
      </c>
      <c r="E250" s="278" t="s">
        <v>1</v>
      </c>
      <c r="F250" s="279" t="s">
        <v>135</v>
      </c>
      <c r="G250" s="277"/>
      <c r="H250" s="280">
        <v>43.5</v>
      </c>
      <c r="I250" s="281"/>
      <c r="J250" s="277"/>
      <c r="K250" s="277"/>
      <c r="L250" s="282"/>
      <c r="M250" s="283"/>
      <c r="N250" s="284"/>
      <c r="O250" s="284"/>
      <c r="P250" s="284"/>
      <c r="Q250" s="284"/>
      <c r="R250" s="284"/>
      <c r="S250" s="284"/>
      <c r="T250" s="28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86" t="s">
        <v>132</v>
      </c>
      <c r="AU250" s="286" t="s">
        <v>83</v>
      </c>
      <c r="AV250" s="15" t="s">
        <v>130</v>
      </c>
      <c r="AW250" s="15" t="s">
        <v>30</v>
      </c>
      <c r="AX250" s="15" t="s">
        <v>81</v>
      </c>
      <c r="AY250" s="286" t="s">
        <v>123</v>
      </c>
    </row>
    <row r="251" s="2" customFormat="1" ht="16.5" customHeight="1">
      <c r="A251" s="39"/>
      <c r="B251" s="40"/>
      <c r="C251" s="237" t="s">
        <v>258</v>
      </c>
      <c r="D251" s="237" t="s">
        <v>126</v>
      </c>
      <c r="E251" s="238" t="s">
        <v>259</v>
      </c>
      <c r="F251" s="239" t="s">
        <v>260</v>
      </c>
      <c r="G251" s="240" t="s">
        <v>144</v>
      </c>
      <c r="H251" s="241">
        <v>39.899999999999999</v>
      </c>
      <c r="I251" s="242"/>
      <c r="J251" s="243">
        <f>ROUND(I251*H251,2)</f>
        <v>0</v>
      </c>
      <c r="K251" s="244"/>
      <c r="L251" s="45"/>
      <c r="M251" s="245" t="s">
        <v>1</v>
      </c>
      <c r="N251" s="246" t="s">
        <v>38</v>
      </c>
      <c r="O251" s="92"/>
      <c r="P251" s="247">
        <f>O251*H251</f>
        <v>0</v>
      </c>
      <c r="Q251" s="247">
        <v>0</v>
      </c>
      <c r="R251" s="247">
        <f>Q251*H251</f>
        <v>0</v>
      </c>
      <c r="S251" s="247">
        <v>0</v>
      </c>
      <c r="T251" s="248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9" t="s">
        <v>130</v>
      </c>
      <c r="AT251" s="249" t="s">
        <v>126</v>
      </c>
      <c r="AU251" s="249" t="s">
        <v>83</v>
      </c>
      <c r="AY251" s="18" t="s">
        <v>123</v>
      </c>
      <c r="BE251" s="250">
        <f>IF(N251="základní",J251,0)</f>
        <v>0</v>
      </c>
      <c r="BF251" s="250">
        <f>IF(N251="snížená",J251,0)</f>
        <v>0</v>
      </c>
      <c r="BG251" s="250">
        <f>IF(N251="zákl. přenesená",J251,0)</f>
        <v>0</v>
      </c>
      <c r="BH251" s="250">
        <f>IF(N251="sníž. přenesená",J251,0)</f>
        <v>0</v>
      </c>
      <c r="BI251" s="250">
        <f>IF(N251="nulová",J251,0)</f>
        <v>0</v>
      </c>
      <c r="BJ251" s="18" t="s">
        <v>81</v>
      </c>
      <c r="BK251" s="250">
        <f>ROUND(I251*H251,2)</f>
        <v>0</v>
      </c>
      <c r="BL251" s="18" t="s">
        <v>130</v>
      </c>
      <c r="BM251" s="249" t="s">
        <v>261</v>
      </c>
    </row>
    <row r="252" s="2" customFormat="1">
      <c r="A252" s="39"/>
      <c r="B252" s="40"/>
      <c r="C252" s="41"/>
      <c r="D252" s="251" t="s">
        <v>131</v>
      </c>
      <c r="E252" s="41"/>
      <c r="F252" s="252" t="s">
        <v>260</v>
      </c>
      <c r="G252" s="41"/>
      <c r="H252" s="41"/>
      <c r="I252" s="145"/>
      <c r="J252" s="41"/>
      <c r="K252" s="41"/>
      <c r="L252" s="45"/>
      <c r="M252" s="253"/>
      <c r="N252" s="254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131</v>
      </c>
      <c r="AU252" s="18" t="s">
        <v>83</v>
      </c>
    </row>
    <row r="253" s="13" customFormat="1">
      <c r="A253" s="13"/>
      <c r="B253" s="255"/>
      <c r="C253" s="256"/>
      <c r="D253" s="251" t="s">
        <v>132</v>
      </c>
      <c r="E253" s="257" t="s">
        <v>1</v>
      </c>
      <c r="F253" s="258" t="s">
        <v>262</v>
      </c>
      <c r="G253" s="256"/>
      <c r="H253" s="257" t="s">
        <v>1</v>
      </c>
      <c r="I253" s="259"/>
      <c r="J253" s="256"/>
      <c r="K253" s="256"/>
      <c r="L253" s="260"/>
      <c r="M253" s="261"/>
      <c r="N253" s="262"/>
      <c r="O253" s="262"/>
      <c r="P253" s="262"/>
      <c r="Q253" s="262"/>
      <c r="R253" s="262"/>
      <c r="S253" s="262"/>
      <c r="T253" s="26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4" t="s">
        <v>132</v>
      </c>
      <c r="AU253" s="264" t="s">
        <v>83</v>
      </c>
      <c r="AV253" s="13" t="s">
        <v>81</v>
      </c>
      <c r="AW253" s="13" t="s">
        <v>30</v>
      </c>
      <c r="AX253" s="13" t="s">
        <v>73</v>
      </c>
      <c r="AY253" s="264" t="s">
        <v>123</v>
      </c>
    </row>
    <row r="254" s="14" customFormat="1">
      <c r="A254" s="14"/>
      <c r="B254" s="265"/>
      <c r="C254" s="266"/>
      <c r="D254" s="251" t="s">
        <v>132</v>
      </c>
      <c r="E254" s="267" t="s">
        <v>1</v>
      </c>
      <c r="F254" s="268" t="s">
        <v>255</v>
      </c>
      <c r="G254" s="266"/>
      <c r="H254" s="269">
        <v>39.899999999999999</v>
      </c>
      <c r="I254" s="270"/>
      <c r="J254" s="266"/>
      <c r="K254" s="266"/>
      <c r="L254" s="271"/>
      <c r="M254" s="272"/>
      <c r="N254" s="273"/>
      <c r="O254" s="273"/>
      <c r="P254" s="273"/>
      <c r="Q254" s="273"/>
      <c r="R254" s="273"/>
      <c r="S254" s="273"/>
      <c r="T254" s="27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5" t="s">
        <v>132</v>
      </c>
      <c r="AU254" s="275" t="s">
        <v>83</v>
      </c>
      <c r="AV254" s="14" t="s">
        <v>83</v>
      </c>
      <c r="AW254" s="14" t="s">
        <v>30</v>
      </c>
      <c r="AX254" s="14" t="s">
        <v>73</v>
      </c>
      <c r="AY254" s="275" t="s">
        <v>123</v>
      </c>
    </row>
    <row r="255" s="15" customFormat="1">
      <c r="A255" s="15"/>
      <c r="B255" s="276"/>
      <c r="C255" s="277"/>
      <c r="D255" s="251" t="s">
        <v>132</v>
      </c>
      <c r="E255" s="278" t="s">
        <v>1</v>
      </c>
      <c r="F255" s="279" t="s">
        <v>135</v>
      </c>
      <c r="G255" s="277"/>
      <c r="H255" s="280">
        <v>39.899999999999999</v>
      </c>
      <c r="I255" s="281"/>
      <c r="J255" s="277"/>
      <c r="K255" s="277"/>
      <c r="L255" s="282"/>
      <c r="M255" s="283"/>
      <c r="N255" s="284"/>
      <c r="O255" s="284"/>
      <c r="P255" s="284"/>
      <c r="Q255" s="284"/>
      <c r="R255" s="284"/>
      <c r="S255" s="284"/>
      <c r="T255" s="28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86" t="s">
        <v>132</v>
      </c>
      <c r="AU255" s="286" t="s">
        <v>83</v>
      </c>
      <c r="AV255" s="15" t="s">
        <v>130</v>
      </c>
      <c r="AW255" s="15" t="s">
        <v>30</v>
      </c>
      <c r="AX255" s="15" t="s">
        <v>81</v>
      </c>
      <c r="AY255" s="286" t="s">
        <v>123</v>
      </c>
    </row>
    <row r="256" s="2" customFormat="1" ht="16.5" customHeight="1">
      <c r="A256" s="39"/>
      <c r="B256" s="40"/>
      <c r="C256" s="237" t="s">
        <v>197</v>
      </c>
      <c r="D256" s="237" t="s">
        <v>126</v>
      </c>
      <c r="E256" s="238" t="s">
        <v>263</v>
      </c>
      <c r="F256" s="239" t="s">
        <v>264</v>
      </c>
      <c r="G256" s="240" t="s">
        <v>144</v>
      </c>
      <c r="H256" s="241">
        <v>3.6000000000000001</v>
      </c>
      <c r="I256" s="242"/>
      <c r="J256" s="243">
        <f>ROUND(I256*H256,2)</f>
        <v>0</v>
      </c>
      <c r="K256" s="244"/>
      <c r="L256" s="45"/>
      <c r="M256" s="245" t="s">
        <v>1</v>
      </c>
      <c r="N256" s="246" t="s">
        <v>38</v>
      </c>
      <c r="O256" s="92"/>
      <c r="P256" s="247">
        <f>O256*H256</f>
        <v>0</v>
      </c>
      <c r="Q256" s="247">
        <v>0</v>
      </c>
      <c r="R256" s="247">
        <f>Q256*H256</f>
        <v>0</v>
      </c>
      <c r="S256" s="247">
        <v>0</v>
      </c>
      <c r="T256" s="248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9" t="s">
        <v>130</v>
      </c>
      <c r="AT256" s="249" t="s">
        <v>126</v>
      </c>
      <c r="AU256" s="249" t="s">
        <v>83</v>
      </c>
      <c r="AY256" s="18" t="s">
        <v>123</v>
      </c>
      <c r="BE256" s="250">
        <f>IF(N256="základní",J256,0)</f>
        <v>0</v>
      </c>
      <c r="BF256" s="250">
        <f>IF(N256="snížená",J256,0)</f>
        <v>0</v>
      </c>
      <c r="BG256" s="250">
        <f>IF(N256="zákl. přenesená",J256,0)</f>
        <v>0</v>
      </c>
      <c r="BH256" s="250">
        <f>IF(N256="sníž. přenesená",J256,0)</f>
        <v>0</v>
      </c>
      <c r="BI256" s="250">
        <f>IF(N256="nulová",J256,0)</f>
        <v>0</v>
      </c>
      <c r="BJ256" s="18" t="s">
        <v>81</v>
      </c>
      <c r="BK256" s="250">
        <f>ROUND(I256*H256,2)</f>
        <v>0</v>
      </c>
      <c r="BL256" s="18" t="s">
        <v>130</v>
      </c>
      <c r="BM256" s="249" t="s">
        <v>265</v>
      </c>
    </row>
    <row r="257" s="2" customFormat="1">
      <c r="A257" s="39"/>
      <c r="B257" s="40"/>
      <c r="C257" s="41"/>
      <c r="D257" s="251" t="s">
        <v>131</v>
      </c>
      <c r="E257" s="41"/>
      <c r="F257" s="252" t="s">
        <v>264</v>
      </c>
      <c r="G257" s="41"/>
      <c r="H257" s="41"/>
      <c r="I257" s="145"/>
      <c r="J257" s="41"/>
      <c r="K257" s="41"/>
      <c r="L257" s="45"/>
      <c r="M257" s="253"/>
      <c r="N257" s="254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131</v>
      </c>
      <c r="AU257" s="18" t="s">
        <v>83</v>
      </c>
    </row>
    <row r="258" s="13" customFormat="1">
      <c r="A258" s="13"/>
      <c r="B258" s="255"/>
      <c r="C258" s="256"/>
      <c r="D258" s="251" t="s">
        <v>132</v>
      </c>
      <c r="E258" s="257" t="s">
        <v>1</v>
      </c>
      <c r="F258" s="258" t="s">
        <v>266</v>
      </c>
      <c r="G258" s="256"/>
      <c r="H258" s="257" t="s">
        <v>1</v>
      </c>
      <c r="I258" s="259"/>
      <c r="J258" s="256"/>
      <c r="K258" s="256"/>
      <c r="L258" s="260"/>
      <c r="M258" s="261"/>
      <c r="N258" s="262"/>
      <c r="O258" s="262"/>
      <c r="P258" s="262"/>
      <c r="Q258" s="262"/>
      <c r="R258" s="262"/>
      <c r="S258" s="262"/>
      <c r="T258" s="26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4" t="s">
        <v>132</v>
      </c>
      <c r="AU258" s="264" t="s">
        <v>83</v>
      </c>
      <c r="AV258" s="13" t="s">
        <v>81</v>
      </c>
      <c r="AW258" s="13" t="s">
        <v>30</v>
      </c>
      <c r="AX258" s="13" t="s">
        <v>73</v>
      </c>
      <c r="AY258" s="264" t="s">
        <v>123</v>
      </c>
    </row>
    <row r="259" s="14" customFormat="1">
      <c r="A259" s="14"/>
      <c r="B259" s="265"/>
      <c r="C259" s="266"/>
      <c r="D259" s="251" t="s">
        <v>132</v>
      </c>
      <c r="E259" s="267" t="s">
        <v>1</v>
      </c>
      <c r="F259" s="268" t="s">
        <v>257</v>
      </c>
      <c r="G259" s="266"/>
      <c r="H259" s="269">
        <v>3.6000000000000001</v>
      </c>
      <c r="I259" s="270"/>
      <c r="J259" s="266"/>
      <c r="K259" s="266"/>
      <c r="L259" s="271"/>
      <c r="M259" s="272"/>
      <c r="N259" s="273"/>
      <c r="O259" s="273"/>
      <c r="P259" s="273"/>
      <c r="Q259" s="273"/>
      <c r="R259" s="273"/>
      <c r="S259" s="273"/>
      <c r="T259" s="27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5" t="s">
        <v>132</v>
      </c>
      <c r="AU259" s="275" t="s">
        <v>83</v>
      </c>
      <c r="AV259" s="14" t="s">
        <v>83</v>
      </c>
      <c r="AW259" s="14" t="s">
        <v>30</v>
      </c>
      <c r="AX259" s="14" t="s">
        <v>73</v>
      </c>
      <c r="AY259" s="275" t="s">
        <v>123</v>
      </c>
    </row>
    <row r="260" s="15" customFormat="1">
      <c r="A260" s="15"/>
      <c r="B260" s="276"/>
      <c r="C260" s="277"/>
      <c r="D260" s="251" t="s">
        <v>132</v>
      </c>
      <c r="E260" s="278" t="s">
        <v>1</v>
      </c>
      <c r="F260" s="279" t="s">
        <v>135</v>
      </c>
      <c r="G260" s="277"/>
      <c r="H260" s="280">
        <v>3.6000000000000001</v>
      </c>
      <c r="I260" s="281"/>
      <c r="J260" s="277"/>
      <c r="K260" s="277"/>
      <c r="L260" s="282"/>
      <c r="M260" s="283"/>
      <c r="N260" s="284"/>
      <c r="O260" s="284"/>
      <c r="P260" s="284"/>
      <c r="Q260" s="284"/>
      <c r="R260" s="284"/>
      <c r="S260" s="284"/>
      <c r="T260" s="28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86" t="s">
        <v>132</v>
      </c>
      <c r="AU260" s="286" t="s">
        <v>83</v>
      </c>
      <c r="AV260" s="15" t="s">
        <v>130</v>
      </c>
      <c r="AW260" s="15" t="s">
        <v>30</v>
      </c>
      <c r="AX260" s="15" t="s">
        <v>81</v>
      </c>
      <c r="AY260" s="286" t="s">
        <v>123</v>
      </c>
    </row>
    <row r="261" s="2" customFormat="1" ht="21.75" customHeight="1">
      <c r="A261" s="39"/>
      <c r="B261" s="40"/>
      <c r="C261" s="287" t="s">
        <v>267</v>
      </c>
      <c r="D261" s="287" t="s">
        <v>169</v>
      </c>
      <c r="E261" s="288" t="s">
        <v>268</v>
      </c>
      <c r="F261" s="289" t="s">
        <v>269</v>
      </c>
      <c r="G261" s="290" t="s">
        <v>172</v>
      </c>
      <c r="H261" s="291">
        <v>78.299999999999997</v>
      </c>
      <c r="I261" s="292"/>
      <c r="J261" s="293">
        <f>ROUND(I261*H261,2)</f>
        <v>0</v>
      </c>
      <c r="K261" s="294"/>
      <c r="L261" s="295"/>
      <c r="M261" s="296" t="s">
        <v>1</v>
      </c>
      <c r="N261" s="297" t="s">
        <v>38</v>
      </c>
      <c r="O261" s="92"/>
      <c r="P261" s="247">
        <f>O261*H261</f>
        <v>0</v>
      </c>
      <c r="Q261" s="247">
        <v>0</v>
      </c>
      <c r="R261" s="247">
        <f>Q261*H261</f>
        <v>0</v>
      </c>
      <c r="S261" s="247">
        <v>0</v>
      </c>
      <c r="T261" s="248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9" t="s">
        <v>152</v>
      </c>
      <c r="AT261" s="249" t="s">
        <v>169</v>
      </c>
      <c r="AU261" s="249" t="s">
        <v>83</v>
      </c>
      <c r="AY261" s="18" t="s">
        <v>123</v>
      </c>
      <c r="BE261" s="250">
        <f>IF(N261="základní",J261,0)</f>
        <v>0</v>
      </c>
      <c r="BF261" s="250">
        <f>IF(N261="snížená",J261,0)</f>
        <v>0</v>
      </c>
      <c r="BG261" s="250">
        <f>IF(N261="zákl. přenesená",J261,0)</f>
        <v>0</v>
      </c>
      <c r="BH261" s="250">
        <f>IF(N261="sníž. přenesená",J261,0)</f>
        <v>0</v>
      </c>
      <c r="BI261" s="250">
        <f>IF(N261="nulová",J261,0)</f>
        <v>0</v>
      </c>
      <c r="BJ261" s="18" t="s">
        <v>81</v>
      </c>
      <c r="BK261" s="250">
        <f>ROUND(I261*H261,2)</f>
        <v>0</v>
      </c>
      <c r="BL261" s="18" t="s">
        <v>130</v>
      </c>
      <c r="BM261" s="249" t="s">
        <v>270</v>
      </c>
    </row>
    <row r="262" s="2" customFormat="1">
      <c r="A262" s="39"/>
      <c r="B262" s="40"/>
      <c r="C262" s="41"/>
      <c r="D262" s="251" t="s">
        <v>131</v>
      </c>
      <c r="E262" s="41"/>
      <c r="F262" s="252" t="s">
        <v>269</v>
      </c>
      <c r="G262" s="41"/>
      <c r="H262" s="41"/>
      <c r="I262" s="145"/>
      <c r="J262" s="41"/>
      <c r="K262" s="41"/>
      <c r="L262" s="45"/>
      <c r="M262" s="253"/>
      <c r="N262" s="254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131</v>
      </c>
      <c r="AU262" s="18" t="s">
        <v>83</v>
      </c>
    </row>
    <row r="263" s="13" customFormat="1">
      <c r="A263" s="13"/>
      <c r="B263" s="255"/>
      <c r="C263" s="256"/>
      <c r="D263" s="251" t="s">
        <v>132</v>
      </c>
      <c r="E263" s="257" t="s">
        <v>1</v>
      </c>
      <c r="F263" s="258" t="s">
        <v>271</v>
      </c>
      <c r="G263" s="256"/>
      <c r="H263" s="257" t="s">
        <v>1</v>
      </c>
      <c r="I263" s="259"/>
      <c r="J263" s="256"/>
      <c r="K263" s="256"/>
      <c r="L263" s="260"/>
      <c r="M263" s="261"/>
      <c r="N263" s="262"/>
      <c r="O263" s="262"/>
      <c r="P263" s="262"/>
      <c r="Q263" s="262"/>
      <c r="R263" s="262"/>
      <c r="S263" s="262"/>
      <c r="T263" s="26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4" t="s">
        <v>132</v>
      </c>
      <c r="AU263" s="264" t="s">
        <v>83</v>
      </c>
      <c r="AV263" s="13" t="s">
        <v>81</v>
      </c>
      <c r="AW263" s="13" t="s">
        <v>30</v>
      </c>
      <c r="AX263" s="13" t="s">
        <v>73</v>
      </c>
      <c r="AY263" s="264" t="s">
        <v>123</v>
      </c>
    </row>
    <row r="264" s="14" customFormat="1">
      <c r="A264" s="14"/>
      <c r="B264" s="265"/>
      <c r="C264" s="266"/>
      <c r="D264" s="251" t="s">
        <v>132</v>
      </c>
      <c r="E264" s="267" t="s">
        <v>1</v>
      </c>
      <c r="F264" s="268" t="s">
        <v>272</v>
      </c>
      <c r="G264" s="266"/>
      <c r="H264" s="269">
        <v>71.819999999999993</v>
      </c>
      <c r="I264" s="270"/>
      <c r="J264" s="266"/>
      <c r="K264" s="266"/>
      <c r="L264" s="271"/>
      <c r="M264" s="272"/>
      <c r="N264" s="273"/>
      <c r="O264" s="273"/>
      <c r="P264" s="273"/>
      <c r="Q264" s="273"/>
      <c r="R264" s="273"/>
      <c r="S264" s="273"/>
      <c r="T264" s="27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5" t="s">
        <v>132</v>
      </c>
      <c r="AU264" s="275" t="s">
        <v>83</v>
      </c>
      <c r="AV264" s="14" t="s">
        <v>83</v>
      </c>
      <c r="AW264" s="14" t="s">
        <v>30</v>
      </c>
      <c r="AX264" s="14" t="s">
        <v>73</v>
      </c>
      <c r="AY264" s="275" t="s">
        <v>123</v>
      </c>
    </row>
    <row r="265" s="13" customFormat="1">
      <c r="A265" s="13"/>
      <c r="B265" s="255"/>
      <c r="C265" s="256"/>
      <c r="D265" s="251" t="s">
        <v>132</v>
      </c>
      <c r="E265" s="257" t="s">
        <v>1</v>
      </c>
      <c r="F265" s="258" t="s">
        <v>273</v>
      </c>
      <c r="G265" s="256"/>
      <c r="H265" s="257" t="s">
        <v>1</v>
      </c>
      <c r="I265" s="259"/>
      <c r="J265" s="256"/>
      <c r="K265" s="256"/>
      <c r="L265" s="260"/>
      <c r="M265" s="261"/>
      <c r="N265" s="262"/>
      <c r="O265" s="262"/>
      <c r="P265" s="262"/>
      <c r="Q265" s="262"/>
      <c r="R265" s="262"/>
      <c r="S265" s="262"/>
      <c r="T265" s="26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4" t="s">
        <v>132</v>
      </c>
      <c r="AU265" s="264" t="s">
        <v>83</v>
      </c>
      <c r="AV265" s="13" t="s">
        <v>81</v>
      </c>
      <c r="AW265" s="13" t="s">
        <v>30</v>
      </c>
      <c r="AX265" s="13" t="s">
        <v>73</v>
      </c>
      <c r="AY265" s="264" t="s">
        <v>123</v>
      </c>
    </row>
    <row r="266" s="14" customFormat="1">
      <c r="A266" s="14"/>
      <c r="B266" s="265"/>
      <c r="C266" s="266"/>
      <c r="D266" s="251" t="s">
        <v>132</v>
      </c>
      <c r="E266" s="267" t="s">
        <v>1</v>
      </c>
      <c r="F266" s="268" t="s">
        <v>274</v>
      </c>
      <c r="G266" s="266"/>
      <c r="H266" s="269">
        <v>6.4800000000000004</v>
      </c>
      <c r="I266" s="270"/>
      <c r="J266" s="266"/>
      <c r="K266" s="266"/>
      <c r="L266" s="271"/>
      <c r="M266" s="272"/>
      <c r="N266" s="273"/>
      <c r="O266" s="273"/>
      <c r="P266" s="273"/>
      <c r="Q266" s="273"/>
      <c r="R266" s="273"/>
      <c r="S266" s="273"/>
      <c r="T266" s="27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5" t="s">
        <v>132</v>
      </c>
      <c r="AU266" s="275" t="s">
        <v>83</v>
      </c>
      <c r="AV266" s="14" t="s">
        <v>83</v>
      </c>
      <c r="AW266" s="14" t="s">
        <v>30</v>
      </c>
      <c r="AX266" s="14" t="s">
        <v>73</v>
      </c>
      <c r="AY266" s="275" t="s">
        <v>123</v>
      </c>
    </row>
    <row r="267" s="15" customFormat="1">
      <c r="A267" s="15"/>
      <c r="B267" s="276"/>
      <c r="C267" s="277"/>
      <c r="D267" s="251" t="s">
        <v>132</v>
      </c>
      <c r="E267" s="278" t="s">
        <v>1</v>
      </c>
      <c r="F267" s="279" t="s">
        <v>135</v>
      </c>
      <c r="G267" s="277"/>
      <c r="H267" s="280">
        <v>78.299999999999997</v>
      </c>
      <c r="I267" s="281"/>
      <c r="J267" s="277"/>
      <c r="K267" s="277"/>
      <c r="L267" s="282"/>
      <c r="M267" s="283"/>
      <c r="N267" s="284"/>
      <c r="O267" s="284"/>
      <c r="P267" s="284"/>
      <c r="Q267" s="284"/>
      <c r="R267" s="284"/>
      <c r="S267" s="284"/>
      <c r="T267" s="28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86" t="s">
        <v>132</v>
      </c>
      <c r="AU267" s="286" t="s">
        <v>83</v>
      </c>
      <c r="AV267" s="15" t="s">
        <v>130</v>
      </c>
      <c r="AW267" s="15" t="s">
        <v>30</v>
      </c>
      <c r="AX267" s="15" t="s">
        <v>81</v>
      </c>
      <c r="AY267" s="286" t="s">
        <v>123</v>
      </c>
    </row>
    <row r="268" s="2" customFormat="1" ht="21.75" customHeight="1">
      <c r="A268" s="39"/>
      <c r="B268" s="40"/>
      <c r="C268" s="237" t="s">
        <v>202</v>
      </c>
      <c r="D268" s="237" t="s">
        <v>126</v>
      </c>
      <c r="E268" s="238" t="s">
        <v>275</v>
      </c>
      <c r="F268" s="239" t="s">
        <v>276</v>
      </c>
      <c r="G268" s="240" t="s">
        <v>129</v>
      </c>
      <c r="H268" s="241">
        <v>24</v>
      </c>
      <c r="I268" s="242"/>
      <c r="J268" s="243">
        <f>ROUND(I268*H268,2)</f>
        <v>0</v>
      </c>
      <c r="K268" s="244"/>
      <c r="L268" s="45"/>
      <c r="M268" s="245" t="s">
        <v>1</v>
      </c>
      <c r="N268" s="246" t="s">
        <v>38</v>
      </c>
      <c r="O268" s="92"/>
      <c r="P268" s="247">
        <f>O268*H268</f>
        <v>0</v>
      </c>
      <c r="Q268" s="247">
        <v>0</v>
      </c>
      <c r="R268" s="247">
        <f>Q268*H268</f>
        <v>0</v>
      </c>
      <c r="S268" s="247">
        <v>0</v>
      </c>
      <c r="T268" s="248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9" t="s">
        <v>130</v>
      </c>
      <c r="AT268" s="249" t="s">
        <v>126</v>
      </c>
      <c r="AU268" s="249" t="s">
        <v>83</v>
      </c>
      <c r="AY268" s="18" t="s">
        <v>123</v>
      </c>
      <c r="BE268" s="250">
        <f>IF(N268="základní",J268,0)</f>
        <v>0</v>
      </c>
      <c r="BF268" s="250">
        <f>IF(N268="snížená",J268,0)</f>
        <v>0</v>
      </c>
      <c r="BG268" s="250">
        <f>IF(N268="zákl. přenesená",J268,0)</f>
        <v>0</v>
      </c>
      <c r="BH268" s="250">
        <f>IF(N268="sníž. přenesená",J268,0)</f>
        <v>0</v>
      </c>
      <c r="BI268" s="250">
        <f>IF(N268="nulová",J268,0)</f>
        <v>0</v>
      </c>
      <c r="BJ268" s="18" t="s">
        <v>81</v>
      </c>
      <c r="BK268" s="250">
        <f>ROUND(I268*H268,2)</f>
        <v>0</v>
      </c>
      <c r="BL268" s="18" t="s">
        <v>130</v>
      </c>
      <c r="BM268" s="249" t="s">
        <v>277</v>
      </c>
    </row>
    <row r="269" s="2" customFormat="1">
      <c r="A269" s="39"/>
      <c r="B269" s="40"/>
      <c r="C269" s="41"/>
      <c r="D269" s="251" t="s">
        <v>131</v>
      </c>
      <c r="E269" s="41"/>
      <c r="F269" s="252" t="s">
        <v>276</v>
      </c>
      <c r="G269" s="41"/>
      <c r="H269" s="41"/>
      <c r="I269" s="145"/>
      <c r="J269" s="41"/>
      <c r="K269" s="41"/>
      <c r="L269" s="45"/>
      <c r="M269" s="253"/>
      <c r="N269" s="254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131</v>
      </c>
      <c r="AU269" s="18" t="s">
        <v>83</v>
      </c>
    </row>
    <row r="270" s="13" customFormat="1">
      <c r="A270" s="13"/>
      <c r="B270" s="255"/>
      <c r="C270" s="256"/>
      <c r="D270" s="251" t="s">
        <v>132</v>
      </c>
      <c r="E270" s="257" t="s">
        <v>1</v>
      </c>
      <c r="F270" s="258" t="s">
        <v>278</v>
      </c>
      <c r="G270" s="256"/>
      <c r="H270" s="257" t="s">
        <v>1</v>
      </c>
      <c r="I270" s="259"/>
      <c r="J270" s="256"/>
      <c r="K270" s="256"/>
      <c r="L270" s="260"/>
      <c r="M270" s="261"/>
      <c r="N270" s="262"/>
      <c r="O270" s="262"/>
      <c r="P270" s="262"/>
      <c r="Q270" s="262"/>
      <c r="R270" s="262"/>
      <c r="S270" s="262"/>
      <c r="T270" s="26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4" t="s">
        <v>132</v>
      </c>
      <c r="AU270" s="264" t="s">
        <v>83</v>
      </c>
      <c r="AV270" s="13" t="s">
        <v>81</v>
      </c>
      <c r="AW270" s="13" t="s">
        <v>30</v>
      </c>
      <c r="AX270" s="13" t="s">
        <v>73</v>
      </c>
      <c r="AY270" s="264" t="s">
        <v>123</v>
      </c>
    </row>
    <row r="271" s="14" customFormat="1">
      <c r="A271" s="14"/>
      <c r="B271" s="265"/>
      <c r="C271" s="266"/>
      <c r="D271" s="251" t="s">
        <v>132</v>
      </c>
      <c r="E271" s="267" t="s">
        <v>1</v>
      </c>
      <c r="F271" s="268" t="s">
        <v>279</v>
      </c>
      <c r="G271" s="266"/>
      <c r="H271" s="269">
        <v>54</v>
      </c>
      <c r="I271" s="270"/>
      <c r="J271" s="266"/>
      <c r="K271" s="266"/>
      <c r="L271" s="271"/>
      <c r="M271" s="272"/>
      <c r="N271" s="273"/>
      <c r="O271" s="273"/>
      <c r="P271" s="273"/>
      <c r="Q271" s="273"/>
      <c r="R271" s="273"/>
      <c r="S271" s="273"/>
      <c r="T271" s="27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5" t="s">
        <v>132</v>
      </c>
      <c r="AU271" s="275" t="s">
        <v>83</v>
      </c>
      <c r="AV271" s="14" t="s">
        <v>83</v>
      </c>
      <c r="AW271" s="14" t="s">
        <v>30</v>
      </c>
      <c r="AX271" s="14" t="s">
        <v>73</v>
      </c>
      <c r="AY271" s="275" t="s">
        <v>123</v>
      </c>
    </row>
    <row r="272" s="13" customFormat="1">
      <c r="A272" s="13"/>
      <c r="B272" s="255"/>
      <c r="C272" s="256"/>
      <c r="D272" s="251" t="s">
        <v>132</v>
      </c>
      <c r="E272" s="257" t="s">
        <v>1</v>
      </c>
      <c r="F272" s="258" t="s">
        <v>280</v>
      </c>
      <c r="G272" s="256"/>
      <c r="H272" s="257" t="s">
        <v>1</v>
      </c>
      <c r="I272" s="259"/>
      <c r="J272" s="256"/>
      <c r="K272" s="256"/>
      <c r="L272" s="260"/>
      <c r="M272" s="261"/>
      <c r="N272" s="262"/>
      <c r="O272" s="262"/>
      <c r="P272" s="262"/>
      <c r="Q272" s="262"/>
      <c r="R272" s="262"/>
      <c r="S272" s="262"/>
      <c r="T272" s="26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4" t="s">
        <v>132</v>
      </c>
      <c r="AU272" s="264" t="s">
        <v>83</v>
      </c>
      <c r="AV272" s="13" t="s">
        <v>81</v>
      </c>
      <c r="AW272" s="13" t="s">
        <v>30</v>
      </c>
      <c r="AX272" s="13" t="s">
        <v>73</v>
      </c>
      <c r="AY272" s="264" t="s">
        <v>123</v>
      </c>
    </row>
    <row r="273" s="14" customFormat="1">
      <c r="A273" s="14"/>
      <c r="B273" s="265"/>
      <c r="C273" s="266"/>
      <c r="D273" s="251" t="s">
        <v>132</v>
      </c>
      <c r="E273" s="267" t="s">
        <v>1</v>
      </c>
      <c r="F273" s="268" t="s">
        <v>281</v>
      </c>
      <c r="G273" s="266"/>
      <c r="H273" s="269">
        <v>-30</v>
      </c>
      <c r="I273" s="270"/>
      <c r="J273" s="266"/>
      <c r="K273" s="266"/>
      <c r="L273" s="271"/>
      <c r="M273" s="272"/>
      <c r="N273" s="273"/>
      <c r="O273" s="273"/>
      <c r="P273" s="273"/>
      <c r="Q273" s="273"/>
      <c r="R273" s="273"/>
      <c r="S273" s="273"/>
      <c r="T273" s="27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75" t="s">
        <v>132</v>
      </c>
      <c r="AU273" s="275" t="s">
        <v>83</v>
      </c>
      <c r="AV273" s="14" t="s">
        <v>83</v>
      </c>
      <c r="AW273" s="14" t="s">
        <v>30</v>
      </c>
      <c r="AX273" s="14" t="s">
        <v>73</v>
      </c>
      <c r="AY273" s="275" t="s">
        <v>123</v>
      </c>
    </row>
    <row r="274" s="15" customFormat="1">
      <c r="A274" s="15"/>
      <c r="B274" s="276"/>
      <c r="C274" s="277"/>
      <c r="D274" s="251" t="s">
        <v>132</v>
      </c>
      <c r="E274" s="278" t="s">
        <v>1</v>
      </c>
      <c r="F274" s="279" t="s">
        <v>135</v>
      </c>
      <c r="G274" s="277"/>
      <c r="H274" s="280">
        <v>24</v>
      </c>
      <c r="I274" s="281"/>
      <c r="J274" s="277"/>
      <c r="K274" s="277"/>
      <c r="L274" s="282"/>
      <c r="M274" s="283"/>
      <c r="N274" s="284"/>
      <c r="O274" s="284"/>
      <c r="P274" s="284"/>
      <c r="Q274" s="284"/>
      <c r="R274" s="284"/>
      <c r="S274" s="284"/>
      <c r="T274" s="28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86" t="s">
        <v>132</v>
      </c>
      <c r="AU274" s="286" t="s">
        <v>83</v>
      </c>
      <c r="AV274" s="15" t="s">
        <v>130</v>
      </c>
      <c r="AW274" s="15" t="s">
        <v>30</v>
      </c>
      <c r="AX274" s="15" t="s">
        <v>81</v>
      </c>
      <c r="AY274" s="286" t="s">
        <v>123</v>
      </c>
    </row>
    <row r="275" s="2" customFormat="1" ht="21.75" customHeight="1">
      <c r="A275" s="39"/>
      <c r="B275" s="40"/>
      <c r="C275" s="237" t="s">
        <v>282</v>
      </c>
      <c r="D275" s="237" t="s">
        <v>126</v>
      </c>
      <c r="E275" s="238" t="s">
        <v>283</v>
      </c>
      <c r="F275" s="239" t="s">
        <v>284</v>
      </c>
      <c r="G275" s="240" t="s">
        <v>129</v>
      </c>
      <c r="H275" s="241">
        <v>30</v>
      </c>
      <c r="I275" s="242"/>
      <c r="J275" s="243">
        <f>ROUND(I275*H275,2)</f>
        <v>0</v>
      </c>
      <c r="K275" s="244"/>
      <c r="L275" s="45"/>
      <c r="M275" s="245" t="s">
        <v>1</v>
      </c>
      <c r="N275" s="246" t="s">
        <v>38</v>
      </c>
      <c r="O275" s="92"/>
      <c r="P275" s="247">
        <f>O275*H275</f>
        <v>0</v>
      </c>
      <c r="Q275" s="247">
        <v>0</v>
      </c>
      <c r="R275" s="247">
        <f>Q275*H275</f>
        <v>0</v>
      </c>
      <c r="S275" s="247">
        <v>0</v>
      </c>
      <c r="T275" s="248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9" t="s">
        <v>130</v>
      </c>
      <c r="AT275" s="249" t="s">
        <v>126</v>
      </c>
      <c r="AU275" s="249" t="s">
        <v>83</v>
      </c>
      <c r="AY275" s="18" t="s">
        <v>123</v>
      </c>
      <c r="BE275" s="250">
        <f>IF(N275="základní",J275,0)</f>
        <v>0</v>
      </c>
      <c r="BF275" s="250">
        <f>IF(N275="snížená",J275,0)</f>
        <v>0</v>
      </c>
      <c r="BG275" s="250">
        <f>IF(N275="zákl. přenesená",J275,0)</f>
        <v>0</v>
      </c>
      <c r="BH275" s="250">
        <f>IF(N275="sníž. přenesená",J275,0)</f>
        <v>0</v>
      </c>
      <c r="BI275" s="250">
        <f>IF(N275="nulová",J275,0)</f>
        <v>0</v>
      </c>
      <c r="BJ275" s="18" t="s">
        <v>81</v>
      </c>
      <c r="BK275" s="250">
        <f>ROUND(I275*H275,2)</f>
        <v>0</v>
      </c>
      <c r="BL275" s="18" t="s">
        <v>130</v>
      </c>
      <c r="BM275" s="249" t="s">
        <v>285</v>
      </c>
    </row>
    <row r="276" s="2" customFormat="1">
      <c r="A276" s="39"/>
      <c r="B276" s="40"/>
      <c r="C276" s="41"/>
      <c r="D276" s="251" t="s">
        <v>131</v>
      </c>
      <c r="E276" s="41"/>
      <c r="F276" s="252" t="s">
        <v>284</v>
      </c>
      <c r="G276" s="41"/>
      <c r="H276" s="41"/>
      <c r="I276" s="145"/>
      <c r="J276" s="41"/>
      <c r="K276" s="41"/>
      <c r="L276" s="45"/>
      <c r="M276" s="253"/>
      <c r="N276" s="254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131</v>
      </c>
      <c r="AU276" s="18" t="s">
        <v>83</v>
      </c>
    </row>
    <row r="277" s="13" customFormat="1">
      <c r="A277" s="13"/>
      <c r="B277" s="255"/>
      <c r="C277" s="256"/>
      <c r="D277" s="251" t="s">
        <v>132</v>
      </c>
      <c r="E277" s="257" t="s">
        <v>1</v>
      </c>
      <c r="F277" s="258" t="s">
        <v>286</v>
      </c>
      <c r="G277" s="256"/>
      <c r="H277" s="257" t="s">
        <v>1</v>
      </c>
      <c r="I277" s="259"/>
      <c r="J277" s="256"/>
      <c r="K277" s="256"/>
      <c r="L277" s="260"/>
      <c r="M277" s="261"/>
      <c r="N277" s="262"/>
      <c r="O277" s="262"/>
      <c r="P277" s="262"/>
      <c r="Q277" s="262"/>
      <c r="R277" s="262"/>
      <c r="S277" s="262"/>
      <c r="T277" s="26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4" t="s">
        <v>132</v>
      </c>
      <c r="AU277" s="264" t="s">
        <v>83</v>
      </c>
      <c r="AV277" s="13" t="s">
        <v>81</v>
      </c>
      <c r="AW277" s="13" t="s">
        <v>30</v>
      </c>
      <c r="AX277" s="13" t="s">
        <v>73</v>
      </c>
      <c r="AY277" s="264" t="s">
        <v>123</v>
      </c>
    </row>
    <row r="278" s="14" customFormat="1">
      <c r="A278" s="14"/>
      <c r="B278" s="265"/>
      <c r="C278" s="266"/>
      <c r="D278" s="251" t="s">
        <v>132</v>
      </c>
      <c r="E278" s="267" t="s">
        <v>1</v>
      </c>
      <c r="F278" s="268" t="s">
        <v>213</v>
      </c>
      <c r="G278" s="266"/>
      <c r="H278" s="269">
        <v>30</v>
      </c>
      <c r="I278" s="270"/>
      <c r="J278" s="266"/>
      <c r="K278" s="266"/>
      <c r="L278" s="271"/>
      <c r="M278" s="272"/>
      <c r="N278" s="273"/>
      <c r="O278" s="273"/>
      <c r="P278" s="273"/>
      <c r="Q278" s="273"/>
      <c r="R278" s="273"/>
      <c r="S278" s="273"/>
      <c r="T278" s="27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5" t="s">
        <v>132</v>
      </c>
      <c r="AU278" s="275" t="s">
        <v>83</v>
      </c>
      <c r="AV278" s="14" t="s">
        <v>83</v>
      </c>
      <c r="AW278" s="14" t="s">
        <v>30</v>
      </c>
      <c r="AX278" s="14" t="s">
        <v>73</v>
      </c>
      <c r="AY278" s="275" t="s">
        <v>123</v>
      </c>
    </row>
    <row r="279" s="15" customFormat="1">
      <c r="A279" s="15"/>
      <c r="B279" s="276"/>
      <c r="C279" s="277"/>
      <c r="D279" s="251" t="s">
        <v>132</v>
      </c>
      <c r="E279" s="278" t="s">
        <v>1</v>
      </c>
      <c r="F279" s="279" t="s">
        <v>135</v>
      </c>
      <c r="G279" s="277"/>
      <c r="H279" s="280">
        <v>30</v>
      </c>
      <c r="I279" s="281"/>
      <c r="J279" s="277"/>
      <c r="K279" s="277"/>
      <c r="L279" s="282"/>
      <c r="M279" s="283"/>
      <c r="N279" s="284"/>
      <c r="O279" s="284"/>
      <c r="P279" s="284"/>
      <c r="Q279" s="284"/>
      <c r="R279" s="284"/>
      <c r="S279" s="284"/>
      <c r="T279" s="28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86" t="s">
        <v>132</v>
      </c>
      <c r="AU279" s="286" t="s">
        <v>83</v>
      </c>
      <c r="AV279" s="15" t="s">
        <v>130</v>
      </c>
      <c r="AW279" s="15" t="s">
        <v>30</v>
      </c>
      <c r="AX279" s="15" t="s">
        <v>81</v>
      </c>
      <c r="AY279" s="286" t="s">
        <v>123</v>
      </c>
    </row>
    <row r="280" s="2" customFormat="1" ht="16.5" customHeight="1">
      <c r="A280" s="39"/>
      <c r="B280" s="40"/>
      <c r="C280" s="287" t="s">
        <v>206</v>
      </c>
      <c r="D280" s="287" t="s">
        <v>169</v>
      </c>
      <c r="E280" s="288" t="s">
        <v>287</v>
      </c>
      <c r="F280" s="289" t="s">
        <v>288</v>
      </c>
      <c r="G280" s="290" t="s">
        <v>129</v>
      </c>
      <c r="H280" s="291">
        <v>54</v>
      </c>
      <c r="I280" s="292"/>
      <c r="J280" s="293">
        <f>ROUND(I280*H280,2)</f>
        <v>0</v>
      </c>
      <c r="K280" s="294"/>
      <c r="L280" s="295"/>
      <c r="M280" s="296" t="s">
        <v>1</v>
      </c>
      <c r="N280" s="297" t="s">
        <v>38</v>
      </c>
      <c r="O280" s="92"/>
      <c r="P280" s="247">
        <f>O280*H280</f>
        <v>0</v>
      </c>
      <c r="Q280" s="247">
        <v>0</v>
      </c>
      <c r="R280" s="247">
        <f>Q280*H280</f>
        <v>0</v>
      </c>
      <c r="S280" s="247">
        <v>0</v>
      </c>
      <c r="T280" s="248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9" t="s">
        <v>152</v>
      </c>
      <c r="AT280" s="249" t="s">
        <v>169</v>
      </c>
      <c r="AU280" s="249" t="s">
        <v>83</v>
      </c>
      <c r="AY280" s="18" t="s">
        <v>123</v>
      </c>
      <c r="BE280" s="250">
        <f>IF(N280="základní",J280,0)</f>
        <v>0</v>
      </c>
      <c r="BF280" s="250">
        <f>IF(N280="snížená",J280,0)</f>
        <v>0</v>
      </c>
      <c r="BG280" s="250">
        <f>IF(N280="zákl. přenesená",J280,0)</f>
        <v>0</v>
      </c>
      <c r="BH280" s="250">
        <f>IF(N280="sníž. přenesená",J280,0)</f>
        <v>0</v>
      </c>
      <c r="BI280" s="250">
        <f>IF(N280="nulová",J280,0)</f>
        <v>0</v>
      </c>
      <c r="BJ280" s="18" t="s">
        <v>81</v>
      </c>
      <c r="BK280" s="250">
        <f>ROUND(I280*H280,2)</f>
        <v>0</v>
      </c>
      <c r="BL280" s="18" t="s">
        <v>130</v>
      </c>
      <c r="BM280" s="249" t="s">
        <v>289</v>
      </c>
    </row>
    <row r="281" s="2" customFormat="1">
      <c r="A281" s="39"/>
      <c r="B281" s="40"/>
      <c r="C281" s="41"/>
      <c r="D281" s="251" t="s">
        <v>131</v>
      </c>
      <c r="E281" s="41"/>
      <c r="F281" s="252" t="s">
        <v>288</v>
      </c>
      <c r="G281" s="41"/>
      <c r="H281" s="41"/>
      <c r="I281" s="145"/>
      <c r="J281" s="41"/>
      <c r="K281" s="41"/>
      <c r="L281" s="45"/>
      <c r="M281" s="253"/>
      <c r="N281" s="254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131</v>
      </c>
      <c r="AU281" s="18" t="s">
        <v>83</v>
      </c>
    </row>
    <row r="282" s="13" customFormat="1">
      <c r="A282" s="13"/>
      <c r="B282" s="255"/>
      <c r="C282" s="256"/>
      <c r="D282" s="251" t="s">
        <v>132</v>
      </c>
      <c r="E282" s="257" t="s">
        <v>1</v>
      </c>
      <c r="F282" s="258" t="s">
        <v>290</v>
      </c>
      <c r="G282" s="256"/>
      <c r="H282" s="257" t="s">
        <v>1</v>
      </c>
      <c r="I282" s="259"/>
      <c r="J282" s="256"/>
      <c r="K282" s="256"/>
      <c r="L282" s="260"/>
      <c r="M282" s="261"/>
      <c r="N282" s="262"/>
      <c r="O282" s="262"/>
      <c r="P282" s="262"/>
      <c r="Q282" s="262"/>
      <c r="R282" s="262"/>
      <c r="S282" s="262"/>
      <c r="T282" s="26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4" t="s">
        <v>132</v>
      </c>
      <c r="AU282" s="264" t="s">
        <v>83</v>
      </c>
      <c r="AV282" s="13" t="s">
        <v>81</v>
      </c>
      <c r="AW282" s="13" t="s">
        <v>30</v>
      </c>
      <c r="AX282" s="13" t="s">
        <v>73</v>
      </c>
      <c r="AY282" s="264" t="s">
        <v>123</v>
      </c>
    </row>
    <row r="283" s="14" customFormat="1">
      <c r="A283" s="14"/>
      <c r="B283" s="265"/>
      <c r="C283" s="266"/>
      <c r="D283" s="251" t="s">
        <v>132</v>
      </c>
      <c r="E283" s="267" t="s">
        <v>1</v>
      </c>
      <c r="F283" s="268" t="s">
        <v>279</v>
      </c>
      <c r="G283" s="266"/>
      <c r="H283" s="269">
        <v>54</v>
      </c>
      <c r="I283" s="270"/>
      <c r="J283" s="266"/>
      <c r="K283" s="266"/>
      <c r="L283" s="271"/>
      <c r="M283" s="272"/>
      <c r="N283" s="273"/>
      <c r="O283" s="273"/>
      <c r="P283" s="273"/>
      <c r="Q283" s="273"/>
      <c r="R283" s="273"/>
      <c r="S283" s="273"/>
      <c r="T283" s="27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75" t="s">
        <v>132</v>
      </c>
      <c r="AU283" s="275" t="s">
        <v>83</v>
      </c>
      <c r="AV283" s="14" t="s">
        <v>83</v>
      </c>
      <c r="AW283" s="14" t="s">
        <v>30</v>
      </c>
      <c r="AX283" s="14" t="s">
        <v>73</v>
      </c>
      <c r="AY283" s="275" t="s">
        <v>123</v>
      </c>
    </row>
    <row r="284" s="15" customFormat="1">
      <c r="A284" s="15"/>
      <c r="B284" s="276"/>
      <c r="C284" s="277"/>
      <c r="D284" s="251" t="s">
        <v>132</v>
      </c>
      <c r="E284" s="278" t="s">
        <v>1</v>
      </c>
      <c r="F284" s="279" t="s">
        <v>135</v>
      </c>
      <c r="G284" s="277"/>
      <c r="H284" s="280">
        <v>54</v>
      </c>
      <c r="I284" s="281"/>
      <c r="J284" s="277"/>
      <c r="K284" s="277"/>
      <c r="L284" s="282"/>
      <c r="M284" s="283"/>
      <c r="N284" s="284"/>
      <c r="O284" s="284"/>
      <c r="P284" s="284"/>
      <c r="Q284" s="284"/>
      <c r="R284" s="284"/>
      <c r="S284" s="284"/>
      <c r="T284" s="28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86" t="s">
        <v>132</v>
      </c>
      <c r="AU284" s="286" t="s">
        <v>83</v>
      </c>
      <c r="AV284" s="15" t="s">
        <v>130</v>
      </c>
      <c r="AW284" s="15" t="s">
        <v>30</v>
      </c>
      <c r="AX284" s="15" t="s">
        <v>81</v>
      </c>
      <c r="AY284" s="286" t="s">
        <v>123</v>
      </c>
    </row>
    <row r="285" s="2" customFormat="1" ht="21.75" customHeight="1">
      <c r="A285" s="39"/>
      <c r="B285" s="40"/>
      <c r="C285" s="237" t="s">
        <v>291</v>
      </c>
      <c r="D285" s="237" t="s">
        <v>126</v>
      </c>
      <c r="E285" s="238" t="s">
        <v>292</v>
      </c>
      <c r="F285" s="239" t="s">
        <v>293</v>
      </c>
      <c r="G285" s="240" t="s">
        <v>294</v>
      </c>
      <c r="H285" s="241">
        <v>4</v>
      </c>
      <c r="I285" s="242"/>
      <c r="J285" s="243">
        <f>ROUND(I285*H285,2)</f>
        <v>0</v>
      </c>
      <c r="K285" s="244"/>
      <c r="L285" s="45"/>
      <c r="M285" s="245" t="s">
        <v>1</v>
      </c>
      <c r="N285" s="246" t="s">
        <v>38</v>
      </c>
      <c r="O285" s="92"/>
      <c r="P285" s="247">
        <f>O285*H285</f>
        <v>0</v>
      </c>
      <c r="Q285" s="247">
        <v>0</v>
      </c>
      <c r="R285" s="247">
        <f>Q285*H285</f>
        <v>0</v>
      </c>
      <c r="S285" s="247">
        <v>0</v>
      </c>
      <c r="T285" s="248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9" t="s">
        <v>130</v>
      </c>
      <c r="AT285" s="249" t="s">
        <v>126</v>
      </c>
      <c r="AU285" s="249" t="s">
        <v>83</v>
      </c>
      <c r="AY285" s="18" t="s">
        <v>123</v>
      </c>
      <c r="BE285" s="250">
        <f>IF(N285="základní",J285,0)</f>
        <v>0</v>
      </c>
      <c r="BF285" s="250">
        <f>IF(N285="snížená",J285,0)</f>
        <v>0</v>
      </c>
      <c r="BG285" s="250">
        <f>IF(N285="zákl. přenesená",J285,0)</f>
        <v>0</v>
      </c>
      <c r="BH285" s="250">
        <f>IF(N285="sníž. přenesená",J285,0)</f>
        <v>0</v>
      </c>
      <c r="BI285" s="250">
        <f>IF(N285="nulová",J285,0)</f>
        <v>0</v>
      </c>
      <c r="BJ285" s="18" t="s">
        <v>81</v>
      </c>
      <c r="BK285" s="250">
        <f>ROUND(I285*H285,2)</f>
        <v>0</v>
      </c>
      <c r="BL285" s="18" t="s">
        <v>130</v>
      </c>
      <c r="BM285" s="249" t="s">
        <v>295</v>
      </c>
    </row>
    <row r="286" s="2" customFormat="1">
      <c r="A286" s="39"/>
      <c r="B286" s="40"/>
      <c r="C286" s="41"/>
      <c r="D286" s="251" t="s">
        <v>131</v>
      </c>
      <c r="E286" s="41"/>
      <c r="F286" s="252" t="s">
        <v>293</v>
      </c>
      <c r="G286" s="41"/>
      <c r="H286" s="41"/>
      <c r="I286" s="145"/>
      <c r="J286" s="41"/>
      <c r="K286" s="41"/>
      <c r="L286" s="45"/>
      <c r="M286" s="253"/>
      <c r="N286" s="254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131</v>
      </c>
      <c r="AU286" s="18" t="s">
        <v>83</v>
      </c>
    </row>
    <row r="287" s="13" customFormat="1">
      <c r="A287" s="13"/>
      <c r="B287" s="255"/>
      <c r="C287" s="256"/>
      <c r="D287" s="251" t="s">
        <v>132</v>
      </c>
      <c r="E287" s="257" t="s">
        <v>1</v>
      </c>
      <c r="F287" s="258" t="s">
        <v>296</v>
      </c>
      <c r="G287" s="256"/>
      <c r="H287" s="257" t="s">
        <v>1</v>
      </c>
      <c r="I287" s="259"/>
      <c r="J287" s="256"/>
      <c r="K287" s="256"/>
      <c r="L287" s="260"/>
      <c r="M287" s="261"/>
      <c r="N287" s="262"/>
      <c r="O287" s="262"/>
      <c r="P287" s="262"/>
      <c r="Q287" s="262"/>
      <c r="R287" s="262"/>
      <c r="S287" s="262"/>
      <c r="T287" s="26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4" t="s">
        <v>132</v>
      </c>
      <c r="AU287" s="264" t="s">
        <v>83</v>
      </c>
      <c r="AV287" s="13" t="s">
        <v>81</v>
      </c>
      <c r="AW287" s="13" t="s">
        <v>30</v>
      </c>
      <c r="AX287" s="13" t="s">
        <v>73</v>
      </c>
      <c r="AY287" s="264" t="s">
        <v>123</v>
      </c>
    </row>
    <row r="288" s="14" customFormat="1">
      <c r="A288" s="14"/>
      <c r="B288" s="265"/>
      <c r="C288" s="266"/>
      <c r="D288" s="251" t="s">
        <v>132</v>
      </c>
      <c r="E288" s="267" t="s">
        <v>1</v>
      </c>
      <c r="F288" s="268" t="s">
        <v>297</v>
      </c>
      <c r="G288" s="266"/>
      <c r="H288" s="269">
        <v>4</v>
      </c>
      <c r="I288" s="270"/>
      <c r="J288" s="266"/>
      <c r="K288" s="266"/>
      <c r="L288" s="271"/>
      <c r="M288" s="272"/>
      <c r="N288" s="273"/>
      <c r="O288" s="273"/>
      <c r="P288" s="273"/>
      <c r="Q288" s="273"/>
      <c r="R288" s="273"/>
      <c r="S288" s="273"/>
      <c r="T288" s="27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75" t="s">
        <v>132</v>
      </c>
      <c r="AU288" s="275" t="s">
        <v>83</v>
      </c>
      <c r="AV288" s="14" t="s">
        <v>83</v>
      </c>
      <c r="AW288" s="14" t="s">
        <v>30</v>
      </c>
      <c r="AX288" s="14" t="s">
        <v>73</v>
      </c>
      <c r="AY288" s="275" t="s">
        <v>123</v>
      </c>
    </row>
    <row r="289" s="15" customFormat="1">
      <c r="A289" s="15"/>
      <c r="B289" s="276"/>
      <c r="C289" s="277"/>
      <c r="D289" s="251" t="s">
        <v>132</v>
      </c>
      <c r="E289" s="278" t="s">
        <v>1</v>
      </c>
      <c r="F289" s="279" t="s">
        <v>135</v>
      </c>
      <c r="G289" s="277"/>
      <c r="H289" s="280">
        <v>4</v>
      </c>
      <c r="I289" s="281"/>
      <c r="J289" s="277"/>
      <c r="K289" s="277"/>
      <c r="L289" s="282"/>
      <c r="M289" s="283"/>
      <c r="N289" s="284"/>
      <c r="O289" s="284"/>
      <c r="P289" s="284"/>
      <c r="Q289" s="284"/>
      <c r="R289" s="284"/>
      <c r="S289" s="284"/>
      <c r="T289" s="28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86" t="s">
        <v>132</v>
      </c>
      <c r="AU289" s="286" t="s">
        <v>83</v>
      </c>
      <c r="AV289" s="15" t="s">
        <v>130</v>
      </c>
      <c r="AW289" s="15" t="s">
        <v>30</v>
      </c>
      <c r="AX289" s="15" t="s">
        <v>81</v>
      </c>
      <c r="AY289" s="286" t="s">
        <v>123</v>
      </c>
    </row>
    <row r="290" s="2" customFormat="1" ht="21.75" customHeight="1">
      <c r="A290" s="39"/>
      <c r="B290" s="40"/>
      <c r="C290" s="287" t="s">
        <v>211</v>
      </c>
      <c r="D290" s="287" t="s">
        <v>169</v>
      </c>
      <c r="E290" s="288" t="s">
        <v>298</v>
      </c>
      <c r="F290" s="289" t="s">
        <v>299</v>
      </c>
      <c r="G290" s="290" t="s">
        <v>294</v>
      </c>
      <c r="H290" s="291">
        <v>4</v>
      </c>
      <c r="I290" s="292"/>
      <c r="J290" s="293">
        <f>ROUND(I290*H290,2)</f>
        <v>0</v>
      </c>
      <c r="K290" s="294"/>
      <c r="L290" s="295"/>
      <c r="M290" s="296" t="s">
        <v>1</v>
      </c>
      <c r="N290" s="297" t="s">
        <v>38</v>
      </c>
      <c r="O290" s="92"/>
      <c r="P290" s="247">
        <f>O290*H290</f>
        <v>0</v>
      </c>
      <c r="Q290" s="247">
        <v>0</v>
      </c>
      <c r="R290" s="247">
        <f>Q290*H290</f>
        <v>0</v>
      </c>
      <c r="S290" s="247">
        <v>0</v>
      </c>
      <c r="T290" s="248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9" t="s">
        <v>152</v>
      </c>
      <c r="AT290" s="249" t="s">
        <v>169</v>
      </c>
      <c r="AU290" s="249" t="s">
        <v>83</v>
      </c>
      <c r="AY290" s="18" t="s">
        <v>123</v>
      </c>
      <c r="BE290" s="250">
        <f>IF(N290="základní",J290,0)</f>
        <v>0</v>
      </c>
      <c r="BF290" s="250">
        <f>IF(N290="snížená",J290,0)</f>
        <v>0</v>
      </c>
      <c r="BG290" s="250">
        <f>IF(N290="zákl. přenesená",J290,0)</f>
        <v>0</v>
      </c>
      <c r="BH290" s="250">
        <f>IF(N290="sníž. přenesená",J290,0)</f>
        <v>0</v>
      </c>
      <c r="BI290" s="250">
        <f>IF(N290="nulová",J290,0)</f>
        <v>0</v>
      </c>
      <c r="BJ290" s="18" t="s">
        <v>81</v>
      </c>
      <c r="BK290" s="250">
        <f>ROUND(I290*H290,2)</f>
        <v>0</v>
      </c>
      <c r="BL290" s="18" t="s">
        <v>130</v>
      </c>
      <c r="BM290" s="249" t="s">
        <v>300</v>
      </c>
    </row>
    <row r="291" s="2" customFormat="1">
      <c r="A291" s="39"/>
      <c r="B291" s="40"/>
      <c r="C291" s="41"/>
      <c r="D291" s="251" t="s">
        <v>131</v>
      </c>
      <c r="E291" s="41"/>
      <c r="F291" s="252" t="s">
        <v>299</v>
      </c>
      <c r="G291" s="41"/>
      <c r="H291" s="41"/>
      <c r="I291" s="145"/>
      <c r="J291" s="41"/>
      <c r="K291" s="41"/>
      <c r="L291" s="45"/>
      <c r="M291" s="253"/>
      <c r="N291" s="254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131</v>
      </c>
      <c r="AU291" s="18" t="s">
        <v>83</v>
      </c>
    </row>
    <row r="292" s="13" customFormat="1">
      <c r="A292" s="13"/>
      <c r="B292" s="255"/>
      <c r="C292" s="256"/>
      <c r="D292" s="251" t="s">
        <v>132</v>
      </c>
      <c r="E292" s="257" t="s">
        <v>1</v>
      </c>
      <c r="F292" s="258" t="s">
        <v>301</v>
      </c>
      <c r="G292" s="256"/>
      <c r="H292" s="257" t="s">
        <v>1</v>
      </c>
      <c r="I292" s="259"/>
      <c r="J292" s="256"/>
      <c r="K292" s="256"/>
      <c r="L292" s="260"/>
      <c r="M292" s="261"/>
      <c r="N292" s="262"/>
      <c r="O292" s="262"/>
      <c r="P292" s="262"/>
      <c r="Q292" s="262"/>
      <c r="R292" s="262"/>
      <c r="S292" s="262"/>
      <c r="T292" s="26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4" t="s">
        <v>132</v>
      </c>
      <c r="AU292" s="264" t="s">
        <v>83</v>
      </c>
      <c r="AV292" s="13" t="s">
        <v>81</v>
      </c>
      <c r="AW292" s="13" t="s">
        <v>30</v>
      </c>
      <c r="AX292" s="13" t="s">
        <v>73</v>
      </c>
      <c r="AY292" s="264" t="s">
        <v>123</v>
      </c>
    </row>
    <row r="293" s="14" customFormat="1">
      <c r="A293" s="14"/>
      <c r="B293" s="265"/>
      <c r="C293" s="266"/>
      <c r="D293" s="251" t="s">
        <v>132</v>
      </c>
      <c r="E293" s="267" t="s">
        <v>1</v>
      </c>
      <c r="F293" s="268" t="s">
        <v>297</v>
      </c>
      <c r="G293" s="266"/>
      <c r="H293" s="269">
        <v>4</v>
      </c>
      <c r="I293" s="270"/>
      <c r="J293" s="266"/>
      <c r="K293" s="266"/>
      <c r="L293" s="271"/>
      <c r="M293" s="272"/>
      <c r="N293" s="273"/>
      <c r="O293" s="273"/>
      <c r="P293" s="273"/>
      <c r="Q293" s="273"/>
      <c r="R293" s="273"/>
      <c r="S293" s="273"/>
      <c r="T293" s="27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5" t="s">
        <v>132</v>
      </c>
      <c r="AU293" s="275" t="s">
        <v>83</v>
      </c>
      <c r="AV293" s="14" t="s">
        <v>83</v>
      </c>
      <c r="AW293" s="14" t="s">
        <v>30</v>
      </c>
      <c r="AX293" s="14" t="s">
        <v>73</v>
      </c>
      <c r="AY293" s="275" t="s">
        <v>123</v>
      </c>
    </row>
    <row r="294" s="15" customFormat="1">
      <c r="A294" s="15"/>
      <c r="B294" s="276"/>
      <c r="C294" s="277"/>
      <c r="D294" s="251" t="s">
        <v>132</v>
      </c>
      <c r="E294" s="278" t="s">
        <v>1</v>
      </c>
      <c r="F294" s="279" t="s">
        <v>135</v>
      </c>
      <c r="G294" s="277"/>
      <c r="H294" s="280">
        <v>4</v>
      </c>
      <c r="I294" s="281"/>
      <c r="J294" s="277"/>
      <c r="K294" s="277"/>
      <c r="L294" s="282"/>
      <c r="M294" s="283"/>
      <c r="N294" s="284"/>
      <c r="O294" s="284"/>
      <c r="P294" s="284"/>
      <c r="Q294" s="284"/>
      <c r="R294" s="284"/>
      <c r="S294" s="284"/>
      <c r="T294" s="28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86" t="s">
        <v>132</v>
      </c>
      <c r="AU294" s="286" t="s">
        <v>83</v>
      </c>
      <c r="AV294" s="15" t="s">
        <v>130</v>
      </c>
      <c r="AW294" s="15" t="s">
        <v>30</v>
      </c>
      <c r="AX294" s="15" t="s">
        <v>81</v>
      </c>
      <c r="AY294" s="286" t="s">
        <v>123</v>
      </c>
    </row>
    <row r="295" s="2" customFormat="1" ht="21.75" customHeight="1">
      <c r="A295" s="39"/>
      <c r="B295" s="40"/>
      <c r="C295" s="237" t="s">
        <v>302</v>
      </c>
      <c r="D295" s="237" t="s">
        <v>126</v>
      </c>
      <c r="E295" s="238" t="s">
        <v>303</v>
      </c>
      <c r="F295" s="239" t="s">
        <v>304</v>
      </c>
      <c r="G295" s="240" t="s">
        <v>294</v>
      </c>
      <c r="H295" s="241">
        <v>44</v>
      </c>
      <c r="I295" s="242"/>
      <c r="J295" s="243">
        <f>ROUND(I295*H295,2)</f>
        <v>0</v>
      </c>
      <c r="K295" s="244"/>
      <c r="L295" s="45"/>
      <c r="M295" s="245" t="s">
        <v>1</v>
      </c>
      <c r="N295" s="246" t="s">
        <v>38</v>
      </c>
      <c r="O295" s="92"/>
      <c r="P295" s="247">
        <f>O295*H295</f>
        <v>0</v>
      </c>
      <c r="Q295" s="247">
        <v>0</v>
      </c>
      <c r="R295" s="247">
        <f>Q295*H295</f>
        <v>0</v>
      </c>
      <c r="S295" s="247">
        <v>0</v>
      </c>
      <c r="T295" s="248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9" t="s">
        <v>130</v>
      </c>
      <c r="AT295" s="249" t="s">
        <v>126</v>
      </c>
      <c r="AU295" s="249" t="s">
        <v>83</v>
      </c>
      <c r="AY295" s="18" t="s">
        <v>123</v>
      </c>
      <c r="BE295" s="250">
        <f>IF(N295="základní",J295,0)</f>
        <v>0</v>
      </c>
      <c r="BF295" s="250">
        <f>IF(N295="snížená",J295,0)</f>
        <v>0</v>
      </c>
      <c r="BG295" s="250">
        <f>IF(N295="zákl. přenesená",J295,0)</f>
        <v>0</v>
      </c>
      <c r="BH295" s="250">
        <f>IF(N295="sníž. přenesená",J295,0)</f>
        <v>0</v>
      </c>
      <c r="BI295" s="250">
        <f>IF(N295="nulová",J295,0)</f>
        <v>0</v>
      </c>
      <c r="BJ295" s="18" t="s">
        <v>81</v>
      </c>
      <c r="BK295" s="250">
        <f>ROUND(I295*H295,2)</f>
        <v>0</v>
      </c>
      <c r="BL295" s="18" t="s">
        <v>130</v>
      </c>
      <c r="BM295" s="249" t="s">
        <v>305</v>
      </c>
    </row>
    <row r="296" s="2" customFormat="1">
      <c r="A296" s="39"/>
      <c r="B296" s="40"/>
      <c r="C296" s="41"/>
      <c r="D296" s="251" t="s">
        <v>131</v>
      </c>
      <c r="E296" s="41"/>
      <c r="F296" s="252" t="s">
        <v>304</v>
      </c>
      <c r="G296" s="41"/>
      <c r="H296" s="41"/>
      <c r="I296" s="145"/>
      <c r="J296" s="41"/>
      <c r="K296" s="41"/>
      <c r="L296" s="45"/>
      <c r="M296" s="253"/>
      <c r="N296" s="254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131</v>
      </c>
      <c r="AU296" s="18" t="s">
        <v>83</v>
      </c>
    </row>
    <row r="297" s="13" customFormat="1">
      <c r="A297" s="13"/>
      <c r="B297" s="255"/>
      <c r="C297" s="256"/>
      <c r="D297" s="251" t="s">
        <v>132</v>
      </c>
      <c r="E297" s="257" t="s">
        <v>1</v>
      </c>
      <c r="F297" s="258" t="s">
        <v>306</v>
      </c>
      <c r="G297" s="256"/>
      <c r="H297" s="257" t="s">
        <v>1</v>
      </c>
      <c r="I297" s="259"/>
      <c r="J297" s="256"/>
      <c r="K297" s="256"/>
      <c r="L297" s="260"/>
      <c r="M297" s="261"/>
      <c r="N297" s="262"/>
      <c r="O297" s="262"/>
      <c r="P297" s="262"/>
      <c r="Q297" s="262"/>
      <c r="R297" s="262"/>
      <c r="S297" s="262"/>
      <c r="T297" s="26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4" t="s">
        <v>132</v>
      </c>
      <c r="AU297" s="264" t="s">
        <v>83</v>
      </c>
      <c r="AV297" s="13" t="s">
        <v>81</v>
      </c>
      <c r="AW297" s="13" t="s">
        <v>30</v>
      </c>
      <c r="AX297" s="13" t="s">
        <v>73</v>
      </c>
      <c r="AY297" s="264" t="s">
        <v>123</v>
      </c>
    </row>
    <row r="298" s="14" customFormat="1">
      <c r="A298" s="14"/>
      <c r="B298" s="265"/>
      <c r="C298" s="266"/>
      <c r="D298" s="251" t="s">
        <v>132</v>
      </c>
      <c r="E298" s="267" t="s">
        <v>1</v>
      </c>
      <c r="F298" s="268" t="s">
        <v>307</v>
      </c>
      <c r="G298" s="266"/>
      <c r="H298" s="269">
        <v>18</v>
      </c>
      <c r="I298" s="270"/>
      <c r="J298" s="266"/>
      <c r="K298" s="266"/>
      <c r="L298" s="271"/>
      <c r="M298" s="272"/>
      <c r="N298" s="273"/>
      <c r="O298" s="273"/>
      <c r="P298" s="273"/>
      <c r="Q298" s="273"/>
      <c r="R298" s="273"/>
      <c r="S298" s="273"/>
      <c r="T298" s="27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75" t="s">
        <v>132</v>
      </c>
      <c r="AU298" s="275" t="s">
        <v>83</v>
      </c>
      <c r="AV298" s="14" t="s">
        <v>83</v>
      </c>
      <c r="AW298" s="14" t="s">
        <v>30</v>
      </c>
      <c r="AX298" s="14" t="s">
        <v>73</v>
      </c>
      <c r="AY298" s="275" t="s">
        <v>123</v>
      </c>
    </row>
    <row r="299" s="13" customFormat="1">
      <c r="A299" s="13"/>
      <c r="B299" s="255"/>
      <c r="C299" s="256"/>
      <c r="D299" s="251" t="s">
        <v>132</v>
      </c>
      <c r="E299" s="257" t="s">
        <v>1</v>
      </c>
      <c r="F299" s="258" t="s">
        <v>308</v>
      </c>
      <c r="G299" s="256"/>
      <c r="H299" s="257" t="s">
        <v>1</v>
      </c>
      <c r="I299" s="259"/>
      <c r="J299" s="256"/>
      <c r="K299" s="256"/>
      <c r="L299" s="260"/>
      <c r="M299" s="261"/>
      <c r="N299" s="262"/>
      <c r="O299" s="262"/>
      <c r="P299" s="262"/>
      <c r="Q299" s="262"/>
      <c r="R299" s="262"/>
      <c r="S299" s="262"/>
      <c r="T299" s="26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64" t="s">
        <v>132</v>
      </c>
      <c r="AU299" s="264" t="s">
        <v>83</v>
      </c>
      <c r="AV299" s="13" t="s">
        <v>81</v>
      </c>
      <c r="AW299" s="13" t="s">
        <v>30</v>
      </c>
      <c r="AX299" s="13" t="s">
        <v>73</v>
      </c>
      <c r="AY299" s="264" t="s">
        <v>123</v>
      </c>
    </row>
    <row r="300" s="14" customFormat="1">
      <c r="A300" s="14"/>
      <c r="B300" s="265"/>
      <c r="C300" s="266"/>
      <c r="D300" s="251" t="s">
        <v>132</v>
      </c>
      <c r="E300" s="267" t="s">
        <v>1</v>
      </c>
      <c r="F300" s="268" t="s">
        <v>309</v>
      </c>
      <c r="G300" s="266"/>
      <c r="H300" s="269">
        <v>26</v>
      </c>
      <c r="I300" s="270"/>
      <c r="J300" s="266"/>
      <c r="K300" s="266"/>
      <c r="L300" s="271"/>
      <c r="M300" s="272"/>
      <c r="N300" s="273"/>
      <c r="O300" s="273"/>
      <c r="P300" s="273"/>
      <c r="Q300" s="273"/>
      <c r="R300" s="273"/>
      <c r="S300" s="273"/>
      <c r="T300" s="27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75" t="s">
        <v>132</v>
      </c>
      <c r="AU300" s="275" t="s">
        <v>83</v>
      </c>
      <c r="AV300" s="14" t="s">
        <v>83</v>
      </c>
      <c r="AW300" s="14" t="s">
        <v>30</v>
      </c>
      <c r="AX300" s="14" t="s">
        <v>73</v>
      </c>
      <c r="AY300" s="275" t="s">
        <v>123</v>
      </c>
    </row>
    <row r="301" s="15" customFormat="1">
      <c r="A301" s="15"/>
      <c r="B301" s="276"/>
      <c r="C301" s="277"/>
      <c r="D301" s="251" t="s">
        <v>132</v>
      </c>
      <c r="E301" s="278" t="s">
        <v>1</v>
      </c>
      <c r="F301" s="279" t="s">
        <v>135</v>
      </c>
      <c r="G301" s="277"/>
      <c r="H301" s="280">
        <v>44</v>
      </c>
      <c r="I301" s="281"/>
      <c r="J301" s="277"/>
      <c r="K301" s="277"/>
      <c r="L301" s="282"/>
      <c r="M301" s="283"/>
      <c r="N301" s="284"/>
      <c r="O301" s="284"/>
      <c r="P301" s="284"/>
      <c r="Q301" s="284"/>
      <c r="R301" s="284"/>
      <c r="S301" s="284"/>
      <c r="T301" s="28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86" t="s">
        <v>132</v>
      </c>
      <c r="AU301" s="286" t="s">
        <v>83</v>
      </c>
      <c r="AV301" s="15" t="s">
        <v>130</v>
      </c>
      <c r="AW301" s="15" t="s">
        <v>30</v>
      </c>
      <c r="AX301" s="15" t="s">
        <v>81</v>
      </c>
      <c r="AY301" s="286" t="s">
        <v>123</v>
      </c>
    </row>
    <row r="302" s="2" customFormat="1" ht="21.75" customHeight="1">
      <c r="A302" s="39"/>
      <c r="B302" s="40"/>
      <c r="C302" s="287" t="s">
        <v>217</v>
      </c>
      <c r="D302" s="287" t="s">
        <v>169</v>
      </c>
      <c r="E302" s="288" t="s">
        <v>310</v>
      </c>
      <c r="F302" s="289" t="s">
        <v>311</v>
      </c>
      <c r="G302" s="290" t="s">
        <v>294</v>
      </c>
      <c r="H302" s="291">
        <v>26</v>
      </c>
      <c r="I302" s="292"/>
      <c r="J302" s="293">
        <f>ROUND(I302*H302,2)</f>
        <v>0</v>
      </c>
      <c r="K302" s="294"/>
      <c r="L302" s="295"/>
      <c r="M302" s="296" t="s">
        <v>1</v>
      </c>
      <c r="N302" s="297" t="s">
        <v>38</v>
      </c>
      <c r="O302" s="92"/>
      <c r="P302" s="247">
        <f>O302*H302</f>
        <v>0</v>
      </c>
      <c r="Q302" s="247">
        <v>0</v>
      </c>
      <c r="R302" s="247">
        <f>Q302*H302</f>
        <v>0</v>
      </c>
      <c r="S302" s="247">
        <v>0</v>
      </c>
      <c r="T302" s="248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9" t="s">
        <v>152</v>
      </c>
      <c r="AT302" s="249" t="s">
        <v>169</v>
      </c>
      <c r="AU302" s="249" t="s">
        <v>83</v>
      </c>
      <c r="AY302" s="18" t="s">
        <v>123</v>
      </c>
      <c r="BE302" s="250">
        <f>IF(N302="základní",J302,0)</f>
        <v>0</v>
      </c>
      <c r="BF302" s="250">
        <f>IF(N302="snížená",J302,0)</f>
        <v>0</v>
      </c>
      <c r="BG302" s="250">
        <f>IF(N302="zákl. přenesená",J302,0)</f>
        <v>0</v>
      </c>
      <c r="BH302" s="250">
        <f>IF(N302="sníž. přenesená",J302,0)</f>
        <v>0</v>
      </c>
      <c r="BI302" s="250">
        <f>IF(N302="nulová",J302,0)</f>
        <v>0</v>
      </c>
      <c r="BJ302" s="18" t="s">
        <v>81</v>
      </c>
      <c r="BK302" s="250">
        <f>ROUND(I302*H302,2)</f>
        <v>0</v>
      </c>
      <c r="BL302" s="18" t="s">
        <v>130</v>
      </c>
      <c r="BM302" s="249" t="s">
        <v>312</v>
      </c>
    </row>
    <row r="303" s="2" customFormat="1">
      <c r="A303" s="39"/>
      <c r="B303" s="40"/>
      <c r="C303" s="41"/>
      <c r="D303" s="251" t="s">
        <v>131</v>
      </c>
      <c r="E303" s="41"/>
      <c r="F303" s="252" t="s">
        <v>311</v>
      </c>
      <c r="G303" s="41"/>
      <c r="H303" s="41"/>
      <c r="I303" s="145"/>
      <c r="J303" s="41"/>
      <c r="K303" s="41"/>
      <c r="L303" s="45"/>
      <c r="M303" s="253"/>
      <c r="N303" s="254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131</v>
      </c>
      <c r="AU303" s="18" t="s">
        <v>83</v>
      </c>
    </row>
    <row r="304" s="13" customFormat="1">
      <c r="A304" s="13"/>
      <c r="B304" s="255"/>
      <c r="C304" s="256"/>
      <c r="D304" s="251" t="s">
        <v>132</v>
      </c>
      <c r="E304" s="257" t="s">
        <v>1</v>
      </c>
      <c r="F304" s="258" t="s">
        <v>313</v>
      </c>
      <c r="G304" s="256"/>
      <c r="H304" s="257" t="s">
        <v>1</v>
      </c>
      <c r="I304" s="259"/>
      <c r="J304" s="256"/>
      <c r="K304" s="256"/>
      <c r="L304" s="260"/>
      <c r="M304" s="261"/>
      <c r="N304" s="262"/>
      <c r="O304" s="262"/>
      <c r="P304" s="262"/>
      <c r="Q304" s="262"/>
      <c r="R304" s="262"/>
      <c r="S304" s="262"/>
      <c r="T304" s="26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64" t="s">
        <v>132</v>
      </c>
      <c r="AU304" s="264" t="s">
        <v>83</v>
      </c>
      <c r="AV304" s="13" t="s">
        <v>81</v>
      </c>
      <c r="AW304" s="13" t="s">
        <v>30</v>
      </c>
      <c r="AX304" s="13" t="s">
        <v>73</v>
      </c>
      <c r="AY304" s="264" t="s">
        <v>123</v>
      </c>
    </row>
    <row r="305" s="14" customFormat="1">
      <c r="A305" s="14"/>
      <c r="B305" s="265"/>
      <c r="C305" s="266"/>
      <c r="D305" s="251" t="s">
        <v>132</v>
      </c>
      <c r="E305" s="267" t="s">
        <v>1</v>
      </c>
      <c r="F305" s="268" t="s">
        <v>309</v>
      </c>
      <c r="G305" s="266"/>
      <c r="H305" s="269">
        <v>26</v>
      </c>
      <c r="I305" s="270"/>
      <c r="J305" s="266"/>
      <c r="K305" s="266"/>
      <c r="L305" s="271"/>
      <c r="M305" s="272"/>
      <c r="N305" s="273"/>
      <c r="O305" s="273"/>
      <c r="P305" s="273"/>
      <c r="Q305" s="273"/>
      <c r="R305" s="273"/>
      <c r="S305" s="273"/>
      <c r="T305" s="27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75" t="s">
        <v>132</v>
      </c>
      <c r="AU305" s="275" t="s">
        <v>83</v>
      </c>
      <c r="AV305" s="14" t="s">
        <v>83</v>
      </c>
      <c r="AW305" s="14" t="s">
        <v>30</v>
      </c>
      <c r="AX305" s="14" t="s">
        <v>73</v>
      </c>
      <c r="AY305" s="275" t="s">
        <v>123</v>
      </c>
    </row>
    <row r="306" s="15" customFormat="1">
      <c r="A306" s="15"/>
      <c r="B306" s="276"/>
      <c r="C306" s="277"/>
      <c r="D306" s="251" t="s">
        <v>132</v>
      </c>
      <c r="E306" s="278" t="s">
        <v>1</v>
      </c>
      <c r="F306" s="279" t="s">
        <v>135</v>
      </c>
      <c r="G306" s="277"/>
      <c r="H306" s="280">
        <v>26</v>
      </c>
      <c r="I306" s="281"/>
      <c r="J306" s="277"/>
      <c r="K306" s="277"/>
      <c r="L306" s="282"/>
      <c r="M306" s="283"/>
      <c r="N306" s="284"/>
      <c r="O306" s="284"/>
      <c r="P306" s="284"/>
      <c r="Q306" s="284"/>
      <c r="R306" s="284"/>
      <c r="S306" s="284"/>
      <c r="T306" s="28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86" t="s">
        <v>132</v>
      </c>
      <c r="AU306" s="286" t="s">
        <v>83</v>
      </c>
      <c r="AV306" s="15" t="s">
        <v>130</v>
      </c>
      <c r="AW306" s="15" t="s">
        <v>30</v>
      </c>
      <c r="AX306" s="15" t="s">
        <v>81</v>
      </c>
      <c r="AY306" s="286" t="s">
        <v>123</v>
      </c>
    </row>
    <row r="307" s="2" customFormat="1" ht="33" customHeight="1">
      <c r="A307" s="39"/>
      <c r="B307" s="40"/>
      <c r="C307" s="237" t="s">
        <v>314</v>
      </c>
      <c r="D307" s="237" t="s">
        <v>126</v>
      </c>
      <c r="E307" s="238" t="s">
        <v>315</v>
      </c>
      <c r="F307" s="239" t="s">
        <v>316</v>
      </c>
      <c r="G307" s="240" t="s">
        <v>294</v>
      </c>
      <c r="H307" s="241">
        <v>48</v>
      </c>
      <c r="I307" s="242"/>
      <c r="J307" s="243">
        <f>ROUND(I307*H307,2)</f>
        <v>0</v>
      </c>
      <c r="K307" s="244"/>
      <c r="L307" s="45"/>
      <c r="M307" s="245" t="s">
        <v>1</v>
      </c>
      <c r="N307" s="246" t="s">
        <v>38</v>
      </c>
      <c r="O307" s="92"/>
      <c r="P307" s="247">
        <f>O307*H307</f>
        <v>0</v>
      </c>
      <c r="Q307" s="247">
        <v>0</v>
      </c>
      <c r="R307" s="247">
        <f>Q307*H307</f>
        <v>0</v>
      </c>
      <c r="S307" s="247">
        <v>0</v>
      </c>
      <c r="T307" s="248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9" t="s">
        <v>130</v>
      </c>
      <c r="AT307" s="249" t="s">
        <v>126</v>
      </c>
      <c r="AU307" s="249" t="s">
        <v>83</v>
      </c>
      <c r="AY307" s="18" t="s">
        <v>123</v>
      </c>
      <c r="BE307" s="250">
        <f>IF(N307="základní",J307,0)</f>
        <v>0</v>
      </c>
      <c r="BF307" s="250">
        <f>IF(N307="snížená",J307,0)</f>
        <v>0</v>
      </c>
      <c r="BG307" s="250">
        <f>IF(N307="zákl. přenesená",J307,0)</f>
        <v>0</v>
      </c>
      <c r="BH307" s="250">
        <f>IF(N307="sníž. přenesená",J307,0)</f>
        <v>0</v>
      </c>
      <c r="BI307" s="250">
        <f>IF(N307="nulová",J307,0)</f>
        <v>0</v>
      </c>
      <c r="BJ307" s="18" t="s">
        <v>81</v>
      </c>
      <c r="BK307" s="250">
        <f>ROUND(I307*H307,2)</f>
        <v>0</v>
      </c>
      <c r="BL307" s="18" t="s">
        <v>130</v>
      </c>
      <c r="BM307" s="249" t="s">
        <v>317</v>
      </c>
    </row>
    <row r="308" s="2" customFormat="1">
      <c r="A308" s="39"/>
      <c r="B308" s="40"/>
      <c r="C308" s="41"/>
      <c r="D308" s="251" t="s">
        <v>131</v>
      </c>
      <c r="E308" s="41"/>
      <c r="F308" s="252" t="s">
        <v>316</v>
      </c>
      <c r="G308" s="41"/>
      <c r="H308" s="41"/>
      <c r="I308" s="145"/>
      <c r="J308" s="41"/>
      <c r="K308" s="41"/>
      <c r="L308" s="45"/>
      <c r="M308" s="253"/>
      <c r="N308" s="254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131</v>
      </c>
      <c r="AU308" s="18" t="s">
        <v>83</v>
      </c>
    </row>
    <row r="309" s="13" customFormat="1">
      <c r="A309" s="13"/>
      <c r="B309" s="255"/>
      <c r="C309" s="256"/>
      <c r="D309" s="251" t="s">
        <v>132</v>
      </c>
      <c r="E309" s="257" t="s">
        <v>1</v>
      </c>
      <c r="F309" s="258" t="s">
        <v>318</v>
      </c>
      <c r="G309" s="256"/>
      <c r="H309" s="257" t="s">
        <v>1</v>
      </c>
      <c r="I309" s="259"/>
      <c r="J309" s="256"/>
      <c r="K309" s="256"/>
      <c r="L309" s="260"/>
      <c r="M309" s="261"/>
      <c r="N309" s="262"/>
      <c r="O309" s="262"/>
      <c r="P309" s="262"/>
      <c r="Q309" s="262"/>
      <c r="R309" s="262"/>
      <c r="S309" s="262"/>
      <c r="T309" s="26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64" t="s">
        <v>132</v>
      </c>
      <c r="AU309" s="264" t="s">
        <v>83</v>
      </c>
      <c r="AV309" s="13" t="s">
        <v>81</v>
      </c>
      <c r="AW309" s="13" t="s">
        <v>30</v>
      </c>
      <c r="AX309" s="13" t="s">
        <v>73</v>
      </c>
      <c r="AY309" s="264" t="s">
        <v>123</v>
      </c>
    </row>
    <row r="310" s="14" customFormat="1">
      <c r="A310" s="14"/>
      <c r="B310" s="265"/>
      <c r="C310" s="266"/>
      <c r="D310" s="251" t="s">
        <v>132</v>
      </c>
      <c r="E310" s="267" t="s">
        <v>1</v>
      </c>
      <c r="F310" s="268" t="s">
        <v>319</v>
      </c>
      <c r="G310" s="266"/>
      <c r="H310" s="269">
        <v>48</v>
      </c>
      <c r="I310" s="270"/>
      <c r="J310" s="266"/>
      <c r="K310" s="266"/>
      <c r="L310" s="271"/>
      <c r="M310" s="272"/>
      <c r="N310" s="273"/>
      <c r="O310" s="273"/>
      <c r="P310" s="273"/>
      <c r="Q310" s="273"/>
      <c r="R310" s="273"/>
      <c r="S310" s="273"/>
      <c r="T310" s="27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75" t="s">
        <v>132</v>
      </c>
      <c r="AU310" s="275" t="s">
        <v>83</v>
      </c>
      <c r="AV310" s="14" t="s">
        <v>83</v>
      </c>
      <c r="AW310" s="14" t="s">
        <v>30</v>
      </c>
      <c r="AX310" s="14" t="s">
        <v>73</v>
      </c>
      <c r="AY310" s="275" t="s">
        <v>123</v>
      </c>
    </row>
    <row r="311" s="15" customFormat="1">
      <c r="A311" s="15"/>
      <c r="B311" s="276"/>
      <c r="C311" s="277"/>
      <c r="D311" s="251" t="s">
        <v>132</v>
      </c>
      <c r="E311" s="278" t="s">
        <v>1</v>
      </c>
      <c r="F311" s="279" t="s">
        <v>135</v>
      </c>
      <c r="G311" s="277"/>
      <c r="H311" s="280">
        <v>48</v>
      </c>
      <c r="I311" s="281"/>
      <c r="J311" s="277"/>
      <c r="K311" s="277"/>
      <c r="L311" s="282"/>
      <c r="M311" s="283"/>
      <c r="N311" s="284"/>
      <c r="O311" s="284"/>
      <c r="P311" s="284"/>
      <c r="Q311" s="284"/>
      <c r="R311" s="284"/>
      <c r="S311" s="284"/>
      <c r="T311" s="28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86" t="s">
        <v>132</v>
      </c>
      <c r="AU311" s="286" t="s">
        <v>83</v>
      </c>
      <c r="AV311" s="15" t="s">
        <v>130</v>
      </c>
      <c r="AW311" s="15" t="s">
        <v>30</v>
      </c>
      <c r="AX311" s="15" t="s">
        <v>81</v>
      </c>
      <c r="AY311" s="286" t="s">
        <v>123</v>
      </c>
    </row>
    <row r="312" s="2" customFormat="1" ht="21.75" customHeight="1">
      <c r="A312" s="39"/>
      <c r="B312" s="40"/>
      <c r="C312" s="287" t="s">
        <v>222</v>
      </c>
      <c r="D312" s="287" t="s">
        <v>169</v>
      </c>
      <c r="E312" s="288" t="s">
        <v>320</v>
      </c>
      <c r="F312" s="289" t="s">
        <v>321</v>
      </c>
      <c r="G312" s="290" t="s">
        <v>294</v>
      </c>
      <c r="H312" s="291">
        <v>44</v>
      </c>
      <c r="I312" s="292"/>
      <c r="J312" s="293">
        <f>ROUND(I312*H312,2)</f>
        <v>0</v>
      </c>
      <c r="K312" s="294"/>
      <c r="L312" s="295"/>
      <c r="M312" s="296" t="s">
        <v>1</v>
      </c>
      <c r="N312" s="297" t="s">
        <v>38</v>
      </c>
      <c r="O312" s="92"/>
      <c r="P312" s="247">
        <f>O312*H312</f>
        <v>0</v>
      </c>
      <c r="Q312" s="247">
        <v>0</v>
      </c>
      <c r="R312" s="247">
        <f>Q312*H312</f>
        <v>0</v>
      </c>
      <c r="S312" s="247">
        <v>0</v>
      </c>
      <c r="T312" s="248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9" t="s">
        <v>152</v>
      </c>
      <c r="AT312" s="249" t="s">
        <v>169</v>
      </c>
      <c r="AU312" s="249" t="s">
        <v>83</v>
      </c>
      <c r="AY312" s="18" t="s">
        <v>123</v>
      </c>
      <c r="BE312" s="250">
        <f>IF(N312="základní",J312,0)</f>
        <v>0</v>
      </c>
      <c r="BF312" s="250">
        <f>IF(N312="snížená",J312,0)</f>
        <v>0</v>
      </c>
      <c r="BG312" s="250">
        <f>IF(N312="zákl. přenesená",J312,0)</f>
        <v>0</v>
      </c>
      <c r="BH312" s="250">
        <f>IF(N312="sníž. přenesená",J312,0)</f>
        <v>0</v>
      </c>
      <c r="BI312" s="250">
        <f>IF(N312="nulová",J312,0)</f>
        <v>0</v>
      </c>
      <c r="BJ312" s="18" t="s">
        <v>81</v>
      </c>
      <c r="BK312" s="250">
        <f>ROUND(I312*H312,2)</f>
        <v>0</v>
      </c>
      <c r="BL312" s="18" t="s">
        <v>130</v>
      </c>
      <c r="BM312" s="249" t="s">
        <v>322</v>
      </c>
    </row>
    <row r="313" s="2" customFormat="1">
      <c r="A313" s="39"/>
      <c r="B313" s="40"/>
      <c r="C313" s="41"/>
      <c r="D313" s="251" t="s">
        <v>131</v>
      </c>
      <c r="E313" s="41"/>
      <c r="F313" s="252" t="s">
        <v>321</v>
      </c>
      <c r="G313" s="41"/>
      <c r="H313" s="41"/>
      <c r="I313" s="145"/>
      <c r="J313" s="41"/>
      <c r="K313" s="41"/>
      <c r="L313" s="45"/>
      <c r="M313" s="253"/>
      <c r="N313" s="254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131</v>
      </c>
      <c r="AU313" s="18" t="s">
        <v>83</v>
      </c>
    </row>
    <row r="314" s="13" customFormat="1">
      <c r="A314" s="13"/>
      <c r="B314" s="255"/>
      <c r="C314" s="256"/>
      <c r="D314" s="251" t="s">
        <v>132</v>
      </c>
      <c r="E314" s="257" t="s">
        <v>1</v>
      </c>
      <c r="F314" s="258" t="s">
        <v>323</v>
      </c>
      <c r="G314" s="256"/>
      <c r="H314" s="257" t="s">
        <v>1</v>
      </c>
      <c r="I314" s="259"/>
      <c r="J314" s="256"/>
      <c r="K314" s="256"/>
      <c r="L314" s="260"/>
      <c r="M314" s="261"/>
      <c r="N314" s="262"/>
      <c r="O314" s="262"/>
      <c r="P314" s="262"/>
      <c r="Q314" s="262"/>
      <c r="R314" s="262"/>
      <c r="S314" s="262"/>
      <c r="T314" s="26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64" t="s">
        <v>132</v>
      </c>
      <c r="AU314" s="264" t="s">
        <v>83</v>
      </c>
      <c r="AV314" s="13" t="s">
        <v>81</v>
      </c>
      <c r="AW314" s="13" t="s">
        <v>30</v>
      </c>
      <c r="AX314" s="13" t="s">
        <v>73</v>
      </c>
      <c r="AY314" s="264" t="s">
        <v>123</v>
      </c>
    </row>
    <row r="315" s="14" customFormat="1">
      <c r="A315" s="14"/>
      <c r="B315" s="265"/>
      <c r="C315" s="266"/>
      <c r="D315" s="251" t="s">
        <v>132</v>
      </c>
      <c r="E315" s="267" t="s">
        <v>1</v>
      </c>
      <c r="F315" s="268" t="s">
        <v>324</v>
      </c>
      <c r="G315" s="266"/>
      <c r="H315" s="269">
        <v>44</v>
      </c>
      <c r="I315" s="270"/>
      <c r="J315" s="266"/>
      <c r="K315" s="266"/>
      <c r="L315" s="271"/>
      <c r="M315" s="272"/>
      <c r="N315" s="273"/>
      <c r="O315" s="273"/>
      <c r="P315" s="273"/>
      <c r="Q315" s="273"/>
      <c r="R315" s="273"/>
      <c r="S315" s="273"/>
      <c r="T315" s="27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75" t="s">
        <v>132</v>
      </c>
      <c r="AU315" s="275" t="s">
        <v>83</v>
      </c>
      <c r="AV315" s="14" t="s">
        <v>83</v>
      </c>
      <c r="AW315" s="14" t="s">
        <v>30</v>
      </c>
      <c r="AX315" s="14" t="s">
        <v>73</v>
      </c>
      <c r="AY315" s="275" t="s">
        <v>123</v>
      </c>
    </row>
    <row r="316" s="15" customFormat="1">
      <c r="A316" s="15"/>
      <c r="B316" s="276"/>
      <c r="C316" s="277"/>
      <c r="D316" s="251" t="s">
        <v>132</v>
      </c>
      <c r="E316" s="278" t="s">
        <v>1</v>
      </c>
      <c r="F316" s="279" t="s">
        <v>135</v>
      </c>
      <c r="G316" s="277"/>
      <c r="H316" s="280">
        <v>44</v>
      </c>
      <c r="I316" s="281"/>
      <c r="J316" s="277"/>
      <c r="K316" s="277"/>
      <c r="L316" s="282"/>
      <c r="M316" s="283"/>
      <c r="N316" s="284"/>
      <c r="O316" s="284"/>
      <c r="P316" s="284"/>
      <c r="Q316" s="284"/>
      <c r="R316" s="284"/>
      <c r="S316" s="284"/>
      <c r="T316" s="28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86" t="s">
        <v>132</v>
      </c>
      <c r="AU316" s="286" t="s">
        <v>83</v>
      </c>
      <c r="AV316" s="15" t="s">
        <v>130</v>
      </c>
      <c r="AW316" s="15" t="s">
        <v>30</v>
      </c>
      <c r="AX316" s="15" t="s">
        <v>81</v>
      </c>
      <c r="AY316" s="286" t="s">
        <v>123</v>
      </c>
    </row>
    <row r="317" s="2" customFormat="1" ht="21.75" customHeight="1">
      <c r="A317" s="39"/>
      <c r="B317" s="40"/>
      <c r="C317" s="287" t="s">
        <v>325</v>
      </c>
      <c r="D317" s="287" t="s">
        <v>169</v>
      </c>
      <c r="E317" s="288" t="s">
        <v>326</v>
      </c>
      <c r="F317" s="289" t="s">
        <v>327</v>
      </c>
      <c r="G317" s="290" t="s">
        <v>294</v>
      </c>
      <c r="H317" s="291">
        <v>52</v>
      </c>
      <c r="I317" s="292"/>
      <c r="J317" s="293">
        <f>ROUND(I317*H317,2)</f>
        <v>0</v>
      </c>
      <c r="K317" s="294"/>
      <c r="L317" s="295"/>
      <c r="M317" s="296" t="s">
        <v>1</v>
      </c>
      <c r="N317" s="297" t="s">
        <v>38</v>
      </c>
      <c r="O317" s="92"/>
      <c r="P317" s="247">
        <f>O317*H317</f>
        <v>0</v>
      </c>
      <c r="Q317" s="247">
        <v>0</v>
      </c>
      <c r="R317" s="247">
        <f>Q317*H317</f>
        <v>0</v>
      </c>
      <c r="S317" s="247">
        <v>0</v>
      </c>
      <c r="T317" s="248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9" t="s">
        <v>152</v>
      </c>
      <c r="AT317" s="249" t="s">
        <v>169</v>
      </c>
      <c r="AU317" s="249" t="s">
        <v>83</v>
      </c>
      <c r="AY317" s="18" t="s">
        <v>123</v>
      </c>
      <c r="BE317" s="250">
        <f>IF(N317="základní",J317,0)</f>
        <v>0</v>
      </c>
      <c r="BF317" s="250">
        <f>IF(N317="snížená",J317,0)</f>
        <v>0</v>
      </c>
      <c r="BG317" s="250">
        <f>IF(N317="zákl. přenesená",J317,0)</f>
        <v>0</v>
      </c>
      <c r="BH317" s="250">
        <f>IF(N317="sníž. přenesená",J317,0)</f>
        <v>0</v>
      </c>
      <c r="BI317" s="250">
        <f>IF(N317="nulová",J317,0)</f>
        <v>0</v>
      </c>
      <c r="BJ317" s="18" t="s">
        <v>81</v>
      </c>
      <c r="BK317" s="250">
        <f>ROUND(I317*H317,2)</f>
        <v>0</v>
      </c>
      <c r="BL317" s="18" t="s">
        <v>130</v>
      </c>
      <c r="BM317" s="249" t="s">
        <v>328</v>
      </c>
    </row>
    <row r="318" s="2" customFormat="1">
      <c r="A318" s="39"/>
      <c r="B318" s="40"/>
      <c r="C318" s="41"/>
      <c r="D318" s="251" t="s">
        <v>131</v>
      </c>
      <c r="E318" s="41"/>
      <c r="F318" s="252" t="s">
        <v>327</v>
      </c>
      <c r="G318" s="41"/>
      <c r="H318" s="41"/>
      <c r="I318" s="145"/>
      <c r="J318" s="41"/>
      <c r="K318" s="41"/>
      <c r="L318" s="45"/>
      <c r="M318" s="253"/>
      <c r="N318" s="254"/>
      <c r="O318" s="92"/>
      <c r="P318" s="92"/>
      <c r="Q318" s="92"/>
      <c r="R318" s="92"/>
      <c r="S318" s="92"/>
      <c r="T318" s="93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131</v>
      </c>
      <c r="AU318" s="18" t="s">
        <v>83</v>
      </c>
    </row>
    <row r="319" s="13" customFormat="1">
      <c r="A319" s="13"/>
      <c r="B319" s="255"/>
      <c r="C319" s="256"/>
      <c r="D319" s="251" t="s">
        <v>132</v>
      </c>
      <c r="E319" s="257" t="s">
        <v>1</v>
      </c>
      <c r="F319" s="258" t="s">
        <v>329</v>
      </c>
      <c r="G319" s="256"/>
      <c r="H319" s="257" t="s">
        <v>1</v>
      </c>
      <c r="I319" s="259"/>
      <c r="J319" s="256"/>
      <c r="K319" s="256"/>
      <c r="L319" s="260"/>
      <c r="M319" s="261"/>
      <c r="N319" s="262"/>
      <c r="O319" s="262"/>
      <c r="P319" s="262"/>
      <c r="Q319" s="262"/>
      <c r="R319" s="262"/>
      <c r="S319" s="262"/>
      <c r="T319" s="26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4" t="s">
        <v>132</v>
      </c>
      <c r="AU319" s="264" t="s">
        <v>83</v>
      </c>
      <c r="AV319" s="13" t="s">
        <v>81</v>
      </c>
      <c r="AW319" s="13" t="s">
        <v>30</v>
      </c>
      <c r="AX319" s="13" t="s">
        <v>73</v>
      </c>
      <c r="AY319" s="264" t="s">
        <v>123</v>
      </c>
    </row>
    <row r="320" s="14" customFormat="1">
      <c r="A320" s="14"/>
      <c r="B320" s="265"/>
      <c r="C320" s="266"/>
      <c r="D320" s="251" t="s">
        <v>132</v>
      </c>
      <c r="E320" s="267" t="s">
        <v>1</v>
      </c>
      <c r="F320" s="268" t="s">
        <v>330</v>
      </c>
      <c r="G320" s="266"/>
      <c r="H320" s="269">
        <v>52</v>
      </c>
      <c r="I320" s="270"/>
      <c r="J320" s="266"/>
      <c r="K320" s="266"/>
      <c r="L320" s="271"/>
      <c r="M320" s="272"/>
      <c r="N320" s="273"/>
      <c r="O320" s="273"/>
      <c r="P320" s="273"/>
      <c r="Q320" s="273"/>
      <c r="R320" s="273"/>
      <c r="S320" s="273"/>
      <c r="T320" s="27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75" t="s">
        <v>132</v>
      </c>
      <c r="AU320" s="275" t="s">
        <v>83</v>
      </c>
      <c r="AV320" s="14" t="s">
        <v>83</v>
      </c>
      <c r="AW320" s="14" t="s">
        <v>30</v>
      </c>
      <c r="AX320" s="14" t="s">
        <v>73</v>
      </c>
      <c r="AY320" s="275" t="s">
        <v>123</v>
      </c>
    </row>
    <row r="321" s="15" customFormat="1">
      <c r="A321" s="15"/>
      <c r="B321" s="276"/>
      <c r="C321" s="277"/>
      <c r="D321" s="251" t="s">
        <v>132</v>
      </c>
      <c r="E321" s="278" t="s">
        <v>1</v>
      </c>
      <c r="F321" s="279" t="s">
        <v>135</v>
      </c>
      <c r="G321" s="277"/>
      <c r="H321" s="280">
        <v>52</v>
      </c>
      <c r="I321" s="281"/>
      <c r="J321" s="277"/>
      <c r="K321" s="277"/>
      <c r="L321" s="282"/>
      <c r="M321" s="283"/>
      <c r="N321" s="284"/>
      <c r="O321" s="284"/>
      <c r="P321" s="284"/>
      <c r="Q321" s="284"/>
      <c r="R321" s="284"/>
      <c r="S321" s="284"/>
      <c r="T321" s="28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86" t="s">
        <v>132</v>
      </c>
      <c r="AU321" s="286" t="s">
        <v>83</v>
      </c>
      <c r="AV321" s="15" t="s">
        <v>130</v>
      </c>
      <c r="AW321" s="15" t="s">
        <v>30</v>
      </c>
      <c r="AX321" s="15" t="s">
        <v>81</v>
      </c>
      <c r="AY321" s="286" t="s">
        <v>123</v>
      </c>
    </row>
    <row r="322" s="2" customFormat="1" ht="21.75" customHeight="1">
      <c r="A322" s="39"/>
      <c r="B322" s="40"/>
      <c r="C322" s="287" t="s">
        <v>227</v>
      </c>
      <c r="D322" s="287" t="s">
        <v>169</v>
      </c>
      <c r="E322" s="288" t="s">
        <v>331</v>
      </c>
      <c r="F322" s="289" t="s">
        <v>332</v>
      </c>
      <c r="G322" s="290" t="s">
        <v>294</v>
      </c>
      <c r="H322" s="291">
        <v>88</v>
      </c>
      <c r="I322" s="292"/>
      <c r="J322" s="293">
        <f>ROUND(I322*H322,2)</f>
        <v>0</v>
      </c>
      <c r="K322" s="294"/>
      <c r="L322" s="295"/>
      <c r="M322" s="296" t="s">
        <v>1</v>
      </c>
      <c r="N322" s="297" t="s">
        <v>38</v>
      </c>
      <c r="O322" s="92"/>
      <c r="P322" s="247">
        <f>O322*H322</f>
        <v>0</v>
      </c>
      <c r="Q322" s="247">
        <v>0</v>
      </c>
      <c r="R322" s="247">
        <f>Q322*H322</f>
        <v>0</v>
      </c>
      <c r="S322" s="247">
        <v>0</v>
      </c>
      <c r="T322" s="248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9" t="s">
        <v>152</v>
      </c>
      <c r="AT322" s="249" t="s">
        <v>169</v>
      </c>
      <c r="AU322" s="249" t="s">
        <v>83</v>
      </c>
      <c r="AY322" s="18" t="s">
        <v>123</v>
      </c>
      <c r="BE322" s="250">
        <f>IF(N322="základní",J322,0)</f>
        <v>0</v>
      </c>
      <c r="BF322" s="250">
        <f>IF(N322="snížená",J322,0)</f>
        <v>0</v>
      </c>
      <c r="BG322" s="250">
        <f>IF(N322="zákl. přenesená",J322,0)</f>
        <v>0</v>
      </c>
      <c r="BH322" s="250">
        <f>IF(N322="sníž. přenesená",J322,0)</f>
        <v>0</v>
      </c>
      <c r="BI322" s="250">
        <f>IF(N322="nulová",J322,0)</f>
        <v>0</v>
      </c>
      <c r="BJ322" s="18" t="s">
        <v>81</v>
      </c>
      <c r="BK322" s="250">
        <f>ROUND(I322*H322,2)</f>
        <v>0</v>
      </c>
      <c r="BL322" s="18" t="s">
        <v>130</v>
      </c>
      <c r="BM322" s="249" t="s">
        <v>333</v>
      </c>
    </row>
    <row r="323" s="2" customFormat="1">
      <c r="A323" s="39"/>
      <c r="B323" s="40"/>
      <c r="C323" s="41"/>
      <c r="D323" s="251" t="s">
        <v>131</v>
      </c>
      <c r="E323" s="41"/>
      <c r="F323" s="252" t="s">
        <v>332</v>
      </c>
      <c r="G323" s="41"/>
      <c r="H323" s="41"/>
      <c r="I323" s="145"/>
      <c r="J323" s="41"/>
      <c r="K323" s="41"/>
      <c r="L323" s="45"/>
      <c r="M323" s="253"/>
      <c r="N323" s="254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131</v>
      </c>
      <c r="AU323" s="18" t="s">
        <v>83</v>
      </c>
    </row>
    <row r="324" s="13" customFormat="1">
      <c r="A324" s="13"/>
      <c r="B324" s="255"/>
      <c r="C324" s="256"/>
      <c r="D324" s="251" t="s">
        <v>132</v>
      </c>
      <c r="E324" s="257" t="s">
        <v>1</v>
      </c>
      <c r="F324" s="258" t="s">
        <v>334</v>
      </c>
      <c r="G324" s="256"/>
      <c r="H324" s="257" t="s">
        <v>1</v>
      </c>
      <c r="I324" s="259"/>
      <c r="J324" s="256"/>
      <c r="K324" s="256"/>
      <c r="L324" s="260"/>
      <c r="M324" s="261"/>
      <c r="N324" s="262"/>
      <c r="O324" s="262"/>
      <c r="P324" s="262"/>
      <c r="Q324" s="262"/>
      <c r="R324" s="262"/>
      <c r="S324" s="262"/>
      <c r="T324" s="26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4" t="s">
        <v>132</v>
      </c>
      <c r="AU324" s="264" t="s">
        <v>83</v>
      </c>
      <c r="AV324" s="13" t="s">
        <v>81</v>
      </c>
      <c r="AW324" s="13" t="s">
        <v>30</v>
      </c>
      <c r="AX324" s="13" t="s">
        <v>73</v>
      </c>
      <c r="AY324" s="264" t="s">
        <v>123</v>
      </c>
    </row>
    <row r="325" s="14" customFormat="1">
      <c r="A325" s="14"/>
      <c r="B325" s="265"/>
      <c r="C325" s="266"/>
      <c r="D325" s="251" t="s">
        <v>132</v>
      </c>
      <c r="E325" s="267" t="s">
        <v>1</v>
      </c>
      <c r="F325" s="268" t="s">
        <v>335</v>
      </c>
      <c r="G325" s="266"/>
      <c r="H325" s="269">
        <v>88</v>
      </c>
      <c r="I325" s="270"/>
      <c r="J325" s="266"/>
      <c r="K325" s="266"/>
      <c r="L325" s="271"/>
      <c r="M325" s="272"/>
      <c r="N325" s="273"/>
      <c r="O325" s="273"/>
      <c r="P325" s="273"/>
      <c r="Q325" s="273"/>
      <c r="R325" s="273"/>
      <c r="S325" s="273"/>
      <c r="T325" s="27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5" t="s">
        <v>132</v>
      </c>
      <c r="AU325" s="275" t="s">
        <v>83</v>
      </c>
      <c r="AV325" s="14" t="s">
        <v>83</v>
      </c>
      <c r="AW325" s="14" t="s">
        <v>30</v>
      </c>
      <c r="AX325" s="14" t="s">
        <v>73</v>
      </c>
      <c r="AY325" s="275" t="s">
        <v>123</v>
      </c>
    </row>
    <row r="326" s="15" customFormat="1">
      <c r="A326" s="15"/>
      <c r="B326" s="276"/>
      <c r="C326" s="277"/>
      <c r="D326" s="251" t="s">
        <v>132</v>
      </c>
      <c r="E326" s="278" t="s">
        <v>1</v>
      </c>
      <c r="F326" s="279" t="s">
        <v>135</v>
      </c>
      <c r="G326" s="277"/>
      <c r="H326" s="280">
        <v>88</v>
      </c>
      <c r="I326" s="281"/>
      <c r="J326" s="277"/>
      <c r="K326" s="277"/>
      <c r="L326" s="282"/>
      <c r="M326" s="283"/>
      <c r="N326" s="284"/>
      <c r="O326" s="284"/>
      <c r="P326" s="284"/>
      <c r="Q326" s="284"/>
      <c r="R326" s="284"/>
      <c r="S326" s="284"/>
      <c r="T326" s="285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86" t="s">
        <v>132</v>
      </c>
      <c r="AU326" s="286" t="s">
        <v>83</v>
      </c>
      <c r="AV326" s="15" t="s">
        <v>130</v>
      </c>
      <c r="AW326" s="15" t="s">
        <v>30</v>
      </c>
      <c r="AX326" s="15" t="s">
        <v>81</v>
      </c>
      <c r="AY326" s="286" t="s">
        <v>123</v>
      </c>
    </row>
    <row r="327" s="2" customFormat="1" ht="21.75" customHeight="1">
      <c r="A327" s="39"/>
      <c r="B327" s="40"/>
      <c r="C327" s="287" t="s">
        <v>336</v>
      </c>
      <c r="D327" s="287" t="s">
        <v>169</v>
      </c>
      <c r="E327" s="288" t="s">
        <v>337</v>
      </c>
      <c r="F327" s="289" t="s">
        <v>338</v>
      </c>
      <c r="G327" s="290" t="s">
        <v>294</v>
      </c>
      <c r="H327" s="291">
        <v>104</v>
      </c>
      <c r="I327" s="292"/>
      <c r="J327" s="293">
        <f>ROUND(I327*H327,2)</f>
        <v>0</v>
      </c>
      <c r="K327" s="294"/>
      <c r="L327" s="295"/>
      <c r="M327" s="296" t="s">
        <v>1</v>
      </c>
      <c r="N327" s="297" t="s">
        <v>38</v>
      </c>
      <c r="O327" s="92"/>
      <c r="P327" s="247">
        <f>O327*H327</f>
        <v>0</v>
      </c>
      <c r="Q327" s="247">
        <v>0</v>
      </c>
      <c r="R327" s="247">
        <f>Q327*H327</f>
        <v>0</v>
      </c>
      <c r="S327" s="247">
        <v>0</v>
      </c>
      <c r="T327" s="248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9" t="s">
        <v>152</v>
      </c>
      <c r="AT327" s="249" t="s">
        <v>169</v>
      </c>
      <c r="AU327" s="249" t="s">
        <v>83</v>
      </c>
      <c r="AY327" s="18" t="s">
        <v>123</v>
      </c>
      <c r="BE327" s="250">
        <f>IF(N327="základní",J327,0)</f>
        <v>0</v>
      </c>
      <c r="BF327" s="250">
        <f>IF(N327="snížená",J327,0)</f>
        <v>0</v>
      </c>
      <c r="BG327" s="250">
        <f>IF(N327="zákl. přenesená",J327,0)</f>
        <v>0</v>
      </c>
      <c r="BH327" s="250">
        <f>IF(N327="sníž. přenesená",J327,0)</f>
        <v>0</v>
      </c>
      <c r="BI327" s="250">
        <f>IF(N327="nulová",J327,0)</f>
        <v>0</v>
      </c>
      <c r="BJ327" s="18" t="s">
        <v>81</v>
      </c>
      <c r="BK327" s="250">
        <f>ROUND(I327*H327,2)</f>
        <v>0</v>
      </c>
      <c r="BL327" s="18" t="s">
        <v>130</v>
      </c>
      <c r="BM327" s="249" t="s">
        <v>339</v>
      </c>
    </row>
    <row r="328" s="2" customFormat="1">
      <c r="A328" s="39"/>
      <c r="B328" s="40"/>
      <c r="C328" s="41"/>
      <c r="D328" s="251" t="s">
        <v>131</v>
      </c>
      <c r="E328" s="41"/>
      <c r="F328" s="252" t="s">
        <v>338</v>
      </c>
      <c r="G328" s="41"/>
      <c r="H328" s="41"/>
      <c r="I328" s="145"/>
      <c r="J328" s="41"/>
      <c r="K328" s="41"/>
      <c r="L328" s="45"/>
      <c r="M328" s="253"/>
      <c r="N328" s="254"/>
      <c r="O328" s="92"/>
      <c r="P328" s="92"/>
      <c r="Q328" s="92"/>
      <c r="R328" s="92"/>
      <c r="S328" s="92"/>
      <c r="T328" s="93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131</v>
      </c>
      <c r="AU328" s="18" t="s">
        <v>83</v>
      </c>
    </row>
    <row r="329" s="13" customFormat="1">
      <c r="A329" s="13"/>
      <c r="B329" s="255"/>
      <c r="C329" s="256"/>
      <c r="D329" s="251" t="s">
        <v>132</v>
      </c>
      <c r="E329" s="257" t="s">
        <v>1</v>
      </c>
      <c r="F329" s="258" t="s">
        <v>340</v>
      </c>
      <c r="G329" s="256"/>
      <c r="H329" s="257" t="s">
        <v>1</v>
      </c>
      <c r="I329" s="259"/>
      <c r="J329" s="256"/>
      <c r="K329" s="256"/>
      <c r="L329" s="260"/>
      <c r="M329" s="261"/>
      <c r="N329" s="262"/>
      <c r="O329" s="262"/>
      <c r="P329" s="262"/>
      <c r="Q329" s="262"/>
      <c r="R329" s="262"/>
      <c r="S329" s="262"/>
      <c r="T329" s="26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4" t="s">
        <v>132</v>
      </c>
      <c r="AU329" s="264" t="s">
        <v>83</v>
      </c>
      <c r="AV329" s="13" t="s">
        <v>81</v>
      </c>
      <c r="AW329" s="13" t="s">
        <v>30</v>
      </c>
      <c r="AX329" s="13" t="s">
        <v>73</v>
      </c>
      <c r="AY329" s="264" t="s">
        <v>123</v>
      </c>
    </row>
    <row r="330" s="14" customFormat="1">
      <c r="A330" s="14"/>
      <c r="B330" s="265"/>
      <c r="C330" s="266"/>
      <c r="D330" s="251" t="s">
        <v>132</v>
      </c>
      <c r="E330" s="267" t="s">
        <v>1</v>
      </c>
      <c r="F330" s="268" t="s">
        <v>341</v>
      </c>
      <c r="G330" s="266"/>
      <c r="H330" s="269">
        <v>104</v>
      </c>
      <c r="I330" s="270"/>
      <c r="J330" s="266"/>
      <c r="K330" s="266"/>
      <c r="L330" s="271"/>
      <c r="M330" s="272"/>
      <c r="N330" s="273"/>
      <c r="O330" s="273"/>
      <c r="P330" s="273"/>
      <c r="Q330" s="273"/>
      <c r="R330" s="273"/>
      <c r="S330" s="273"/>
      <c r="T330" s="27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75" t="s">
        <v>132</v>
      </c>
      <c r="AU330" s="275" t="s">
        <v>83</v>
      </c>
      <c r="AV330" s="14" t="s">
        <v>83</v>
      </c>
      <c r="AW330" s="14" t="s">
        <v>30</v>
      </c>
      <c r="AX330" s="14" t="s">
        <v>73</v>
      </c>
      <c r="AY330" s="275" t="s">
        <v>123</v>
      </c>
    </row>
    <row r="331" s="15" customFormat="1">
      <c r="A331" s="15"/>
      <c r="B331" s="276"/>
      <c r="C331" s="277"/>
      <c r="D331" s="251" t="s">
        <v>132</v>
      </c>
      <c r="E331" s="278" t="s">
        <v>1</v>
      </c>
      <c r="F331" s="279" t="s">
        <v>135</v>
      </c>
      <c r="G331" s="277"/>
      <c r="H331" s="280">
        <v>104</v>
      </c>
      <c r="I331" s="281"/>
      <c r="J331" s="277"/>
      <c r="K331" s="277"/>
      <c r="L331" s="282"/>
      <c r="M331" s="283"/>
      <c r="N331" s="284"/>
      <c r="O331" s="284"/>
      <c r="P331" s="284"/>
      <c r="Q331" s="284"/>
      <c r="R331" s="284"/>
      <c r="S331" s="284"/>
      <c r="T331" s="28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86" t="s">
        <v>132</v>
      </c>
      <c r="AU331" s="286" t="s">
        <v>83</v>
      </c>
      <c r="AV331" s="15" t="s">
        <v>130</v>
      </c>
      <c r="AW331" s="15" t="s">
        <v>30</v>
      </c>
      <c r="AX331" s="15" t="s">
        <v>81</v>
      </c>
      <c r="AY331" s="286" t="s">
        <v>123</v>
      </c>
    </row>
    <row r="332" s="2" customFormat="1" ht="16.5" customHeight="1">
      <c r="A332" s="39"/>
      <c r="B332" s="40"/>
      <c r="C332" s="237" t="s">
        <v>233</v>
      </c>
      <c r="D332" s="237" t="s">
        <v>126</v>
      </c>
      <c r="E332" s="238" t="s">
        <v>342</v>
      </c>
      <c r="F332" s="239" t="s">
        <v>343</v>
      </c>
      <c r="G332" s="240" t="s">
        <v>294</v>
      </c>
      <c r="H332" s="241">
        <v>4</v>
      </c>
      <c r="I332" s="242"/>
      <c r="J332" s="243">
        <f>ROUND(I332*H332,2)</f>
        <v>0</v>
      </c>
      <c r="K332" s="244"/>
      <c r="L332" s="45"/>
      <c r="M332" s="245" t="s">
        <v>1</v>
      </c>
      <c r="N332" s="246" t="s">
        <v>38</v>
      </c>
      <c r="O332" s="92"/>
      <c r="P332" s="247">
        <f>O332*H332</f>
        <v>0</v>
      </c>
      <c r="Q332" s="247">
        <v>0</v>
      </c>
      <c r="R332" s="247">
        <f>Q332*H332</f>
        <v>0</v>
      </c>
      <c r="S332" s="247">
        <v>0</v>
      </c>
      <c r="T332" s="248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9" t="s">
        <v>130</v>
      </c>
      <c r="AT332" s="249" t="s">
        <v>126</v>
      </c>
      <c r="AU332" s="249" t="s">
        <v>83</v>
      </c>
      <c r="AY332" s="18" t="s">
        <v>123</v>
      </c>
      <c r="BE332" s="250">
        <f>IF(N332="základní",J332,0)</f>
        <v>0</v>
      </c>
      <c r="BF332" s="250">
        <f>IF(N332="snížená",J332,0)</f>
        <v>0</v>
      </c>
      <c r="BG332" s="250">
        <f>IF(N332="zákl. přenesená",J332,0)</f>
        <v>0</v>
      </c>
      <c r="BH332" s="250">
        <f>IF(N332="sníž. přenesená",J332,0)</f>
        <v>0</v>
      </c>
      <c r="BI332" s="250">
        <f>IF(N332="nulová",J332,0)</f>
        <v>0</v>
      </c>
      <c r="BJ332" s="18" t="s">
        <v>81</v>
      </c>
      <c r="BK332" s="250">
        <f>ROUND(I332*H332,2)</f>
        <v>0</v>
      </c>
      <c r="BL332" s="18" t="s">
        <v>130</v>
      </c>
      <c r="BM332" s="249" t="s">
        <v>344</v>
      </c>
    </row>
    <row r="333" s="2" customFormat="1">
      <c r="A333" s="39"/>
      <c r="B333" s="40"/>
      <c r="C333" s="41"/>
      <c r="D333" s="251" t="s">
        <v>131</v>
      </c>
      <c r="E333" s="41"/>
      <c r="F333" s="252" t="s">
        <v>343</v>
      </c>
      <c r="G333" s="41"/>
      <c r="H333" s="41"/>
      <c r="I333" s="145"/>
      <c r="J333" s="41"/>
      <c r="K333" s="41"/>
      <c r="L333" s="45"/>
      <c r="M333" s="253"/>
      <c r="N333" s="254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131</v>
      </c>
      <c r="AU333" s="18" t="s">
        <v>83</v>
      </c>
    </row>
    <row r="334" s="13" customFormat="1">
      <c r="A334" s="13"/>
      <c r="B334" s="255"/>
      <c r="C334" s="256"/>
      <c r="D334" s="251" t="s">
        <v>132</v>
      </c>
      <c r="E334" s="257" t="s">
        <v>1</v>
      </c>
      <c r="F334" s="258" t="s">
        <v>345</v>
      </c>
      <c r="G334" s="256"/>
      <c r="H334" s="257" t="s">
        <v>1</v>
      </c>
      <c r="I334" s="259"/>
      <c r="J334" s="256"/>
      <c r="K334" s="256"/>
      <c r="L334" s="260"/>
      <c r="M334" s="261"/>
      <c r="N334" s="262"/>
      <c r="O334" s="262"/>
      <c r="P334" s="262"/>
      <c r="Q334" s="262"/>
      <c r="R334" s="262"/>
      <c r="S334" s="262"/>
      <c r="T334" s="26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4" t="s">
        <v>132</v>
      </c>
      <c r="AU334" s="264" t="s">
        <v>83</v>
      </c>
      <c r="AV334" s="13" t="s">
        <v>81</v>
      </c>
      <c r="AW334" s="13" t="s">
        <v>30</v>
      </c>
      <c r="AX334" s="13" t="s">
        <v>73</v>
      </c>
      <c r="AY334" s="264" t="s">
        <v>123</v>
      </c>
    </row>
    <row r="335" s="14" customFormat="1">
      <c r="A335" s="14"/>
      <c r="B335" s="265"/>
      <c r="C335" s="266"/>
      <c r="D335" s="251" t="s">
        <v>132</v>
      </c>
      <c r="E335" s="267" t="s">
        <v>1</v>
      </c>
      <c r="F335" s="268" t="s">
        <v>346</v>
      </c>
      <c r="G335" s="266"/>
      <c r="H335" s="269">
        <v>4</v>
      </c>
      <c r="I335" s="270"/>
      <c r="J335" s="266"/>
      <c r="K335" s="266"/>
      <c r="L335" s="271"/>
      <c r="M335" s="272"/>
      <c r="N335" s="273"/>
      <c r="O335" s="273"/>
      <c r="P335" s="273"/>
      <c r="Q335" s="273"/>
      <c r="R335" s="273"/>
      <c r="S335" s="273"/>
      <c r="T335" s="27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75" t="s">
        <v>132</v>
      </c>
      <c r="AU335" s="275" t="s">
        <v>83</v>
      </c>
      <c r="AV335" s="14" t="s">
        <v>83</v>
      </c>
      <c r="AW335" s="14" t="s">
        <v>30</v>
      </c>
      <c r="AX335" s="14" t="s">
        <v>73</v>
      </c>
      <c r="AY335" s="275" t="s">
        <v>123</v>
      </c>
    </row>
    <row r="336" s="15" customFormat="1">
      <c r="A336" s="15"/>
      <c r="B336" s="276"/>
      <c r="C336" s="277"/>
      <c r="D336" s="251" t="s">
        <v>132</v>
      </c>
      <c r="E336" s="278" t="s">
        <v>1</v>
      </c>
      <c r="F336" s="279" t="s">
        <v>135</v>
      </c>
      <c r="G336" s="277"/>
      <c r="H336" s="280">
        <v>4</v>
      </c>
      <c r="I336" s="281"/>
      <c r="J336" s="277"/>
      <c r="K336" s="277"/>
      <c r="L336" s="282"/>
      <c r="M336" s="283"/>
      <c r="N336" s="284"/>
      <c r="O336" s="284"/>
      <c r="P336" s="284"/>
      <c r="Q336" s="284"/>
      <c r="R336" s="284"/>
      <c r="S336" s="284"/>
      <c r="T336" s="285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86" t="s">
        <v>132</v>
      </c>
      <c r="AU336" s="286" t="s">
        <v>83</v>
      </c>
      <c r="AV336" s="15" t="s">
        <v>130</v>
      </c>
      <c r="AW336" s="15" t="s">
        <v>30</v>
      </c>
      <c r="AX336" s="15" t="s">
        <v>81</v>
      </c>
      <c r="AY336" s="286" t="s">
        <v>123</v>
      </c>
    </row>
    <row r="337" s="2" customFormat="1" ht="21.75" customHeight="1">
      <c r="A337" s="39"/>
      <c r="B337" s="40"/>
      <c r="C337" s="237" t="s">
        <v>347</v>
      </c>
      <c r="D337" s="237" t="s">
        <v>126</v>
      </c>
      <c r="E337" s="238" t="s">
        <v>348</v>
      </c>
      <c r="F337" s="239" t="s">
        <v>349</v>
      </c>
      <c r="G337" s="240" t="s">
        <v>350</v>
      </c>
      <c r="H337" s="241">
        <v>2</v>
      </c>
      <c r="I337" s="242"/>
      <c r="J337" s="243">
        <f>ROUND(I337*H337,2)</f>
        <v>0</v>
      </c>
      <c r="K337" s="244"/>
      <c r="L337" s="45"/>
      <c r="M337" s="245" t="s">
        <v>1</v>
      </c>
      <c r="N337" s="246" t="s">
        <v>38</v>
      </c>
      <c r="O337" s="92"/>
      <c r="P337" s="247">
        <f>O337*H337</f>
        <v>0</v>
      </c>
      <c r="Q337" s="247">
        <v>0</v>
      </c>
      <c r="R337" s="247">
        <f>Q337*H337</f>
        <v>0</v>
      </c>
      <c r="S337" s="247">
        <v>0</v>
      </c>
      <c r="T337" s="248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9" t="s">
        <v>130</v>
      </c>
      <c r="AT337" s="249" t="s">
        <v>126</v>
      </c>
      <c r="AU337" s="249" t="s">
        <v>83</v>
      </c>
      <c r="AY337" s="18" t="s">
        <v>123</v>
      </c>
      <c r="BE337" s="250">
        <f>IF(N337="základní",J337,0)</f>
        <v>0</v>
      </c>
      <c r="BF337" s="250">
        <f>IF(N337="snížená",J337,0)</f>
        <v>0</v>
      </c>
      <c r="BG337" s="250">
        <f>IF(N337="zákl. přenesená",J337,0)</f>
        <v>0</v>
      </c>
      <c r="BH337" s="250">
        <f>IF(N337="sníž. přenesená",J337,0)</f>
        <v>0</v>
      </c>
      <c r="BI337" s="250">
        <f>IF(N337="nulová",J337,0)</f>
        <v>0</v>
      </c>
      <c r="BJ337" s="18" t="s">
        <v>81</v>
      </c>
      <c r="BK337" s="250">
        <f>ROUND(I337*H337,2)</f>
        <v>0</v>
      </c>
      <c r="BL337" s="18" t="s">
        <v>130</v>
      </c>
      <c r="BM337" s="249" t="s">
        <v>351</v>
      </c>
    </row>
    <row r="338" s="2" customFormat="1">
      <c r="A338" s="39"/>
      <c r="B338" s="40"/>
      <c r="C338" s="41"/>
      <c r="D338" s="251" t="s">
        <v>131</v>
      </c>
      <c r="E338" s="41"/>
      <c r="F338" s="252" t="s">
        <v>349</v>
      </c>
      <c r="G338" s="41"/>
      <c r="H338" s="41"/>
      <c r="I338" s="145"/>
      <c r="J338" s="41"/>
      <c r="K338" s="41"/>
      <c r="L338" s="45"/>
      <c r="M338" s="253"/>
      <c r="N338" s="254"/>
      <c r="O338" s="92"/>
      <c r="P338" s="92"/>
      <c r="Q338" s="92"/>
      <c r="R338" s="92"/>
      <c r="S338" s="92"/>
      <c r="T338" s="93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131</v>
      </c>
      <c r="AU338" s="18" t="s">
        <v>83</v>
      </c>
    </row>
    <row r="339" s="13" customFormat="1">
      <c r="A339" s="13"/>
      <c r="B339" s="255"/>
      <c r="C339" s="256"/>
      <c r="D339" s="251" t="s">
        <v>132</v>
      </c>
      <c r="E339" s="257" t="s">
        <v>1</v>
      </c>
      <c r="F339" s="258" t="s">
        <v>352</v>
      </c>
      <c r="G339" s="256"/>
      <c r="H339" s="257" t="s">
        <v>1</v>
      </c>
      <c r="I339" s="259"/>
      <c r="J339" s="256"/>
      <c r="K339" s="256"/>
      <c r="L339" s="260"/>
      <c r="M339" s="261"/>
      <c r="N339" s="262"/>
      <c r="O339" s="262"/>
      <c r="P339" s="262"/>
      <c r="Q339" s="262"/>
      <c r="R339" s="262"/>
      <c r="S339" s="262"/>
      <c r="T339" s="26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64" t="s">
        <v>132</v>
      </c>
      <c r="AU339" s="264" t="s">
        <v>83</v>
      </c>
      <c r="AV339" s="13" t="s">
        <v>81</v>
      </c>
      <c r="AW339" s="13" t="s">
        <v>30</v>
      </c>
      <c r="AX339" s="13" t="s">
        <v>73</v>
      </c>
      <c r="AY339" s="264" t="s">
        <v>123</v>
      </c>
    </row>
    <row r="340" s="14" customFormat="1">
      <c r="A340" s="14"/>
      <c r="B340" s="265"/>
      <c r="C340" s="266"/>
      <c r="D340" s="251" t="s">
        <v>132</v>
      </c>
      <c r="E340" s="267" t="s">
        <v>1</v>
      </c>
      <c r="F340" s="268" t="s">
        <v>353</v>
      </c>
      <c r="G340" s="266"/>
      <c r="H340" s="269">
        <v>2</v>
      </c>
      <c r="I340" s="270"/>
      <c r="J340" s="266"/>
      <c r="K340" s="266"/>
      <c r="L340" s="271"/>
      <c r="M340" s="272"/>
      <c r="N340" s="273"/>
      <c r="O340" s="273"/>
      <c r="P340" s="273"/>
      <c r="Q340" s="273"/>
      <c r="R340" s="273"/>
      <c r="S340" s="273"/>
      <c r="T340" s="27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75" t="s">
        <v>132</v>
      </c>
      <c r="AU340" s="275" t="s">
        <v>83</v>
      </c>
      <c r="AV340" s="14" t="s">
        <v>83</v>
      </c>
      <c r="AW340" s="14" t="s">
        <v>30</v>
      </c>
      <c r="AX340" s="14" t="s">
        <v>73</v>
      </c>
      <c r="AY340" s="275" t="s">
        <v>123</v>
      </c>
    </row>
    <row r="341" s="15" customFormat="1">
      <c r="A341" s="15"/>
      <c r="B341" s="276"/>
      <c r="C341" s="277"/>
      <c r="D341" s="251" t="s">
        <v>132</v>
      </c>
      <c r="E341" s="278" t="s">
        <v>1</v>
      </c>
      <c r="F341" s="279" t="s">
        <v>135</v>
      </c>
      <c r="G341" s="277"/>
      <c r="H341" s="280">
        <v>2</v>
      </c>
      <c r="I341" s="281"/>
      <c r="J341" s="277"/>
      <c r="K341" s="277"/>
      <c r="L341" s="282"/>
      <c r="M341" s="283"/>
      <c r="N341" s="284"/>
      <c r="O341" s="284"/>
      <c r="P341" s="284"/>
      <c r="Q341" s="284"/>
      <c r="R341" s="284"/>
      <c r="S341" s="284"/>
      <c r="T341" s="285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86" t="s">
        <v>132</v>
      </c>
      <c r="AU341" s="286" t="s">
        <v>83</v>
      </c>
      <c r="AV341" s="15" t="s">
        <v>130</v>
      </c>
      <c r="AW341" s="15" t="s">
        <v>30</v>
      </c>
      <c r="AX341" s="15" t="s">
        <v>81</v>
      </c>
      <c r="AY341" s="286" t="s">
        <v>123</v>
      </c>
    </row>
    <row r="342" s="2" customFormat="1" ht="21.75" customHeight="1">
      <c r="A342" s="39"/>
      <c r="B342" s="40"/>
      <c r="C342" s="237" t="s">
        <v>238</v>
      </c>
      <c r="D342" s="237" t="s">
        <v>126</v>
      </c>
      <c r="E342" s="238" t="s">
        <v>354</v>
      </c>
      <c r="F342" s="239" t="s">
        <v>355</v>
      </c>
      <c r="G342" s="240" t="s">
        <v>350</v>
      </c>
      <c r="H342" s="241">
        <v>2</v>
      </c>
      <c r="I342" s="242"/>
      <c r="J342" s="243">
        <f>ROUND(I342*H342,2)</f>
        <v>0</v>
      </c>
      <c r="K342" s="244"/>
      <c r="L342" s="45"/>
      <c r="M342" s="245" t="s">
        <v>1</v>
      </c>
      <c r="N342" s="246" t="s">
        <v>38</v>
      </c>
      <c r="O342" s="92"/>
      <c r="P342" s="247">
        <f>O342*H342</f>
        <v>0</v>
      </c>
      <c r="Q342" s="247">
        <v>0</v>
      </c>
      <c r="R342" s="247">
        <f>Q342*H342</f>
        <v>0</v>
      </c>
      <c r="S342" s="247">
        <v>0</v>
      </c>
      <c r="T342" s="248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9" t="s">
        <v>130</v>
      </c>
      <c r="AT342" s="249" t="s">
        <v>126</v>
      </c>
      <c r="AU342" s="249" t="s">
        <v>83</v>
      </c>
      <c r="AY342" s="18" t="s">
        <v>123</v>
      </c>
      <c r="BE342" s="250">
        <f>IF(N342="základní",J342,0)</f>
        <v>0</v>
      </c>
      <c r="BF342" s="250">
        <f>IF(N342="snížená",J342,0)</f>
        <v>0</v>
      </c>
      <c r="BG342" s="250">
        <f>IF(N342="zákl. přenesená",J342,0)</f>
        <v>0</v>
      </c>
      <c r="BH342" s="250">
        <f>IF(N342="sníž. přenesená",J342,0)</f>
        <v>0</v>
      </c>
      <c r="BI342" s="250">
        <f>IF(N342="nulová",J342,0)</f>
        <v>0</v>
      </c>
      <c r="BJ342" s="18" t="s">
        <v>81</v>
      </c>
      <c r="BK342" s="250">
        <f>ROUND(I342*H342,2)</f>
        <v>0</v>
      </c>
      <c r="BL342" s="18" t="s">
        <v>130</v>
      </c>
      <c r="BM342" s="249" t="s">
        <v>356</v>
      </c>
    </row>
    <row r="343" s="2" customFormat="1">
      <c r="A343" s="39"/>
      <c r="B343" s="40"/>
      <c r="C343" s="41"/>
      <c r="D343" s="251" t="s">
        <v>131</v>
      </c>
      <c r="E343" s="41"/>
      <c r="F343" s="252" t="s">
        <v>355</v>
      </c>
      <c r="G343" s="41"/>
      <c r="H343" s="41"/>
      <c r="I343" s="145"/>
      <c r="J343" s="41"/>
      <c r="K343" s="41"/>
      <c r="L343" s="45"/>
      <c r="M343" s="253"/>
      <c r="N343" s="254"/>
      <c r="O343" s="92"/>
      <c r="P343" s="92"/>
      <c r="Q343" s="92"/>
      <c r="R343" s="92"/>
      <c r="S343" s="92"/>
      <c r="T343" s="93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131</v>
      </c>
      <c r="AU343" s="18" t="s">
        <v>83</v>
      </c>
    </row>
    <row r="344" s="13" customFormat="1">
      <c r="A344" s="13"/>
      <c r="B344" s="255"/>
      <c r="C344" s="256"/>
      <c r="D344" s="251" t="s">
        <v>132</v>
      </c>
      <c r="E344" s="257" t="s">
        <v>1</v>
      </c>
      <c r="F344" s="258" t="s">
        <v>357</v>
      </c>
      <c r="G344" s="256"/>
      <c r="H344" s="257" t="s">
        <v>1</v>
      </c>
      <c r="I344" s="259"/>
      <c r="J344" s="256"/>
      <c r="K344" s="256"/>
      <c r="L344" s="260"/>
      <c r="M344" s="261"/>
      <c r="N344" s="262"/>
      <c r="O344" s="262"/>
      <c r="P344" s="262"/>
      <c r="Q344" s="262"/>
      <c r="R344" s="262"/>
      <c r="S344" s="262"/>
      <c r="T344" s="26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64" t="s">
        <v>132</v>
      </c>
      <c r="AU344" s="264" t="s">
        <v>83</v>
      </c>
      <c r="AV344" s="13" t="s">
        <v>81</v>
      </c>
      <c r="AW344" s="13" t="s">
        <v>30</v>
      </c>
      <c r="AX344" s="13" t="s">
        <v>73</v>
      </c>
      <c r="AY344" s="264" t="s">
        <v>123</v>
      </c>
    </row>
    <row r="345" s="14" customFormat="1">
      <c r="A345" s="14"/>
      <c r="B345" s="265"/>
      <c r="C345" s="266"/>
      <c r="D345" s="251" t="s">
        <v>132</v>
      </c>
      <c r="E345" s="267" t="s">
        <v>1</v>
      </c>
      <c r="F345" s="268" t="s">
        <v>353</v>
      </c>
      <c r="G345" s="266"/>
      <c r="H345" s="269">
        <v>2</v>
      </c>
      <c r="I345" s="270"/>
      <c r="J345" s="266"/>
      <c r="K345" s="266"/>
      <c r="L345" s="271"/>
      <c r="M345" s="272"/>
      <c r="N345" s="273"/>
      <c r="O345" s="273"/>
      <c r="P345" s="273"/>
      <c r="Q345" s="273"/>
      <c r="R345" s="273"/>
      <c r="S345" s="273"/>
      <c r="T345" s="27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75" t="s">
        <v>132</v>
      </c>
      <c r="AU345" s="275" t="s">
        <v>83</v>
      </c>
      <c r="AV345" s="14" t="s">
        <v>83</v>
      </c>
      <c r="AW345" s="14" t="s">
        <v>30</v>
      </c>
      <c r="AX345" s="14" t="s">
        <v>73</v>
      </c>
      <c r="AY345" s="275" t="s">
        <v>123</v>
      </c>
    </row>
    <row r="346" s="15" customFormat="1">
      <c r="A346" s="15"/>
      <c r="B346" s="276"/>
      <c r="C346" s="277"/>
      <c r="D346" s="251" t="s">
        <v>132</v>
      </c>
      <c r="E346" s="278" t="s">
        <v>1</v>
      </c>
      <c r="F346" s="279" t="s">
        <v>135</v>
      </c>
      <c r="G346" s="277"/>
      <c r="H346" s="280">
        <v>2</v>
      </c>
      <c r="I346" s="281"/>
      <c r="J346" s="277"/>
      <c r="K346" s="277"/>
      <c r="L346" s="282"/>
      <c r="M346" s="283"/>
      <c r="N346" s="284"/>
      <c r="O346" s="284"/>
      <c r="P346" s="284"/>
      <c r="Q346" s="284"/>
      <c r="R346" s="284"/>
      <c r="S346" s="284"/>
      <c r="T346" s="28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86" t="s">
        <v>132</v>
      </c>
      <c r="AU346" s="286" t="s">
        <v>83</v>
      </c>
      <c r="AV346" s="15" t="s">
        <v>130</v>
      </c>
      <c r="AW346" s="15" t="s">
        <v>30</v>
      </c>
      <c r="AX346" s="15" t="s">
        <v>81</v>
      </c>
      <c r="AY346" s="286" t="s">
        <v>123</v>
      </c>
    </row>
    <row r="347" s="2" customFormat="1" ht="21.75" customHeight="1">
      <c r="A347" s="39"/>
      <c r="B347" s="40"/>
      <c r="C347" s="237" t="s">
        <v>358</v>
      </c>
      <c r="D347" s="237" t="s">
        <v>126</v>
      </c>
      <c r="E347" s="238" t="s">
        <v>359</v>
      </c>
      <c r="F347" s="239" t="s">
        <v>360</v>
      </c>
      <c r="G347" s="240" t="s">
        <v>350</v>
      </c>
      <c r="H347" s="241">
        <v>2</v>
      </c>
      <c r="I347" s="242"/>
      <c r="J347" s="243">
        <f>ROUND(I347*H347,2)</f>
        <v>0</v>
      </c>
      <c r="K347" s="244"/>
      <c r="L347" s="45"/>
      <c r="M347" s="245" t="s">
        <v>1</v>
      </c>
      <c r="N347" s="246" t="s">
        <v>38</v>
      </c>
      <c r="O347" s="92"/>
      <c r="P347" s="247">
        <f>O347*H347</f>
        <v>0</v>
      </c>
      <c r="Q347" s="247">
        <v>0</v>
      </c>
      <c r="R347" s="247">
        <f>Q347*H347</f>
        <v>0</v>
      </c>
      <c r="S347" s="247">
        <v>0</v>
      </c>
      <c r="T347" s="248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9" t="s">
        <v>130</v>
      </c>
      <c r="AT347" s="249" t="s">
        <v>126</v>
      </c>
      <c r="AU347" s="249" t="s">
        <v>83</v>
      </c>
      <c r="AY347" s="18" t="s">
        <v>123</v>
      </c>
      <c r="BE347" s="250">
        <f>IF(N347="základní",J347,0)</f>
        <v>0</v>
      </c>
      <c r="BF347" s="250">
        <f>IF(N347="snížená",J347,0)</f>
        <v>0</v>
      </c>
      <c r="BG347" s="250">
        <f>IF(N347="zákl. přenesená",J347,0)</f>
        <v>0</v>
      </c>
      <c r="BH347" s="250">
        <f>IF(N347="sníž. přenesená",J347,0)</f>
        <v>0</v>
      </c>
      <c r="BI347" s="250">
        <f>IF(N347="nulová",J347,0)</f>
        <v>0</v>
      </c>
      <c r="BJ347" s="18" t="s">
        <v>81</v>
      </c>
      <c r="BK347" s="250">
        <f>ROUND(I347*H347,2)</f>
        <v>0</v>
      </c>
      <c r="BL347" s="18" t="s">
        <v>130</v>
      </c>
      <c r="BM347" s="249" t="s">
        <v>361</v>
      </c>
    </row>
    <row r="348" s="2" customFormat="1">
      <c r="A348" s="39"/>
      <c r="B348" s="40"/>
      <c r="C348" s="41"/>
      <c r="D348" s="251" t="s">
        <v>131</v>
      </c>
      <c r="E348" s="41"/>
      <c r="F348" s="252" t="s">
        <v>360</v>
      </c>
      <c r="G348" s="41"/>
      <c r="H348" s="41"/>
      <c r="I348" s="145"/>
      <c r="J348" s="41"/>
      <c r="K348" s="41"/>
      <c r="L348" s="45"/>
      <c r="M348" s="253"/>
      <c r="N348" s="254"/>
      <c r="O348" s="92"/>
      <c r="P348" s="92"/>
      <c r="Q348" s="92"/>
      <c r="R348" s="92"/>
      <c r="S348" s="92"/>
      <c r="T348" s="93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131</v>
      </c>
      <c r="AU348" s="18" t="s">
        <v>83</v>
      </c>
    </row>
    <row r="349" s="13" customFormat="1">
      <c r="A349" s="13"/>
      <c r="B349" s="255"/>
      <c r="C349" s="256"/>
      <c r="D349" s="251" t="s">
        <v>132</v>
      </c>
      <c r="E349" s="257" t="s">
        <v>1</v>
      </c>
      <c r="F349" s="258" t="s">
        <v>362</v>
      </c>
      <c r="G349" s="256"/>
      <c r="H349" s="257" t="s">
        <v>1</v>
      </c>
      <c r="I349" s="259"/>
      <c r="J349" s="256"/>
      <c r="K349" s="256"/>
      <c r="L349" s="260"/>
      <c r="M349" s="261"/>
      <c r="N349" s="262"/>
      <c r="O349" s="262"/>
      <c r="P349" s="262"/>
      <c r="Q349" s="262"/>
      <c r="R349" s="262"/>
      <c r="S349" s="262"/>
      <c r="T349" s="26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64" t="s">
        <v>132</v>
      </c>
      <c r="AU349" s="264" t="s">
        <v>83</v>
      </c>
      <c r="AV349" s="13" t="s">
        <v>81</v>
      </c>
      <c r="AW349" s="13" t="s">
        <v>30</v>
      </c>
      <c r="AX349" s="13" t="s">
        <v>73</v>
      </c>
      <c r="AY349" s="264" t="s">
        <v>123</v>
      </c>
    </row>
    <row r="350" s="14" customFormat="1">
      <c r="A350" s="14"/>
      <c r="B350" s="265"/>
      <c r="C350" s="266"/>
      <c r="D350" s="251" t="s">
        <v>132</v>
      </c>
      <c r="E350" s="267" t="s">
        <v>1</v>
      </c>
      <c r="F350" s="268" t="s">
        <v>353</v>
      </c>
      <c r="G350" s="266"/>
      <c r="H350" s="269">
        <v>2</v>
      </c>
      <c r="I350" s="270"/>
      <c r="J350" s="266"/>
      <c r="K350" s="266"/>
      <c r="L350" s="271"/>
      <c r="M350" s="272"/>
      <c r="N350" s="273"/>
      <c r="O350" s="273"/>
      <c r="P350" s="273"/>
      <c r="Q350" s="273"/>
      <c r="R350" s="273"/>
      <c r="S350" s="273"/>
      <c r="T350" s="27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75" t="s">
        <v>132</v>
      </c>
      <c r="AU350" s="275" t="s">
        <v>83</v>
      </c>
      <c r="AV350" s="14" t="s">
        <v>83</v>
      </c>
      <c r="AW350" s="14" t="s">
        <v>30</v>
      </c>
      <c r="AX350" s="14" t="s">
        <v>73</v>
      </c>
      <c r="AY350" s="275" t="s">
        <v>123</v>
      </c>
    </row>
    <row r="351" s="15" customFormat="1">
      <c r="A351" s="15"/>
      <c r="B351" s="276"/>
      <c r="C351" s="277"/>
      <c r="D351" s="251" t="s">
        <v>132</v>
      </c>
      <c r="E351" s="278" t="s">
        <v>1</v>
      </c>
      <c r="F351" s="279" t="s">
        <v>135</v>
      </c>
      <c r="G351" s="277"/>
      <c r="H351" s="280">
        <v>2</v>
      </c>
      <c r="I351" s="281"/>
      <c r="J351" s="277"/>
      <c r="K351" s="277"/>
      <c r="L351" s="282"/>
      <c r="M351" s="283"/>
      <c r="N351" s="284"/>
      <c r="O351" s="284"/>
      <c r="P351" s="284"/>
      <c r="Q351" s="284"/>
      <c r="R351" s="284"/>
      <c r="S351" s="284"/>
      <c r="T351" s="28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86" t="s">
        <v>132</v>
      </c>
      <c r="AU351" s="286" t="s">
        <v>83</v>
      </c>
      <c r="AV351" s="15" t="s">
        <v>130</v>
      </c>
      <c r="AW351" s="15" t="s">
        <v>30</v>
      </c>
      <c r="AX351" s="15" t="s">
        <v>81</v>
      </c>
      <c r="AY351" s="286" t="s">
        <v>123</v>
      </c>
    </row>
    <row r="352" s="2" customFormat="1" ht="33" customHeight="1">
      <c r="A352" s="39"/>
      <c r="B352" s="40"/>
      <c r="C352" s="237" t="s">
        <v>243</v>
      </c>
      <c r="D352" s="237" t="s">
        <v>126</v>
      </c>
      <c r="E352" s="238" t="s">
        <v>363</v>
      </c>
      <c r="F352" s="239" t="s">
        <v>364</v>
      </c>
      <c r="G352" s="240" t="s">
        <v>129</v>
      </c>
      <c r="H352" s="241">
        <v>100</v>
      </c>
      <c r="I352" s="242"/>
      <c r="J352" s="243">
        <f>ROUND(I352*H352,2)</f>
        <v>0</v>
      </c>
      <c r="K352" s="244"/>
      <c r="L352" s="45"/>
      <c r="M352" s="245" t="s">
        <v>1</v>
      </c>
      <c r="N352" s="246" t="s">
        <v>38</v>
      </c>
      <c r="O352" s="92"/>
      <c r="P352" s="247">
        <f>O352*H352</f>
        <v>0</v>
      </c>
      <c r="Q352" s="247">
        <v>0</v>
      </c>
      <c r="R352" s="247">
        <f>Q352*H352</f>
        <v>0</v>
      </c>
      <c r="S352" s="247">
        <v>0</v>
      </c>
      <c r="T352" s="248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9" t="s">
        <v>130</v>
      </c>
      <c r="AT352" s="249" t="s">
        <v>126</v>
      </c>
      <c r="AU352" s="249" t="s">
        <v>83</v>
      </c>
      <c r="AY352" s="18" t="s">
        <v>123</v>
      </c>
      <c r="BE352" s="250">
        <f>IF(N352="základní",J352,0)</f>
        <v>0</v>
      </c>
      <c r="BF352" s="250">
        <f>IF(N352="snížená",J352,0)</f>
        <v>0</v>
      </c>
      <c r="BG352" s="250">
        <f>IF(N352="zákl. přenesená",J352,0)</f>
        <v>0</v>
      </c>
      <c r="BH352" s="250">
        <f>IF(N352="sníž. přenesená",J352,0)</f>
        <v>0</v>
      </c>
      <c r="BI352" s="250">
        <f>IF(N352="nulová",J352,0)</f>
        <v>0</v>
      </c>
      <c r="BJ352" s="18" t="s">
        <v>81</v>
      </c>
      <c r="BK352" s="250">
        <f>ROUND(I352*H352,2)</f>
        <v>0</v>
      </c>
      <c r="BL352" s="18" t="s">
        <v>130</v>
      </c>
      <c r="BM352" s="249" t="s">
        <v>365</v>
      </c>
    </row>
    <row r="353" s="2" customFormat="1">
      <c r="A353" s="39"/>
      <c r="B353" s="40"/>
      <c r="C353" s="41"/>
      <c r="D353" s="251" t="s">
        <v>131</v>
      </c>
      <c r="E353" s="41"/>
      <c r="F353" s="252" t="s">
        <v>364</v>
      </c>
      <c r="G353" s="41"/>
      <c r="H353" s="41"/>
      <c r="I353" s="145"/>
      <c r="J353" s="41"/>
      <c r="K353" s="41"/>
      <c r="L353" s="45"/>
      <c r="M353" s="253"/>
      <c r="N353" s="254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131</v>
      </c>
      <c r="AU353" s="18" t="s">
        <v>83</v>
      </c>
    </row>
    <row r="354" s="13" customFormat="1">
      <c r="A354" s="13"/>
      <c r="B354" s="255"/>
      <c r="C354" s="256"/>
      <c r="D354" s="251" t="s">
        <v>132</v>
      </c>
      <c r="E354" s="257" t="s">
        <v>1</v>
      </c>
      <c r="F354" s="258" t="s">
        <v>366</v>
      </c>
      <c r="G354" s="256"/>
      <c r="H354" s="257" t="s">
        <v>1</v>
      </c>
      <c r="I354" s="259"/>
      <c r="J354" s="256"/>
      <c r="K354" s="256"/>
      <c r="L354" s="260"/>
      <c r="M354" s="261"/>
      <c r="N354" s="262"/>
      <c r="O354" s="262"/>
      <c r="P354" s="262"/>
      <c r="Q354" s="262"/>
      <c r="R354" s="262"/>
      <c r="S354" s="262"/>
      <c r="T354" s="26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64" t="s">
        <v>132</v>
      </c>
      <c r="AU354" s="264" t="s">
        <v>83</v>
      </c>
      <c r="AV354" s="13" t="s">
        <v>81</v>
      </c>
      <c r="AW354" s="13" t="s">
        <v>30</v>
      </c>
      <c r="AX354" s="13" t="s">
        <v>73</v>
      </c>
      <c r="AY354" s="264" t="s">
        <v>123</v>
      </c>
    </row>
    <row r="355" s="14" customFormat="1">
      <c r="A355" s="14"/>
      <c r="B355" s="265"/>
      <c r="C355" s="266"/>
      <c r="D355" s="251" t="s">
        <v>132</v>
      </c>
      <c r="E355" s="267" t="s">
        <v>1</v>
      </c>
      <c r="F355" s="268" t="s">
        <v>367</v>
      </c>
      <c r="G355" s="266"/>
      <c r="H355" s="269">
        <v>100</v>
      </c>
      <c r="I355" s="270"/>
      <c r="J355" s="266"/>
      <c r="K355" s="266"/>
      <c r="L355" s="271"/>
      <c r="M355" s="272"/>
      <c r="N355" s="273"/>
      <c r="O355" s="273"/>
      <c r="P355" s="273"/>
      <c r="Q355" s="273"/>
      <c r="R355" s="273"/>
      <c r="S355" s="273"/>
      <c r="T355" s="27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75" t="s">
        <v>132</v>
      </c>
      <c r="AU355" s="275" t="s">
        <v>83</v>
      </c>
      <c r="AV355" s="14" t="s">
        <v>83</v>
      </c>
      <c r="AW355" s="14" t="s">
        <v>30</v>
      </c>
      <c r="AX355" s="14" t="s">
        <v>73</v>
      </c>
      <c r="AY355" s="275" t="s">
        <v>123</v>
      </c>
    </row>
    <row r="356" s="15" customFormat="1">
      <c r="A356" s="15"/>
      <c r="B356" s="276"/>
      <c r="C356" s="277"/>
      <c r="D356" s="251" t="s">
        <v>132</v>
      </c>
      <c r="E356" s="278" t="s">
        <v>1</v>
      </c>
      <c r="F356" s="279" t="s">
        <v>135</v>
      </c>
      <c r="G356" s="277"/>
      <c r="H356" s="280">
        <v>100</v>
      </c>
      <c r="I356" s="281"/>
      <c r="J356" s="277"/>
      <c r="K356" s="277"/>
      <c r="L356" s="282"/>
      <c r="M356" s="283"/>
      <c r="N356" s="284"/>
      <c r="O356" s="284"/>
      <c r="P356" s="284"/>
      <c r="Q356" s="284"/>
      <c r="R356" s="284"/>
      <c r="S356" s="284"/>
      <c r="T356" s="28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86" t="s">
        <v>132</v>
      </c>
      <c r="AU356" s="286" t="s">
        <v>83</v>
      </c>
      <c r="AV356" s="15" t="s">
        <v>130</v>
      </c>
      <c r="AW356" s="15" t="s">
        <v>30</v>
      </c>
      <c r="AX356" s="15" t="s">
        <v>81</v>
      </c>
      <c r="AY356" s="286" t="s">
        <v>123</v>
      </c>
    </row>
    <row r="357" s="2" customFormat="1" ht="33" customHeight="1">
      <c r="A357" s="39"/>
      <c r="B357" s="40"/>
      <c r="C357" s="237" t="s">
        <v>368</v>
      </c>
      <c r="D357" s="237" t="s">
        <v>126</v>
      </c>
      <c r="E357" s="238" t="s">
        <v>369</v>
      </c>
      <c r="F357" s="239" t="s">
        <v>370</v>
      </c>
      <c r="G357" s="240" t="s">
        <v>129</v>
      </c>
      <c r="H357" s="241">
        <v>100</v>
      </c>
      <c r="I357" s="242"/>
      <c r="J357" s="243">
        <f>ROUND(I357*H357,2)</f>
        <v>0</v>
      </c>
      <c r="K357" s="244"/>
      <c r="L357" s="45"/>
      <c r="M357" s="245" t="s">
        <v>1</v>
      </c>
      <c r="N357" s="246" t="s">
        <v>38</v>
      </c>
      <c r="O357" s="92"/>
      <c r="P357" s="247">
        <f>O357*H357</f>
        <v>0</v>
      </c>
      <c r="Q357" s="247">
        <v>0</v>
      </c>
      <c r="R357" s="247">
        <f>Q357*H357</f>
        <v>0</v>
      </c>
      <c r="S357" s="247">
        <v>0</v>
      </c>
      <c r="T357" s="248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9" t="s">
        <v>130</v>
      </c>
      <c r="AT357" s="249" t="s">
        <v>126</v>
      </c>
      <c r="AU357" s="249" t="s">
        <v>83</v>
      </c>
      <c r="AY357" s="18" t="s">
        <v>123</v>
      </c>
      <c r="BE357" s="250">
        <f>IF(N357="základní",J357,0)</f>
        <v>0</v>
      </c>
      <c r="BF357" s="250">
        <f>IF(N357="snížená",J357,0)</f>
        <v>0</v>
      </c>
      <c r="BG357" s="250">
        <f>IF(N357="zákl. přenesená",J357,0)</f>
        <v>0</v>
      </c>
      <c r="BH357" s="250">
        <f>IF(N357="sníž. přenesená",J357,0)</f>
        <v>0</v>
      </c>
      <c r="BI357" s="250">
        <f>IF(N357="nulová",J357,0)</f>
        <v>0</v>
      </c>
      <c r="BJ357" s="18" t="s">
        <v>81</v>
      </c>
      <c r="BK357" s="250">
        <f>ROUND(I357*H357,2)</f>
        <v>0</v>
      </c>
      <c r="BL357" s="18" t="s">
        <v>130</v>
      </c>
      <c r="BM357" s="249" t="s">
        <v>371</v>
      </c>
    </row>
    <row r="358" s="2" customFormat="1">
      <c r="A358" s="39"/>
      <c r="B358" s="40"/>
      <c r="C358" s="41"/>
      <c r="D358" s="251" t="s">
        <v>131</v>
      </c>
      <c r="E358" s="41"/>
      <c r="F358" s="252" t="s">
        <v>370</v>
      </c>
      <c r="G358" s="41"/>
      <c r="H358" s="41"/>
      <c r="I358" s="145"/>
      <c r="J358" s="41"/>
      <c r="K358" s="41"/>
      <c r="L358" s="45"/>
      <c r="M358" s="253"/>
      <c r="N358" s="254"/>
      <c r="O358" s="92"/>
      <c r="P358" s="92"/>
      <c r="Q358" s="92"/>
      <c r="R358" s="92"/>
      <c r="S358" s="92"/>
      <c r="T358" s="93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131</v>
      </c>
      <c r="AU358" s="18" t="s">
        <v>83</v>
      </c>
    </row>
    <row r="359" s="13" customFormat="1">
      <c r="A359" s="13"/>
      <c r="B359" s="255"/>
      <c r="C359" s="256"/>
      <c r="D359" s="251" t="s">
        <v>132</v>
      </c>
      <c r="E359" s="257" t="s">
        <v>1</v>
      </c>
      <c r="F359" s="258" t="s">
        <v>366</v>
      </c>
      <c r="G359" s="256"/>
      <c r="H359" s="257" t="s">
        <v>1</v>
      </c>
      <c r="I359" s="259"/>
      <c r="J359" s="256"/>
      <c r="K359" s="256"/>
      <c r="L359" s="260"/>
      <c r="M359" s="261"/>
      <c r="N359" s="262"/>
      <c r="O359" s="262"/>
      <c r="P359" s="262"/>
      <c r="Q359" s="262"/>
      <c r="R359" s="262"/>
      <c r="S359" s="262"/>
      <c r="T359" s="26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64" t="s">
        <v>132</v>
      </c>
      <c r="AU359" s="264" t="s">
        <v>83</v>
      </c>
      <c r="AV359" s="13" t="s">
        <v>81</v>
      </c>
      <c r="AW359" s="13" t="s">
        <v>30</v>
      </c>
      <c r="AX359" s="13" t="s">
        <v>73</v>
      </c>
      <c r="AY359" s="264" t="s">
        <v>123</v>
      </c>
    </row>
    <row r="360" s="14" customFormat="1">
      <c r="A360" s="14"/>
      <c r="B360" s="265"/>
      <c r="C360" s="266"/>
      <c r="D360" s="251" t="s">
        <v>132</v>
      </c>
      <c r="E360" s="267" t="s">
        <v>1</v>
      </c>
      <c r="F360" s="268" t="s">
        <v>367</v>
      </c>
      <c r="G360" s="266"/>
      <c r="H360" s="269">
        <v>100</v>
      </c>
      <c r="I360" s="270"/>
      <c r="J360" s="266"/>
      <c r="K360" s="266"/>
      <c r="L360" s="271"/>
      <c r="M360" s="272"/>
      <c r="N360" s="273"/>
      <c r="O360" s="273"/>
      <c r="P360" s="273"/>
      <c r="Q360" s="273"/>
      <c r="R360" s="273"/>
      <c r="S360" s="273"/>
      <c r="T360" s="27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75" t="s">
        <v>132</v>
      </c>
      <c r="AU360" s="275" t="s">
        <v>83</v>
      </c>
      <c r="AV360" s="14" t="s">
        <v>83</v>
      </c>
      <c r="AW360" s="14" t="s">
        <v>30</v>
      </c>
      <c r="AX360" s="14" t="s">
        <v>73</v>
      </c>
      <c r="AY360" s="275" t="s">
        <v>123</v>
      </c>
    </row>
    <row r="361" s="15" customFormat="1">
      <c r="A361" s="15"/>
      <c r="B361" s="276"/>
      <c r="C361" s="277"/>
      <c r="D361" s="251" t="s">
        <v>132</v>
      </c>
      <c r="E361" s="278" t="s">
        <v>1</v>
      </c>
      <c r="F361" s="279" t="s">
        <v>135</v>
      </c>
      <c r="G361" s="277"/>
      <c r="H361" s="280">
        <v>100</v>
      </c>
      <c r="I361" s="281"/>
      <c r="J361" s="277"/>
      <c r="K361" s="277"/>
      <c r="L361" s="282"/>
      <c r="M361" s="283"/>
      <c r="N361" s="284"/>
      <c r="O361" s="284"/>
      <c r="P361" s="284"/>
      <c r="Q361" s="284"/>
      <c r="R361" s="284"/>
      <c r="S361" s="284"/>
      <c r="T361" s="285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86" t="s">
        <v>132</v>
      </c>
      <c r="AU361" s="286" t="s">
        <v>83</v>
      </c>
      <c r="AV361" s="15" t="s">
        <v>130</v>
      </c>
      <c r="AW361" s="15" t="s">
        <v>30</v>
      </c>
      <c r="AX361" s="15" t="s">
        <v>81</v>
      </c>
      <c r="AY361" s="286" t="s">
        <v>123</v>
      </c>
    </row>
    <row r="362" s="2" customFormat="1" ht="16.5" customHeight="1">
      <c r="A362" s="39"/>
      <c r="B362" s="40"/>
      <c r="C362" s="237" t="s">
        <v>248</v>
      </c>
      <c r="D362" s="237" t="s">
        <v>126</v>
      </c>
      <c r="E362" s="238" t="s">
        <v>372</v>
      </c>
      <c r="F362" s="239" t="s">
        <v>373</v>
      </c>
      <c r="G362" s="240" t="s">
        <v>374</v>
      </c>
      <c r="H362" s="241">
        <v>2</v>
      </c>
      <c r="I362" s="242"/>
      <c r="J362" s="243">
        <f>ROUND(I362*H362,2)</f>
        <v>0</v>
      </c>
      <c r="K362" s="244"/>
      <c r="L362" s="45"/>
      <c r="M362" s="245" t="s">
        <v>1</v>
      </c>
      <c r="N362" s="246" t="s">
        <v>38</v>
      </c>
      <c r="O362" s="92"/>
      <c r="P362" s="247">
        <f>O362*H362</f>
        <v>0</v>
      </c>
      <c r="Q362" s="247">
        <v>0</v>
      </c>
      <c r="R362" s="247">
        <f>Q362*H362</f>
        <v>0</v>
      </c>
      <c r="S362" s="247">
        <v>0</v>
      </c>
      <c r="T362" s="248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9" t="s">
        <v>130</v>
      </c>
      <c r="AT362" s="249" t="s">
        <v>126</v>
      </c>
      <c r="AU362" s="249" t="s">
        <v>83</v>
      </c>
      <c r="AY362" s="18" t="s">
        <v>123</v>
      </c>
      <c r="BE362" s="250">
        <f>IF(N362="základní",J362,0)</f>
        <v>0</v>
      </c>
      <c r="BF362" s="250">
        <f>IF(N362="snížená",J362,0)</f>
        <v>0</v>
      </c>
      <c r="BG362" s="250">
        <f>IF(N362="zákl. přenesená",J362,0)</f>
        <v>0</v>
      </c>
      <c r="BH362" s="250">
        <f>IF(N362="sníž. přenesená",J362,0)</f>
        <v>0</v>
      </c>
      <c r="BI362" s="250">
        <f>IF(N362="nulová",J362,0)</f>
        <v>0</v>
      </c>
      <c r="BJ362" s="18" t="s">
        <v>81</v>
      </c>
      <c r="BK362" s="250">
        <f>ROUND(I362*H362,2)</f>
        <v>0</v>
      </c>
      <c r="BL362" s="18" t="s">
        <v>130</v>
      </c>
      <c r="BM362" s="249" t="s">
        <v>375</v>
      </c>
    </row>
    <row r="363" s="2" customFormat="1">
      <c r="A363" s="39"/>
      <c r="B363" s="40"/>
      <c r="C363" s="41"/>
      <c r="D363" s="251" t="s">
        <v>131</v>
      </c>
      <c r="E363" s="41"/>
      <c r="F363" s="252" t="s">
        <v>373</v>
      </c>
      <c r="G363" s="41"/>
      <c r="H363" s="41"/>
      <c r="I363" s="145"/>
      <c r="J363" s="41"/>
      <c r="K363" s="41"/>
      <c r="L363" s="45"/>
      <c r="M363" s="253"/>
      <c r="N363" s="254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131</v>
      </c>
      <c r="AU363" s="18" t="s">
        <v>83</v>
      </c>
    </row>
    <row r="364" s="13" customFormat="1">
      <c r="A364" s="13"/>
      <c r="B364" s="255"/>
      <c r="C364" s="256"/>
      <c r="D364" s="251" t="s">
        <v>132</v>
      </c>
      <c r="E364" s="257" t="s">
        <v>1</v>
      </c>
      <c r="F364" s="258" t="s">
        <v>376</v>
      </c>
      <c r="G364" s="256"/>
      <c r="H364" s="257" t="s">
        <v>1</v>
      </c>
      <c r="I364" s="259"/>
      <c r="J364" s="256"/>
      <c r="K364" s="256"/>
      <c r="L364" s="260"/>
      <c r="M364" s="261"/>
      <c r="N364" s="262"/>
      <c r="O364" s="262"/>
      <c r="P364" s="262"/>
      <c r="Q364" s="262"/>
      <c r="R364" s="262"/>
      <c r="S364" s="262"/>
      <c r="T364" s="26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64" t="s">
        <v>132</v>
      </c>
      <c r="AU364" s="264" t="s">
        <v>83</v>
      </c>
      <c r="AV364" s="13" t="s">
        <v>81</v>
      </c>
      <c r="AW364" s="13" t="s">
        <v>30</v>
      </c>
      <c r="AX364" s="13" t="s">
        <v>73</v>
      </c>
      <c r="AY364" s="264" t="s">
        <v>123</v>
      </c>
    </row>
    <row r="365" s="14" customFormat="1">
      <c r="A365" s="14"/>
      <c r="B365" s="265"/>
      <c r="C365" s="266"/>
      <c r="D365" s="251" t="s">
        <v>132</v>
      </c>
      <c r="E365" s="267" t="s">
        <v>1</v>
      </c>
      <c r="F365" s="268" t="s">
        <v>353</v>
      </c>
      <c r="G365" s="266"/>
      <c r="H365" s="269">
        <v>2</v>
      </c>
      <c r="I365" s="270"/>
      <c r="J365" s="266"/>
      <c r="K365" s="266"/>
      <c r="L365" s="271"/>
      <c r="M365" s="272"/>
      <c r="N365" s="273"/>
      <c r="O365" s="273"/>
      <c r="P365" s="273"/>
      <c r="Q365" s="273"/>
      <c r="R365" s="273"/>
      <c r="S365" s="273"/>
      <c r="T365" s="27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75" t="s">
        <v>132</v>
      </c>
      <c r="AU365" s="275" t="s">
        <v>83</v>
      </c>
      <c r="AV365" s="14" t="s">
        <v>83</v>
      </c>
      <c r="AW365" s="14" t="s">
        <v>30</v>
      </c>
      <c r="AX365" s="14" t="s">
        <v>73</v>
      </c>
      <c r="AY365" s="275" t="s">
        <v>123</v>
      </c>
    </row>
    <row r="366" s="15" customFormat="1">
      <c r="A366" s="15"/>
      <c r="B366" s="276"/>
      <c r="C366" s="277"/>
      <c r="D366" s="251" t="s">
        <v>132</v>
      </c>
      <c r="E366" s="278" t="s">
        <v>1</v>
      </c>
      <c r="F366" s="279" t="s">
        <v>135</v>
      </c>
      <c r="G366" s="277"/>
      <c r="H366" s="280">
        <v>2</v>
      </c>
      <c r="I366" s="281"/>
      <c r="J366" s="277"/>
      <c r="K366" s="277"/>
      <c r="L366" s="282"/>
      <c r="M366" s="283"/>
      <c r="N366" s="284"/>
      <c r="O366" s="284"/>
      <c r="P366" s="284"/>
      <c r="Q366" s="284"/>
      <c r="R366" s="284"/>
      <c r="S366" s="284"/>
      <c r="T366" s="285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86" t="s">
        <v>132</v>
      </c>
      <c r="AU366" s="286" t="s">
        <v>83</v>
      </c>
      <c r="AV366" s="15" t="s">
        <v>130</v>
      </c>
      <c r="AW366" s="15" t="s">
        <v>30</v>
      </c>
      <c r="AX366" s="15" t="s">
        <v>81</v>
      </c>
      <c r="AY366" s="286" t="s">
        <v>123</v>
      </c>
    </row>
    <row r="367" s="2" customFormat="1" ht="21.75" customHeight="1">
      <c r="A367" s="39"/>
      <c r="B367" s="40"/>
      <c r="C367" s="237" t="s">
        <v>377</v>
      </c>
      <c r="D367" s="237" t="s">
        <v>126</v>
      </c>
      <c r="E367" s="238" t="s">
        <v>378</v>
      </c>
      <c r="F367" s="239" t="s">
        <v>379</v>
      </c>
      <c r="G367" s="240" t="s">
        <v>374</v>
      </c>
      <c r="H367" s="241">
        <v>2</v>
      </c>
      <c r="I367" s="242"/>
      <c r="J367" s="243">
        <f>ROUND(I367*H367,2)</f>
        <v>0</v>
      </c>
      <c r="K367" s="244"/>
      <c r="L367" s="45"/>
      <c r="M367" s="245" t="s">
        <v>1</v>
      </c>
      <c r="N367" s="246" t="s">
        <v>38</v>
      </c>
      <c r="O367" s="92"/>
      <c r="P367" s="247">
        <f>O367*H367</f>
        <v>0</v>
      </c>
      <c r="Q367" s="247">
        <v>0</v>
      </c>
      <c r="R367" s="247">
        <f>Q367*H367</f>
        <v>0</v>
      </c>
      <c r="S367" s="247">
        <v>0</v>
      </c>
      <c r="T367" s="248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9" t="s">
        <v>130</v>
      </c>
      <c r="AT367" s="249" t="s">
        <v>126</v>
      </c>
      <c r="AU367" s="249" t="s">
        <v>83</v>
      </c>
      <c r="AY367" s="18" t="s">
        <v>123</v>
      </c>
      <c r="BE367" s="250">
        <f>IF(N367="základní",J367,0)</f>
        <v>0</v>
      </c>
      <c r="BF367" s="250">
        <f>IF(N367="snížená",J367,0)</f>
        <v>0</v>
      </c>
      <c r="BG367" s="250">
        <f>IF(N367="zákl. přenesená",J367,0)</f>
        <v>0</v>
      </c>
      <c r="BH367" s="250">
        <f>IF(N367="sníž. přenesená",J367,0)</f>
        <v>0</v>
      </c>
      <c r="BI367" s="250">
        <f>IF(N367="nulová",J367,0)</f>
        <v>0</v>
      </c>
      <c r="BJ367" s="18" t="s">
        <v>81</v>
      </c>
      <c r="BK367" s="250">
        <f>ROUND(I367*H367,2)</f>
        <v>0</v>
      </c>
      <c r="BL367" s="18" t="s">
        <v>130</v>
      </c>
      <c r="BM367" s="249" t="s">
        <v>380</v>
      </c>
    </row>
    <row r="368" s="2" customFormat="1">
      <c r="A368" s="39"/>
      <c r="B368" s="40"/>
      <c r="C368" s="41"/>
      <c r="D368" s="251" t="s">
        <v>131</v>
      </c>
      <c r="E368" s="41"/>
      <c r="F368" s="252" t="s">
        <v>379</v>
      </c>
      <c r="G368" s="41"/>
      <c r="H368" s="41"/>
      <c r="I368" s="145"/>
      <c r="J368" s="41"/>
      <c r="K368" s="41"/>
      <c r="L368" s="45"/>
      <c r="M368" s="253"/>
      <c r="N368" s="254"/>
      <c r="O368" s="92"/>
      <c r="P368" s="92"/>
      <c r="Q368" s="92"/>
      <c r="R368" s="92"/>
      <c r="S368" s="92"/>
      <c r="T368" s="93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131</v>
      </c>
      <c r="AU368" s="18" t="s">
        <v>83</v>
      </c>
    </row>
    <row r="369" s="13" customFormat="1">
      <c r="A369" s="13"/>
      <c r="B369" s="255"/>
      <c r="C369" s="256"/>
      <c r="D369" s="251" t="s">
        <v>132</v>
      </c>
      <c r="E369" s="257" t="s">
        <v>1</v>
      </c>
      <c r="F369" s="258" t="s">
        <v>381</v>
      </c>
      <c r="G369" s="256"/>
      <c r="H369" s="257" t="s">
        <v>1</v>
      </c>
      <c r="I369" s="259"/>
      <c r="J369" s="256"/>
      <c r="K369" s="256"/>
      <c r="L369" s="260"/>
      <c r="M369" s="261"/>
      <c r="N369" s="262"/>
      <c r="O369" s="262"/>
      <c r="P369" s="262"/>
      <c r="Q369" s="262"/>
      <c r="R369" s="262"/>
      <c r="S369" s="262"/>
      <c r="T369" s="26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64" t="s">
        <v>132</v>
      </c>
      <c r="AU369" s="264" t="s">
        <v>83</v>
      </c>
      <c r="AV369" s="13" t="s">
        <v>81</v>
      </c>
      <c r="AW369" s="13" t="s">
        <v>30</v>
      </c>
      <c r="AX369" s="13" t="s">
        <v>73</v>
      </c>
      <c r="AY369" s="264" t="s">
        <v>123</v>
      </c>
    </row>
    <row r="370" s="14" customFormat="1">
      <c r="A370" s="14"/>
      <c r="B370" s="265"/>
      <c r="C370" s="266"/>
      <c r="D370" s="251" t="s">
        <v>132</v>
      </c>
      <c r="E370" s="267" t="s">
        <v>1</v>
      </c>
      <c r="F370" s="268" t="s">
        <v>353</v>
      </c>
      <c r="G370" s="266"/>
      <c r="H370" s="269">
        <v>2</v>
      </c>
      <c r="I370" s="270"/>
      <c r="J370" s="266"/>
      <c r="K370" s="266"/>
      <c r="L370" s="271"/>
      <c r="M370" s="272"/>
      <c r="N370" s="273"/>
      <c r="O370" s="273"/>
      <c r="P370" s="273"/>
      <c r="Q370" s="273"/>
      <c r="R370" s="273"/>
      <c r="S370" s="273"/>
      <c r="T370" s="27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75" t="s">
        <v>132</v>
      </c>
      <c r="AU370" s="275" t="s">
        <v>83</v>
      </c>
      <c r="AV370" s="14" t="s">
        <v>83</v>
      </c>
      <c r="AW370" s="14" t="s">
        <v>30</v>
      </c>
      <c r="AX370" s="14" t="s">
        <v>73</v>
      </c>
      <c r="AY370" s="275" t="s">
        <v>123</v>
      </c>
    </row>
    <row r="371" s="15" customFormat="1">
      <c r="A371" s="15"/>
      <c r="B371" s="276"/>
      <c r="C371" s="277"/>
      <c r="D371" s="251" t="s">
        <v>132</v>
      </c>
      <c r="E371" s="278" t="s">
        <v>1</v>
      </c>
      <c r="F371" s="279" t="s">
        <v>135</v>
      </c>
      <c r="G371" s="277"/>
      <c r="H371" s="280">
        <v>2</v>
      </c>
      <c r="I371" s="281"/>
      <c r="J371" s="277"/>
      <c r="K371" s="277"/>
      <c r="L371" s="282"/>
      <c r="M371" s="283"/>
      <c r="N371" s="284"/>
      <c r="O371" s="284"/>
      <c r="P371" s="284"/>
      <c r="Q371" s="284"/>
      <c r="R371" s="284"/>
      <c r="S371" s="284"/>
      <c r="T371" s="285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86" t="s">
        <v>132</v>
      </c>
      <c r="AU371" s="286" t="s">
        <v>83</v>
      </c>
      <c r="AV371" s="15" t="s">
        <v>130</v>
      </c>
      <c r="AW371" s="15" t="s">
        <v>30</v>
      </c>
      <c r="AX371" s="15" t="s">
        <v>81</v>
      </c>
      <c r="AY371" s="286" t="s">
        <v>123</v>
      </c>
    </row>
    <row r="372" s="2" customFormat="1" ht="21.75" customHeight="1">
      <c r="A372" s="39"/>
      <c r="B372" s="40"/>
      <c r="C372" s="287" t="s">
        <v>253</v>
      </c>
      <c r="D372" s="287" t="s">
        <v>169</v>
      </c>
      <c r="E372" s="288" t="s">
        <v>382</v>
      </c>
      <c r="F372" s="289" t="s">
        <v>383</v>
      </c>
      <c r="G372" s="290" t="s">
        <v>294</v>
      </c>
      <c r="H372" s="291">
        <v>4</v>
      </c>
      <c r="I372" s="292"/>
      <c r="J372" s="293">
        <f>ROUND(I372*H372,2)</f>
        <v>0</v>
      </c>
      <c r="K372" s="294"/>
      <c r="L372" s="295"/>
      <c r="M372" s="296" t="s">
        <v>1</v>
      </c>
      <c r="N372" s="297" t="s">
        <v>38</v>
      </c>
      <c r="O372" s="92"/>
      <c r="P372" s="247">
        <f>O372*H372</f>
        <v>0</v>
      </c>
      <c r="Q372" s="247">
        <v>0</v>
      </c>
      <c r="R372" s="247">
        <f>Q372*H372</f>
        <v>0</v>
      </c>
      <c r="S372" s="247">
        <v>0</v>
      </c>
      <c r="T372" s="248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9" t="s">
        <v>152</v>
      </c>
      <c r="AT372" s="249" t="s">
        <v>169</v>
      </c>
      <c r="AU372" s="249" t="s">
        <v>83</v>
      </c>
      <c r="AY372" s="18" t="s">
        <v>123</v>
      </c>
      <c r="BE372" s="250">
        <f>IF(N372="základní",J372,0)</f>
        <v>0</v>
      </c>
      <c r="BF372" s="250">
        <f>IF(N372="snížená",J372,0)</f>
        <v>0</v>
      </c>
      <c r="BG372" s="250">
        <f>IF(N372="zákl. přenesená",J372,0)</f>
        <v>0</v>
      </c>
      <c r="BH372" s="250">
        <f>IF(N372="sníž. přenesená",J372,0)</f>
        <v>0</v>
      </c>
      <c r="BI372" s="250">
        <f>IF(N372="nulová",J372,0)</f>
        <v>0</v>
      </c>
      <c r="BJ372" s="18" t="s">
        <v>81</v>
      </c>
      <c r="BK372" s="250">
        <f>ROUND(I372*H372,2)</f>
        <v>0</v>
      </c>
      <c r="BL372" s="18" t="s">
        <v>130</v>
      </c>
      <c r="BM372" s="249" t="s">
        <v>384</v>
      </c>
    </row>
    <row r="373" s="2" customFormat="1">
      <c r="A373" s="39"/>
      <c r="B373" s="40"/>
      <c r="C373" s="41"/>
      <c r="D373" s="251" t="s">
        <v>131</v>
      </c>
      <c r="E373" s="41"/>
      <c r="F373" s="252" t="s">
        <v>383</v>
      </c>
      <c r="G373" s="41"/>
      <c r="H373" s="41"/>
      <c r="I373" s="145"/>
      <c r="J373" s="41"/>
      <c r="K373" s="41"/>
      <c r="L373" s="45"/>
      <c r="M373" s="253"/>
      <c r="N373" s="254"/>
      <c r="O373" s="92"/>
      <c r="P373" s="92"/>
      <c r="Q373" s="92"/>
      <c r="R373" s="92"/>
      <c r="S373" s="92"/>
      <c r="T373" s="93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131</v>
      </c>
      <c r="AU373" s="18" t="s">
        <v>83</v>
      </c>
    </row>
    <row r="374" s="2" customFormat="1" ht="21.75" customHeight="1">
      <c r="A374" s="39"/>
      <c r="B374" s="40"/>
      <c r="C374" s="287" t="s">
        <v>385</v>
      </c>
      <c r="D374" s="287" t="s">
        <v>169</v>
      </c>
      <c r="E374" s="288" t="s">
        <v>386</v>
      </c>
      <c r="F374" s="289" t="s">
        <v>387</v>
      </c>
      <c r="G374" s="290" t="s">
        <v>294</v>
      </c>
      <c r="H374" s="291">
        <v>8</v>
      </c>
      <c r="I374" s="292"/>
      <c r="J374" s="293">
        <f>ROUND(I374*H374,2)</f>
        <v>0</v>
      </c>
      <c r="K374" s="294"/>
      <c r="L374" s="295"/>
      <c r="M374" s="296" t="s">
        <v>1</v>
      </c>
      <c r="N374" s="297" t="s">
        <v>38</v>
      </c>
      <c r="O374" s="92"/>
      <c r="P374" s="247">
        <f>O374*H374</f>
        <v>0</v>
      </c>
      <c r="Q374" s="247">
        <v>0</v>
      </c>
      <c r="R374" s="247">
        <f>Q374*H374</f>
        <v>0</v>
      </c>
      <c r="S374" s="247">
        <v>0</v>
      </c>
      <c r="T374" s="248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9" t="s">
        <v>152</v>
      </c>
      <c r="AT374" s="249" t="s">
        <v>169</v>
      </c>
      <c r="AU374" s="249" t="s">
        <v>83</v>
      </c>
      <c r="AY374" s="18" t="s">
        <v>123</v>
      </c>
      <c r="BE374" s="250">
        <f>IF(N374="základní",J374,0)</f>
        <v>0</v>
      </c>
      <c r="BF374" s="250">
        <f>IF(N374="snížená",J374,0)</f>
        <v>0</v>
      </c>
      <c r="BG374" s="250">
        <f>IF(N374="zákl. přenesená",J374,0)</f>
        <v>0</v>
      </c>
      <c r="BH374" s="250">
        <f>IF(N374="sníž. přenesená",J374,0)</f>
        <v>0</v>
      </c>
      <c r="BI374" s="250">
        <f>IF(N374="nulová",J374,0)</f>
        <v>0</v>
      </c>
      <c r="BJ374" s="18" t="s">
        <v>81</v>
      </c>
      <c r="BK374" s="250">
        <f>ROUND(I374*H374,2)</f>
        <v>0</v>
      </c>
      <c r="BL374" s="18" t="s">
        <v>130</v>
      </c>
      <c r="BM374" s="249" t="s">
        <v>388</v>
      </c>
    </row>
    <row r="375" s="2" customFormat="1">
      <c r="A375" s="39"/>
      <c r="B375" s="40"/>
      <c r="C375" s="41"/>
      <c r="D375" s="251" t="s">
        <v>131</v>
      </c>
      <c r="E375" s="41"/>
      <c r="F375" s="252" t="s">
        <v>387</v>
      </c>
      <c r="G375" s="41"/>
      <c r="H375" s="41"/>
      <c r="I375" s="145"/>
      <c r="J375" s="41"/>
      <c r="K375" s="41"/>
      <c r="L375" s="45"/>
      <c r="M375" s="253"/>
      <c r="N375" s="254"/>
      <c r="O375" s="92"/>
      <c r="P375" s="92"/>
      <c r="Q375" s="92"/>
      <c r="R375" s="92"/>
      <c r="S375" s="92"/>
      <c r="T375" s="93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131</v>
      </c>
      <c r="AU375" s="18" t="s">
        <v>83</v>
      </c>
    </row>
    <row r="376" s="2" customFormat="1" ht="16.5" customHeight="1">
      <c r="A376" s="39"/>
      <c r="B376" s="40"/>
      <c r="C376" s="287" t="s">
        <v>261</v>
      </c>
      <c r="D376" s="287" t="s">
        <v>169</v>
      </c>
      <c r="E376" s="288" t="s">
        <v>389</v>
      </c>
      <c r="F376" s="289" t="s">
        <v>390</v>
      </c>
      <c r="G376" s="290" t="s">
        <v>294</v>
      </c>
      <c r="H376" s="291">
        <v>8</v>
      </c>
      <c r="I376" s="292"/>
      <c r="J376" s="293">
        <f>ROUND(I376*H376,2)</f>
        <v>0</v>
      </c>
      <c r="K376" s="294"/>
      <c r="L376" s="295"/>
      <c r="M376" s="296" t="s">
        <v>1</v>
      </c>
      <c r="N376" s="297" t="s">
        <v>38</v>
      </c>
      <c r="O376" s="92"/>
      <c r="P376" s="247">
        <f>O376*H376</f>
        <v>0</v>
      </c>
      <c r="Q376" s="247">
        <v>0</v>
      </c>
      <c r="R376" s="247">
        <f>Q376*H376</f>
        <v>0</v>
      </c>
      <c r="S376" s="247">
        <v>0</v>
      </c>
      <c r="T376" s="248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9" t="s">
        <v>152</v>
      </c>
      <c r="AT376" s="249" t="s">
        <v>169</v>
      </c>
      <c r="AU376" s="249" t="s">
        <v>83</v>
      </c>
      <c r="AY376" s="18" t="s">
        <v>123</v>
      </c>
      <c r="BE376" s="250">
        <f>IF(N376="základní",J376,0)</f>
        <v>0</v>
      </c>
      <c r="BF376" s="250">
        <f>IF(N376="snížená",J376,0)</f>
        <v>0</v>
      </c>
      <c r="BG376" s="250">
        <f>IF(N376="zákl. přenesená",J376,0)</f>
        <v>0</v>
      </c>
      <c r="BH376" s="250">
        <f>IF(N376="sníž. přenesená",J376,0)</f>
        <v>0</v>
      </c>
      <c r="BI376" s="250">
        <f>IF(N376="nulová",J376,0)</f>
        <v>0</v>
      </c>
      <c r="BJ376" s="18" t="s">
        <v>81</v>
      </c>
      <c r="BK376" s="250">
        <f>ROUND(I376*H376,2)</f>
        <v>0</v>
      </c>
      <c r="BL376" s="18" t="s">
        <v>130</v>
      </c>
      <c r="BM376" s="249" t="s">
        <v>391</v>
      </c>
    </row>
    <row r="377" s="2" customFormat="1">
      <c r="A377" s="39"/>
      <c r="B377" s="40"/>
      <c r="C377" s="41"/>
      <c r="D377" s="251" t="s">
        <v>131</v>
      </c>
      <c r="E377" s="41"/>
      <c r="F377" s="252" t="s">
        <v>390</v>
      </c>
      <c r="G377" s="41"/>
      <c r="H377" s="41"/>
      <c r="I377" s="145"/>
      <c r="J377" s="41"/>
      <c r="K377" s="41"/>
      <c r="L377" s="45"/>
      <c r="M377" s="253"/>
      <c r="N377" s="254"/>
      <c r="O377" s="92"/>
      <c r="P377" s="92"/>
      <c r="Q377" s="92"/>
      <c r="R377" s="92"/>
      <c r="S377" s="92"/>
      <c r="T377" s="93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131</v>
      </c>
      <c r="AU377" s="18" t="s">
        <v>83</v>
      </c>
    </row>
    <row r="378" s="2" customFormat="1" ht="21.75" customHeight="1">
      <c r="A378" s="39"/>
      <c r="B378" s="40"/>
      <c r="C378" s="287" t="s">
        <v>392</v>
      </c>
      <c r="D378" s="287" t="s">
        <v>169</v>
      </c>
      <c r="E378" s="288" t="s">
        <v>393</v>
      </c>
      <c r="F378" s="289" t="s">
        <v>394</v>
      </c>
      <c r="G378" s="290" t="s">
        <v>294</v>
      </c>
      <c r="H378" s="291">
        <v>16</v>
      </c>
      <c r="I378" s="292"/>
      <c r="J378" s="293">
        <f>ROUND(I378*H378,2)</f>
        <v>0</v>
      </c>
      <c r="K378" s="294"/>
      <c r="L378" s="295"/>
      <c r="M378" s="296" t="s">
        <v>1</v>
      </c>
      <c r="N378" s="297" t="s">
        <v>38</v>
      </c>
      <c r="O378" s="92"/>
      <c r="P378" s="247">
        <f>O378*H378</f>
        <v>0</v>
      </c>
      <c r="Q378" s="247">
        <v>0</v>
      </c>
      <c r="R378" s="247">
        <f>Q378*H378</f>
        <v>0</v>
      </c>
      <c r="S378" s="247">
        <v>0</v>
      </c>
      <c r="T378" s="248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49" t="s">
        <v>152</v>
      </c>
      <c r="AT378" s="249" t="s">
        <v>169</v>
      </c>
      <c r="AU378" s="249" t="s">
        <v>83</v>
      </c>
      <c r="AY378" s="18" t="s">
        <v>123</v>
      </c>
      <c r="BE378" s="250">
        <f>IF(N378="základní",J378,0)</f>
        <v>0</v>
      </c>
      <c r="BF378" s="250">
        <f>IF(N378="snížená",J378,0)</f>
        <v>0</v>
      </c>
      <c r="BG378" s="250">
        <f>IF(N378="zákl. přenesená",J378,0)</f>
        <v>0</v>
      </c>
      <c r="BH378" s="250">
        <f>IF(N378="sníž. přenesená",J378,0)</f>
        <v>0</v>
      </c>
      <c r="BI378" s="250">
        <f>IF(N378="nulová",J378,0)</f>
        <v>0</v>
      </c>
      <c r="BJ378" s="18" t="s">
        <v>81</v>
      </c>
      <c r="BK378" s="250">
        <f>ROUND(I378*H378,2)</f>
        <v>0</v>
      </c>
      <c r="BL378" s="18" t="s">
        <v>130</v>
      </c>
      <c r="BM378" s="249" t="s">
        <v>395</v>
      </c>
    </row>
    <row r="379" s="2" customFormat="1">
      <c r="A379" s="39"/>
      <c r="B379" s="40"/>
      <c r="C379" s="41"/>
      <c r="D379" s="251" t="s">
        <v>131</v>
      </c>
      <c r="E379" s="41"/>
      <c r="F379" s="252" t="s">
        <v>394</v>
      </c>
      <c r="G379" s="41"/>
      <c r="H379" s="41"/>
      <c r="I379" s="145"/>
      <c r="J379" s="41"/>
      <c r="K379" s="41"/>
      <c r="L379" s="45"/>
      <c r="M379" s="253"/>
      <c r="N379" s="254"/>
      <c r="O379" s="92"/>
      <c r="P379" s="92"/>
      <c r="Q379" s="92"/>
      <c r="R379" s="92"/>
      <c r="S379" s="92"/>
      <c r="T379" s="93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131</v>
      </c>
      <c r="AU379" s="18" t="s">
        <v>83</v>
      </c>
    </row>
    <row r="380" s="12" customFormat="1" ht="22.8" customHeight="1">
      <c r="A380" s="12"/>
      <c r="B380" s="221"/>
      <c r="C380" s="222"/>
      <c r="D380" s="223" t="s">
        <v>72</v>
      </c>
      <c r="E380" s="235" t="s">
        <v>396</v>
      </c>
      <c r="F380" s="235" t="s">
        <v>397</v>
      </c>
      <c r="G380" s="222"/>
      <c r="H380" s="222"/>
      <c r="I380" s="225"/>
      <c r="J380" s="236">
        <f>BK380</f>
        <v>0</v>
      </c>
      <c r="K380" s="222"/>
      <c r="L380" s="227"/>
      <c r="M380" s="228"/>
      <c r="N380" s="229"/>
      <c r="O380" s="229"/>
      <c r="P380" s="230">
        <f>SUM(P381:P400)</f>
        <v>0</v>
      </c>
      <c r="Q380" s="229"/>
      <c r="R380" s="230">
        <f>SUM(R381:R400)</f>
        <v>0</v>
      </c>
      <c r="S380" s="229"/>
      <c r="T380" s="231">
        <f>SUM(T381:T400)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32" t="s">
        <v>81</v>
      </c>
      <c r="AT380" s="233" t="s">
        <v>72</v>
      </c>
      <c r="AU380" s="233" t="s">
        <v>81</v>
      </c>
      <c r="AY380" s="232" t="s">
        <v>123</v>
      </c>
      <c r="BK380" s="234">
        <f>SUM(BK381:BK400)</f>
        <v>0</v>
      </c>
    </row>
    <row r="381" s="2" customFormat="1" ht="21.75" customHeight="1">
      <c r="A381" s="39"/>
      <c r="B381" s="40"/>
      <c r="C381" s="237" t="s">
        <v>265</v>
      </c>
      <c r="D381" s="237" t="s">
        <v>126</v>
      </c>
      <c r="E381" s="238" t="s">
        <v>142</v>
      </c>
      <c r="F381" s="239" t="s">
        <v>143</v>
      </c>
      <c r="G381" s="240" t="s">
        <v>144</v>
      </c>
      <c r="H381" s="241">
        <v>39.060000000000002</v>
      </c>
      <c r="I381" s="242"/>
      <c r="J381" s="243">
        <f>ROUND(I381*H381,2)</f>
        <v>0</v>
      </c>
      <c r="K381" s="244"/>
      <c r="L381" s="45"/>
      <c r="M381" s="245" t="s">
        <v>1</v>
      </c>
      <c r="N381" s="246" t="s">
        <v>38</v>
      </c>
      <c r="O381" s="92"/>
      <c r="P381" s="247">
        <f>O381*H381</f>
        <v>0</v>
      </c>
      <c r="Q381" s="247">
        <v>0</v>
      </c>
      <c r="R381" s="247">
        <f>Q381*H381</f>
        <v>0</v>
      </c>
      <c r="S381" s="247">
        <v>0</v>
      </c>
      <c r="T381" s="248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9" t="s">
        <v>130</v>
      </c>
      <c r="AT381" s="249" t="s">
        <v>126</v>
      </c>
      <c r="AU381" s="249" t="s">
        <v>83</v>
      </c>
      <c r="AY381" s="18" t="s">
        <v>123</v>
      </c>
      <c r="BE381" s="250">
        <f>IF(N381="základní",J381,0)</f>
        <v>0</v>
      </c>
      <c r="BF381" s="250">
        <f>IF(N381="snížená",J381,0)</f>
        <v>0</v>
      </c>
      <c r="BG381" s="250">
        <f>IF(N381="zákl. přenesená",J381,0)</f>
        <v>0</v>
      </c>
      <c r="BH381" s="250">
        <f>IF(N381="sníž. přenesená",J381,0)</f>
        <v>0</v>
      </c>
      <c r="BI381" s="250">
        <f>IF(N381="nulová",J381,0)</f>
        <v>0</v>
      </c>
      <c r="BJ381" s="18" t="s">
        <v>81</v>
      </c>
      <c r="BK381" s="250">
        <f>ROUND(I381*H381,2)</f>
        <v>0</v>
      </c>
      <c r="BL381" s="18" t="s">
        <v>130</v>
      </c>
      <c r="BM381" s="249" t="s">
        <v>398</v>
      </c>
    </row>
    <row r="382" s="2" customFormat="1">
      <c r="A382" s="39"/>
      <c r="B382" s="40"/>
      <c r="C382" s="41"/>
      <c r="D382" s="251" t="s">
        <v>131</v>
      </c>
      <c r="E382" s="41"/>
      <c r="F382" s="252" t="s">
        <v>143</v>
      </c>
      <c r="G382" s="41"/>
      <c r="H382" s="41"/>
      <c r="I382" s="145"/>
      <c r="J382" s="41"/>
      <c r="K382" s="41"/>
      <c r="L382" s="45"/>
      <c r="M382" s="253"/>
      <c r="N382" s="254"/>
      <c r="O382" s="92"/>
      <c r="P382" s="92"/>
      <c r="Q382" s="92"/>
      <c r="R382" s="92"/>
      <c r="S382" s="92"/>
      <c r="T382" s="93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131</v>
      </c>
      <c r="AU382" s="18" t="s">
        <v>83</v>
      </c>
    </row>
    <row r="383" s="13" customFormat="1">
      <c r="A383" s="13"/>
      <c r="B383" s="255"/>
      <c r="C383" s="256"/>
      <c r="D383" s="251" t="s">
        <v>132</v>
      </c>
      <c r="E383" s="257" t="s">
        <v>1</v>
      </c>
      <c r="F383" s="258" t="s">
        <v>399</v>
      </c>
      <c r="G383" s="256"/>
      <c r="H383" s="257" t="s">
        <v>1</v>
      </c>
      <c r="I383" s="259"/>
      <c r="J383" s="256"/>
      <c r="K383" s="256"/>
      <c r="L383" s="260"/>
      <c r="M383" s="261"/>
      <c r="N383" s="262"/>
      <c r="O383" s="262"/>
      <c r="P383" s="262"/>
      <c r="Q383" s="262"/>
      <c r="R383" s="262"/>
      <c r="S383" s="262"/>
      <c r="T383" s="26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64" t="s">
        <v>132</v>
      </c>
      <c r="AU383" s="264" t="s">
        <v>83</v>
      </c>
      <c r="AV383" s="13" t="s">
        <v>81</v>
      </c>
      <c r="AW383" s="13" t="s">
        <v>30</v>
      </c>
      <c r="AX383" s="13" t="s">
        <v>73</v>
      </c>
      <c r="AY383" s="264" t="s">
        <v>123</v>
      </c>
    </row>
    <row r="384" s="14" customFormat="1">
      <c r="A384" s="14"/>
      <c r="B384" s="265"/>
      <c r="C384" s="266"/>
      <c r="D384" s="251" t="s">
        <v>132</v>
      </c>
      <c r="E384" s="267" t="s">
        <v>1</v>
      </c>
      <c r="F384" s="268" t="s">
        <v>400</v>
      </c>
      <c r="G384" s="266"/>
      <c r="H384" s="269">
        <v>39.060000000000002</v>
      </c>
      <c r="I384" s="270"/>
      <c r="J384" s="266"/>
      <c r="K384" s="266"/>
      <c r="L384" s="271"/>
      <c r="M384" s="272"/>
      <c r="N384" s="273"/>
      <c r="O384" s="273"/>
      <c r="P384" s="273"/>
      <c r="Q384" s="273"/>
      <c r="R384" s="273"/>
      <c r="S384" s="273"/>
      <c r="T384" s="27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75" t="s">
        <v>132</v>
      </c>
      <c r="AU384" s="275" t="s">
        <v>83</v>
      </c>
      <c r="AV384" s="14" t="s">
        <v>83</v>
      </c>
      <c r="AW384" s="14" t="s">
        <v>30</v>
      </c>
      <c r="AX384" s="14" t="s">
        <v>73</v>
      </c>
      <c r="AY384" s="275" t="s">
        <v>123</v>
      </c>
    </row>
    <row r="385" s="15" customFormat="1">
      <c r="A385" s="15"/>
      <c r="B385" s="276"/>
      <c r="C385" s="277"/>
      <c r="D385" s="251" t="s">
        <v>132</v>
      </c>
      <c r="E385" s="278" t="s">
        <v>1</v>
      </c>
      <c r="F385" s="279" t="s">
        <v>135</v>
      </c>
      <c r="G385" s="277"/>
      <c r="H385" s="280">
        <v>39.060000000000002</v>
      </c>
      <c r="I385" s="281"/>
      <c r="J385" s="277"/>
      <c r="K385" s="277"/>
      <c r="L385" s="282"/>
      <c r="M385" s="283"/>
      <c r="N385" s="284"/>
      <c r="O385" s="284"/>
      <c r="P385" s="284"/>
      <c r="Q385" s="284"/>
      <c r="R385" s="284"/>
      <c r="S385" s="284"/>
      <c r="T385" s="285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86" t="s">
        <v>132</v>
      </c>
      <c r="AU385" s="286" t="s">
        <v>83</v>
      </c>
      <c r="AV385" s="15" t="s">
        <v>130</v>
      </c>
      <c r="AW385" s="15" t="s">
        <v>30</v>
      </c>
      <c r="AX385" s="15" t="s">
        <v>81</v>
      </c>
      <c r="AY385" s="286" t="s">
        <v>123</v>
      </c>
    </row>
    <row r="386" s="2" customFormat="1" ht="16.5" customHeight="1">
      <c r="A386" s="39"/>
      <c r="B386" s="40"/>
      <c r="C386" s="237" t="s">
        <v>401</v>
      </c>
      <c r="D386" s="237" t="s">
        <v>126</v>
      </c>
      <c r="E386" s="238" t="s">
        <v>150</v>
      </c>
      <c r="F386" s="239" t="s">
        <v>151</v>
      </c>
      <c r="G386" s="240" t="s">
        <v>138</v>
      </c>
      <c r="H386" s="241">
        <v>130.19999999999999</v>
      </c>
      <c r="I386" s="242"/>
      <c r="J386" s="243">
        <f>ROUND(I386*H386,2)</f>
        <v>0</v>
      </c>
      <c r="K386" s="244"/>
      <c r="L386" s="45"/>
      <c r="M386" s="245" t="s">
        <v>1</v>
      </c>
      <c r="N386" s="246" t="s">
        <v>38</v>
      </c>
      <c r="O386" s="92"/>
      <c r="P386" s="247">
        <f>O386*H386</f>
        <v>0</v>
      </c>
      <c r="Q386" s="247">
        <v>0</v>
      </c>
      <c r="R386" s="247">
        <f>Q386*H386</f>
        <v>0</v>
      </c>
      <c r="S386" s="247">
        <v>0</v>
      </c>
      <c r="T386" s="248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49" t="s">
        <v>130</v>
      </c>
      <c r="AT386" s="249" t="s">
        <v>126</v>
      </c>
      <c r="AU386" s="249" t="s">
        <v>83</v>
      </c>
      <c r="AY386" s="18" t="s">
        <v>123</v>
      </c>
      <c r="BE386" s="250">
        <f>IF(N386="základní",J386,0)</f>
        <v>0</v>
      </c>
      <c r="BF386" s="250">
        <f>IF(N386="snížená",J386,0)</f>
        <v>0</v>
      </c>
      <c r="BG386" s="250">
        <f>IF(N386="zákl. přenesená",J386,0)</f>
        <v>0</v>
      </c>
      <c r="BH386" s="250">
        <f>IF(N386="sníž. přenesená",J386,0)</f>
        <v>0</v>
      </c>
      <c r="BI386" s="250">
        <f>IF(N386="nulová",J386,0)</f>
        <v>0</v>
      </c>
      <c r="BJ386" s="18" t="s">
        <v>81</v>
      </c>
      <c r="BK386" s="250">
        <f>ROUND(I386*H386,2)</f>
        <v>0</v>
      </c>
      <c r="BL386" s="18" t="s">
        <v>130</v>
      </c>
      <c r="BM386" s="249" t="s">
        <v>402</v>
      </c>
    </row>
    <row r="387" s="2" customFormat="1">
      <c r="A387" s="39"/>
      <c r="B387" s="40"/>
      <c r="C387" s="41"/>
      <c r="D387" s="251" t="s">
        <v>131</v>
      </c>
      <c r="E387" s="41"/>
      <c r="F387" s="252" t="s">
        <v>151</v>
      </c>
      <c r="G387" s="41"/>
      <c r="H387" s="41"/>
      <c r="I387" s="145"/>
      <c r="J387" s="41"/>
      <c r="K387" s="41"/>
      <c r="L387" s="45"/>
      <c r="M387" s="253"/>
      <c r="N387" s="254"/>
      <c r="O387" s="92"/>
      <c r="P387" s="92"/>
      <c r="Q387" s="92"/>
      <c r="R387" s="92"/>
      <c r="S387" s="92"/>
      <c r="T387" s="93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131</v>
      </c>
      <c r="AU387" s="18" t="s">
        <v>83</v>
      </c>
    </row>
    <row r="388" s="13" customFormat="1">
      <c r="A388" s="13"/>
      <c r="B388" s="255"/>
      <c r="C388" s="256"/>
      <c r="D388" s="251" t="s">
        <v>132</v>
      </c>
      <c r="E388" s="257" t="s">
        <v>1</v>
      </c>
      <c r="F388" s="258" t="s">
        <v>403</v>
      </c>
      <c r="G388" s="256"/>
      <c r="H388" s="257" t="s">
        <v>1</v>
      </c>
      <c r="I388" s="259"/>
      <c r="J388" s="256"/>
      <c r="K388" s="256"/>
      <c r="L388" s="260"/>
      <c r="M388" s="261"/>
      <c r="N388" s="262"/>
      <c r="O388" s="262"/>
      <c r="P388" s="262"/>
      <c r="Q388" s="262"/>
      <c r="R388" s="262"/>
      <c r="S388" s="262"/>
      <c r="T388" s="26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4" t="s">
        <v>132</v>
      </c>
      <c r="AU388" s="264" t="s">
        <v>83</v>
      </c>
      <c r="AV388" s="13" t="s">
        <v>81</v>
      </c>
      <c r="AW388" s="13" t="s">
        <v>30</v>
      </c>
      <c r="AX388" s="13" t="s">
        <v>73</v>
      </c>
      <c r="AY388" s="264" t="s">
        <v>123</v>
      </c>
    </row>
    <row r="389" s="14" customFormat="1">
      <c r="A389" s="14"/>
      <c r="B389" s="265"/>
      <c r="C389" s="266"/>
      <c r="D389" s="251" t="s">
        <v>132</v>
      </c>
      <c r="E389" s="267" t="s">
        <v>1</v>
      </c>
      <c r="F389" s="268" t="s">
        <v>404</v>
      </c>
      <c r="G389" s="266"/>
      <c r="H389" s="269">
        <v>130.19999999999999</v>
      </c>
      <c r="I389" s="270"/>
      <c r="J389" s="266"/>
      <c r="K389" s="266"/>
      <c r="L389" s="271"/>
      <c r="M389" s="272"/>
      <c r="N389" s="273"/>
      <c r="O389" s="273"/>
      <c r="P389" s="273"/>
      <c r="Q389" s="273"/>
      <c r="R389" s="273"/>
      <c r="S389" s="273"/>
      <c r="T389" s="27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75" t="s">
        <v>132</v>
      </c>
      <c r="AU389" s="275" t="s">
        <v>83</v>
      </c>
      <c r="AV389" s="14" t="s">
        <v>83</v>
      </c>
      <c r="AW389" s="14" t="s">
        <v>30</v>
      </c>
      <c r="AX389" s="14" t="s">
        <v>73</v>
      </c>
      <c r="AY389" s="275" t="s">
        <v>123</v>
      </c>
    </row>
    <row r="390" s="15" customFormat="1">
      <c r="A390" s="15"/>
      <c r="B390" s="276"/>
      <c r="C390" s="277"/>
      <c r="D390" s="251" t="s">
        <v>132</v>
      </c>
      <c r="E390" s="278" t="s">
        <v>1</v>
      </c>
      <c r="F390" s="279" t="s">
        <v>135</v>
      </c>
      <c r="G390" s="277"/>
      <c r="H390" s="280">
        <v>130.19999999999999</v>
      </c>
      <c r="I390" s="281"/>
      <c r="J390" s="277"/>
      <c r="K390" s="277"/>
      <c r="L390" s="282"/>
      <c r="M390" s="283"/>
      <c r="N390" s="284"/>
      <c r="O390" s="284"/>
      <c r="P390" s="284"/>
      <c r="Q390" s="284"/>
      <c r="R390" s="284"/>
      <c r="S390" s="284"/>
      <c r="T390" s="285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86" t="s">
        <v>132</v>
      </c>
      <c r="AU390" s="286" t="s">
        <v>83</v>
      </c>
      <c r="AV390" s="15" t="s">
        <v>130</v>
      </c>
      <c r="AW390" s="15" t="s">
        <v>30</v>
      </c>
      <c r="AX390" s="15" t="s">
        <v>81</v>
      </c>
      <c r="AY390" s="286" t="s">
        <v>123</v>
      </c>
    </row>
    <row r="391" s="2" customFormat="1" ht="21.75" customHeight="1">
      <c r="A391" s="39"/>
      <c r="B391" s="40"/>
      <c r="C391" s="237" t="s">
        <v>270</v>
      </c>
      <c r="D391" s="237" t="s">
        <v>126</v>
      </c>
      <c r="E391" s="238" t="s">
        <v>405</v>
      </c>
      <c r="F391" s="239" t="s">
        <v>406</v>
      </c>
      <c r="G391" s="240" t="s">
        <v>138</v>
      </c>
      <c r="H391" s="241">
        <v>130.19999999999999</v>
      </c>
      <c r="I391" s="242"/>
      <c r="J391" s="243">
        <f>ROUND(I391*H391,2)</f>
        <v>0</v>
      </c>
      <c r="K391" s="244"/>
      <c r="L391" s="45"/>
      <c r="M391" s="245" t="s">
        <v>1</v>
      </c>
      <c r="N391" s="246" t="s">
        <v>38</v>
      </c>
      <c r="O391" s="92"/>
      <c r="P391" s="247">
        <f>O391*H391</f>
        <v>0</v>
      </c>
      <c r="Q391" s="247">
        <v>0</v>
      </c>
      <c r="R391" s="247">
        <f>Q391*H391</f>
        <v>0</v>
      </c>
      <c r="S391" s="247">
        <v>0</v>
      </c>
      <c r="T391" s="248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9" t="s">
        <v>130</v>
      </c>
      <c r="AT391" s="249" t="s">
        <v>126</v>
      </c>
      <c r="AU391" s="249" t="s">
        <v>83</v>
      </c>
      <c r="AY391" s="18" t="s">
        <v>123</v>
      </c>
      <c r="BE391" s="250">
        <f>IF(N391="základní",J391,0)</f>
        <v>0</v>
      </c>
      <c r="BF391" s="250">
        <f>IF(N391="snížená",J391,0)</f>
        <v>0</v>
      </c>
      <c r="BG391" s="250">
        <f>IF(N391="zákl. přenesená",J391,0)</f>
        <v>0</v>
      </c>
      <c r="BH391" s="250">
        <f>IF(N391="sníž. přenesená",J391,0)</f>
        <v>0</v>
      </c>
      <c r="BI391" s="250">
        <f>IF(N391="nulová",J391,0)</f>
        <v>0</v>
      </c>
      <c r="BJ391" s="18" t="s">
        <v>81</v>
      </c>
      <c r="BK391" s="250">
        <f>ROUND(I391*H391,2)</f>
        <v>0</v>
      </c>
      <c r="BL391" s="18" t="s">
        <v>130</v>
      </c>
      <c r="BM391" s="249" t="s">
        <v>407</v>
      </c>
    </row>
    <row r="392" s="2" customFormat="1">
      <c r="A392" s="39"/>
      <c r="B392" s="40"/>
      <c r="C392" s="41"/>
      <c r="D392" s="251" t="s">
        <v>131</v>
      </c>
      <c r="E392" s="41"/>
      <c r="F392" s="252" t="s">
        <v>406</v>
      </c>
      <c r="G392" s="41"/>
      <c r="H392" s="41"/>
      <c r="I392" s="145"/>
      <c r="J392" s="41"/>
      <c r="K392" s="41"/>
      <c r="L392" s="45"/>
      <c r="M392" s="253"/>
      <c r="N392" s="254"/>
      <c r="O392" s="92"/>
      <c r="P392" s="92"/>
      <c r="Q392" s="92"/>
      <c r="R392" s="92"/>
      <c r="S392" s="92"/>
      <c r="T392" s="93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131</v>
      </c>
      <c r="AU392" s="18" t="s">
        <v>83</v>
      </c>
    </row>
    <row r="393" s="13" customFormat="1">
      <c r="A393" s="13"/>
      <c r="B393" s="255"/>
      <c r="C393" s="256"/>
      <c r="D393" s="251" t="s">
        <v>132</v>
      </c>
      <c r="E393" s="257" t="s">
        <v>1</v>
      </c>
      <c r="F393" s="258" t="s">
        <v>408</v>
      </c>
      <c r="G393" s="256"/>
      <c r="H393" s="257" t="s">
        <v>1</v>
      </c>
      <c r="I393" s="259"/>
      <c r="J393" s="256"/>
      <c r="K393" s="256"/>
      <c r="L393" s="260"/>
      <c r="M393" s="261"/>
      <c r="N393" s="262"/>
      <c r="O393" s="262"/>
      <c r="P393" s="262"/>
      <c r="Q393" s="262"/>
      <c r="R393" s="262"/>
      <c r="S393" s="262"/>
      <c r="T393" s="26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64" t="s">
        <v>132</v>
      </c>
      <c r="AU393" s="264" t="s">
        <v>83</v>
      </c>
      <c r="AV393" s="13" t="s">
        <v>81</v>
      </c>
      <c r="AW393" s="13" t="s">
        <v>30</v>
      </c>
      <c r="AX393" s="13" t="s">
        <v>73</v>
      </c>
      <c r="AY393" s="264" t="s">
        <v>123</v>
      </c>
    </row>
    <row r="394" s="14" customFormat="1">
      <c r="A394" s="14"/>
      <c r="B394" s="265"/>
      <c r="C394" s="266"/>
      <c r="D394" s="251" t="s">
        <v>132</v>
      </c>
      <c r="E394" s="267" t="s">
        <v>1</v>
      </c>
      <c r="F394" s="268" t="s">
        <v>404</v>
      </c>
      <c r="G394" s="266"/>
      <c r="H394" s="269">
        <v>130.19999999999999</v>
      </c>
      <c r="I394" s="270"/>
      <c r="J394" s="266"/>
      <c r="K394" s="266"/>
      <c r="L394" s="271"/>
      <c r="M394" s="272"/>
      <c r="N394" s="273"/>
      <c r="O394" s="273"/>
      <c r="P394" s="273"/>
      <c r="Q394" s="273"/>
      <c r="R394" s="273"/>
      <c r="S394" s="273"/>
      <c r="T394" s="27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75" t="s">
        <v>132</v>
      </c>
      <c r="AU394" s="275" t="s">
        <v>83</v>
      </c>
      <c r="AV394" s="14" t="s">
        <v>83</v>
      </c>
      <c r="AW394" s="14" t="s">
        <v>30</v>
      </c>
      <c r="AX394" s="14" t="s">
        <v>73</v>
      </c>
      <c r="AY394" s="275" t="s">
        <v>123</v>
      </c>
    </row>
    <row r="395" s="15" customFormat="1">
      <c r="A395" s="15"/>
      <c r="B395" s="276"/>
      <c r="C395" s="277"/>
      <c r="D395" s="251" t="s">
        <v>132</v>
      </c>
      <c r="E395" s="278" t="s">
        <v>1</v>
      </c>
      <c r="F395" s="279" t="s">
        <v>135</v>
      </c>
      <c r="G395" s="277"/>
      <c r="H395" s="280">
        <v>130.19999999999999</v>
      </c>
      <c r="I395" s="281"/>
      <c r="J395" s="277"/>
      <c r="K395" s="277"/>
      <c r="L395" s="282"/>
      <c r="M395" s="283"/>
      <c r="N395" s="284"/>
      <c r="O395" s="284"/>
      <c r="P395" s="284"/>
      <c r="Q395" s="284"/>
      <c r="R395" s="284"/>
      <c r="S395" s="284"/>
      <c r="T395" s="285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86" t="s">
        <v>132</v>
      </c>
      <c r="AU395" s="286" t="s">
        <v>83</v>
      </c>
      <c r="AV395" s="15" t="s">
        <v>130</v>
      </c>
      <c r="AW395" s="15" t="s">
        <v>30</v>
      </c>
      <c r="AX395" s="15" t="s">
        <v>81</v>
      </c>
      <c r="AY395" s="286" t="s">
        <v>123</v>
      </c>
    </row>
    <row r="396" s="2" customFormat="1" ht="21.75" customHeight="1">
      <c r="A396" s="39"/>
      <c r="B396" s="40"/>
      <c r="C396" s="287" t="s">
        <v>409</v>
      </c>
      <c r="D396" s="287" t="s">
        <v>169</v>
      </c>
      <c r="E396" s="288" t="s">
        <v>410</v>
      </c>
      <c r="F396" s="289" t="s">
        <v>411</v>
      </c>
      <c r="G396" s="290" t="s">
        <v>172</v>
      </c>
      <c r="H396" s="291">
        <v>70.308000000000007</v>
      </c>
      <c r="I396" s="292"/>
      <c r="J396" s="293">
        <f>ROUND(I396*H396,2)</f>
        <v>0</v>
      </c>
      <c r="K396" s="294"/>
      <c r="L396" s="295"/>
      <c r="M396" s="296" t="s">
        <v>1</v>
      </c>
      <c r="N396" s="297" t="s">
        <v>38</v>
      </c>
      <c r="O396" s="92"/>
      <c r="P396" s="247">
        <f>O396*H396</f>
        <v>0</v>
      </c>
      <c r="Q396" s="247">
        <v>0</v>
      </c>
      <c r="R396" s="247">
        <f>Q396*H396</f>
        <v>0</v>
      </c>
      <c r="S396" s="247">
        <v>0</v>
      </c>
      <c r="T396" s="248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49" t="s">
        <v>152</v>
      </c>
      <c r="AT396" s="249" t="s">
        <v>169</v>
      </c>
      <c r="AU396" s="249" t="s">
        <v>83</v>
      </c>
      <c r="AY396" s="18" t="s">
        <v>123</v>
      </c>
      <c r="BE396" s="250">
        <f>IF(N396="základní",J396,0)</f>
        <v>0</v>
      </c>
      <c r="BF396" s="250">
        <f>IF(N396="snížená",J396,0)</f>
        <v>0</v>
      </c>
      <c r="BG396" s="250">
        <f>IF(N396="zákl. přenesená",J396,0)</f>
        <v>0</v>
      </c>
      <c r="BH396" s="250">
        <f>IF(N396="sníž. přenesená",J396,0)</f>
        <v>0</v>
      </c>
      <c r="BI396" s="250">
        <f>IF(N396="nulová",J396,0)</f>
        <v>0</v>
      </c>
      <c r="BJ396" s="18" t="s">
        <v>81</v>
      </c>
      <c r="BK396" s="250">
        <f>ROUND(I396*H396,2)</f>
        <v>0</v>
      </c>
      <c r="BL396" s="18" t="s">
        <v>130</v>
      </c>
      <c r="BM396" s="249" t="s">
        <v>412</v>
      </c>
    </row>
    <row r="397" s="2" customFormat="1">
      <c r="A397" s="39"/>
      <c r="B397" s="40"/>
      <c r="C397" s="41"/>
      <c r="D397" s="251" t="s">
        <v>131</v>
      </c>
      <c r="E397" s="41"/>
      <c r="F397" s="252" t="s">
        <v>411</v>
      </c>
      <c r="G397" s="41"/>
      <c r="H397" s="41"/>
      <c r="I397" s="145"/>
      <c r="J397" s="41"/>
      <c r="K397" s="41"/>
      <c r="L397" s="45"/>
      <c r="M397" s="253"/>
      <c r="N397" s="254"/>
      <c r="O397" s="92"/>
      <c r="P397" s="92"/>
      <c r="Q397" s="92"/>
      <c r="R397" s="92"/>
      <c r="S397" s="92"/>
      <c r="T397" s="93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131</v>
      </c>
      <c r="AU397" s="18" t="s">
        <v>83</v>
      </c>
    </row>
    <row r="398" s="13" customFormat="1">
      <c r="A398" s="13"/>
      <c r="B398" s="255"/>
      <c r="C398" s="256"/>
      <c r="D398" s="251" t="s">
        <v>132</v>
      </c>
      <c r="E398" s="257" t="s">
        <v>1</v>
      </c>
      <c r="F398" s="258" t="s">
        <v>413</v>
      </c>
      <c r="G398" s="256"/>
      <c r="H398" s="257" t="s">
        <v>1</v>
      </c>
      <c r="I398" s="259"/>
      <c r="J398" s="256"/>
      <c r="K398" s="256"/>
      <c r="L398" s="260"/>
      <c r="M398" s="261"/>
      <c r="N398" s="262"/>
      <c r="O398" s="262"/>
      <c r="P398" s="262"/>
      <c r="Q398" s="262"/>
      <c r="R398" s="262"/>
      <c r="S398" s="262"/>
      <c r="T398" s="26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64" t="s">
        <v>132</v>
      </c>
      <c r="AU398" s="264" t="s">
        <v>83</v>
      </c>
      <c r="AV398" s="13" t="s">
        <v>81</v>
      </c>
      <c r="AW398" s="13" t="s">
        <v>30</v>
      </c>
      <c r="AX398" s="13" t="s">
        <v>73</v>
      </c>
      <c r="AY398" s="264" t="s">
        <v>123</v>
      </c>
    </row>
    <row r="399" s="14" customFormat="1">
      <c r="A399" s="14"/>
      <c r="B399" s="265"/>
      <c r="C399" s="266"/>
      <c r="D399" s="251" t="s">
        <v>132</v>
      </c>
      <c r="E399" s="267" t="s">
        <v>1</v>
      </c>
      <c r="F399" s="268" t="s">
        <v>414</v>
      </c>
      <c r="G399" s="266"/>
      <c r="H399" s="269">
        <v>70.308000000000007</v>
      </c>
      <c r="I399" s="270"/>
      <c r="J399" s="266"/>
      <c r="K399" s="266"/>
      <c r="L399" s="271"/>
      <c r="M399" s="272"/>
      <c r="N399" s="273"/>
      <c r="O399" s="273"/>
      <c r="P399" s="273"/>
      <c r="Q399" s="273"/>
      <c r="R399" s="273"/>
      <c r="S399" s="273"/>
      <c r="T399" s="27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75" t="s">
        <v>132</v>
      </c>
      <c r="AU399" s="275" t="s">
        <v>83</v>
      </c>
      <c r="AV399" s="14" t="s">
        <v>83</v>
      </c>
      <c r="AW399" s="14" t="s">
        <v>30</v>
      </c>
      <c r="AX399" s="14" t="s">
        <v>73</v>
      </c>
      <c r="AY399" s="275" t="s">
        <v>123</v>
      </c>
    </row>
    <row r="400" s="15" customFormat="1">
      <c r="A400" s="15"/>
      <c r="B400" s="276"/>
      <c r="C400" s="277"/>
      <c r="D400" s="251" t="s">
        <v>132</v>
      </c>
      <c r="E400" s="278" t="s">
        <v>1</v>
      </c>
      <c r="F400" s="279" t="s">
        <v>135</v>
      </c>
      <c r="G400" s="277"/>
      <c r="H400" s="280">
        <v>70.308000000000007</v>
      </c>
      <c r="I400" s="281"/>
      <c r="J400" s="277"/>
      <c r="K400" s="277"/>
      <c r="L400" s="282"/>
      <c r="M400" s="283"/>
      <c r="N400" s="284"/>
      <c r="O400" s="284"/>
      <c r="P400" s="284"/>
      <c r="Q400" s="284"/>
      <c r="R400" s="284"/>
      <c r="S400" s="284"/>
      <c r="T400" s="285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86" t="s">
        <v>132</v>
      </c>
      <c r="AU400" s="286" t="s">
        <v>83</v>
      </c>
      <c r="AV400" s="15" t="s">
        <v>130</v>
      </c>
      <c r="AW400" s="15" t="s">
        <v>30</v>
      </c>
      <c r="AX400" s="15" t="s">
        <v>81</v>
      </c>
      <c r="AY400" s="286" t="s">
        <v>123</v>
      </c>
    </row>
    <row r="401" s="12" customFormat="1" ht="22.8" customHeight="1">
      <c r="A401" s="12"/>
      <c r="B401" s="221"/>
      <c r="C401" s="222"/>
      <c r="D401" s="223" t="s">
        <v>72</v>
      </c>
      <c r="E401" s="235" t="s">
        <v>415</v>
      </c>
      <c r="F401" s="235" t="s">
        <v>416</v>
      </c>
      <c r="G401" s="222"/>
      <c r="H401" s="222"/>
      <c r="I401" s="225"/>
      <c r="J401" s="236">
        <f>BK401</f>
        <v>0</v>
      </c>
      <c r="K401" s="222"/>
      <c r="L401" s="227"/>
      <c r="M401" s="228"/>
      <c r="N401" s="229"/>
      <c r="O401" s="229"/>
      <c r="P401" s="230">
        <f>SUM(P402:P438)</f>
        <v>0</v>
      </c>
      <c r="Q401" s="229"/>
      <c r="R401" s="230">
        <f>SUM(R402:R438)</f>
        <v>0</v>
      </c>
      <c r="S401" s="229"/>
      <c r="T401" s="231">
        <f>SUM(T402:T438)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32" t="s">
        <v>81</v>
      </c>
      <c r="AT401" s="233" t="s">
        <v>72</v>
      </c>
      <c r="AU401" s="233" t="s">
        <v>81</v>
      </c>
      <c r="AY401" s="232" t="s">
        <v>123</v>
      </c>
      <c r="BK401" s="234">
        <f>SUM(BK402:BK438)</f>
        <v>0</v>
      </c>
    </row>
    <row r="402" s="2" customFormat="1" ht="21.75" customHeight="1">
      <c r="A402" s="39"/>
      <c r="B402" s="40"/>
      <c r="C402" s="237" t="s">
        <v>277</v>
      </c>
      <c r="D402" s="237" t="s">
        <v>126</v>
      </c>
      <c r="E402" s="238" t="s">
        <v>417</v>
      </c>
      <c r="F402" s="239" t="s">
        <v>418</v>
      </c>
      <c r="G402" s="240" t="s">
        <v>294</v>
      </c>
      <c r="H402" s="241">
        <v>6</v>
      </c>
      <c r="I402" s="242"/>
      <c r="J402" s="243">
        <f>ROUND(I402*H402,2)</f>
        <v>0</v>
      </c>
      <c r="K402" s="244"/>
      <c r="L402" s="45"/>
      <c r="M402" s="245" t="s">
        <v>1</v>
      </c>
      <c r="N402" s="246" t="s">
        <v>38</v>
      </c>
      <c r="O402" s="92"/>
      <c r="P402" s="247">
        <f>O402*H402</f>
        <v>0</v>
      </c>
      <c r="Q402" s="247">
        <v>0</v>
      </c>
      <c r="R402" s="247">
        <f>Q402*H402</f>
        <v>0</v>
      </c>
      <c r="S402" s="247">
        <v>0</v>
      </c>
      <c r="T402" s="248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9" t="s">
        <v>130</v>
      </c>
      <c r="AT402" s="249" t="s">
        <v>126</v>
      </c>
      <c r="AU402" s="249" t="s">
        <v>83</v>
      </c>
      <c r="AY402" s="18" t="s">
        <v>123</v>
      </c>
      <c r="BE402" s="250">
        <f>IF(N402="základní",J402,0)</f>
        <v>0</v>
      </c>
      <c r="BF402" s="250">
        <f>IF(N402="snížená",J402,0)</f>
        <v>0</v>
      </c>
      <c r="BG402" s="250">
        <f>IF(N402="zákl. přenesená",J402,0)</f>
        <v>0</v>
      </c>
      <c r="BH402" s="250">
        <f>IF(N402="sníž. přenesená",J402,0)</f>
        <v>0</v>
      </c>
      <c r="BI402" s="250">
        <f>IF(N402="nulová",J402,0)</f>
        <v>0</v>
      </c>
      <c r="BJ402" s="18" t="s">
        <v>81</v>
      </c>
      <c r="BK402" s="250">
        <f>ROUND(I402*H402,2)</f>
        <v>0</v>
      </c>
      <c r="BL402" s="18" t="s">
        <v>130</v>
      </c>
      <c r="BM402" s="249" t="s">
        <v>419</v>
      </c>
    </row>
    <row r="403" s="2" customFormat="1">
      <c r="A403" s="39"/>
      <c r="B403" s="40"/>
      <c r="C403" s="41"/>
      <c r="D403" s="251" t="s">
        <v>131</v>
      </c>
      <c r="E403" s="41"/>
      <c r="F403" s="252" t="s">
        <v>418</v>
      </c>
      <c r="G403" s="41"/>
      <c r="H403" s="41"/>
      <c r="I403" s="145"/>
      <c r="J403" s="41"/>
      <c r="K403" s="41"/>
      <c r="L403" s="45"/>
      <c r="M403" s="253"/>
      <c r="N403" s="254"/>
      <c r="O403" s="92"/>
      <c r="P403" s="92"/>
      <c r="Q403" s="92"/>
      <c r="R403" s="92"/>
      <c r="S403" s="92"/>
      <c r="T403" s="93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131</v>
      </c>
      <c r="AU403" s="18" t="s">
        <v>83</v>
      </c>
    </row>
    <row r="404" s="13" customFormat="1">
      <c r="A404" s="13"/>
      <c r="B404" s="255"/>
      <c r="C404" s="256"/>
      <c r="D404" s="251" t="s">
        <v>132</v>
      </c>
      <c r="E404" s="257" t="s">
        <v>1</v>
      </c>
      <c r="F404" s="258" t="s">
        <v>420</v>
      </c>
      <c r="G404" s="256"/>
      <c r="H404" s="257" t="s">
        <v>1</v>
      </c>
      <c r="I404" s="259"/>
      <c r="J404" s="256"/>
      <c r="K404" s="256"/>
      <c r="L404" s="260"/>
      <c r="M404" s="261"/>
      <c r="N404" s="262"/>
      <c r="O404" s="262"/>
      <c r="P404" s="262"/>
      <c r="Q404" s="262"/>
      <c r="R404" s="262"/>
      <c r="S404" s="262"/>
      <c r="T404" s="26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64" t="s">
        <v>132</v>
      </c>
      <c r="AU404" s="264" t="s">
        <v>83</v>
      </c>
      <c r="AV404" s="13" t="s">
        <v>81</v>
      </c>
      <c r="AW404" s="13" t="s">
        <v>30</v>
      </c>
      <c r="AX404" s="13" t="s">
        <v>73</v>
      </c>
      <c r="AY404" s="264" t="s">
        <v>123</v>
      </c>
    </row>
    <row r="405" s="14" customFormat="1">
      <c r="A405" s="14"/>
      <c r="B405" s="265"/>
      <c r="C405" s="266"/>
      <c r="D405" s="251" t="s">
        <v>132</v>
      </c>
      <c r="E405" s="267" t="s">
        <v>1</v>
      </c>
      <c r="F405" s="268" t="s">
        <v>421</v>
      </c>
      <c r="G405" s="266"/>
      <c r="H405" s="269">
        <v>6</v>
      </c>
      <c r="I405" s="270"/>
      <c r="J405" s="266"/>
      <c r="K405" s="266"/>
      <c r="L405" s="271"/>
      <c r="M405" s="272"/>
      <c r="N405" s="273"/>
      <c r="O405" s="273"/>
      <c r="P405" s="273"/>
      <c r="Q405" s="273"/>
      <c r="R405" s="273"/>
      <c r="S405" s="273"/>
      <c r="T405" s="27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75" t="s">
        <v>132</v>
      </c>
      <c r="AU405" s="275" t="s">
        <v>83</v>
      </c>
      <c r="AV405" s="14" t="s">
        <v>83</v>
      </c>
      <c r="AW405" s="14" t="s">
        <v>30</v>
      </c>
      <c r="AX405" s="14" t="s">
        <v>73</v>
      </c>
      <c r="AY405" s="275" t="s">
        <v>123</v>
      </c>
    </row>
    <row r="406" s="15" customFormat="1">
      <c r="A406" s="15"/>
      <c r="B406" s="276"/>
      <c r="C406" s="277"/>
      <c r="D406" s="251" t="s">
        <v>132</v>
      </c>
      <c r="E406" s="278" t="s">
        <v>1</v>
      </c>
      <c r="F406" s="279" t="s">
        <v>135</v>
      </c>
      <c r="G406" s="277"/>
      <c r="H406" s="280">
        <v>6</v>
      </c>
      <c r="I406" s="281"/>
      <c r="J406" s="277"/>
      <c r="K406" s="277"/>
      <c r="L406" s="282"/>
      <c r="M406" s="283"/>
      <c r="N406" s="284"/>
      <c r="O406" s="284"/>
      <c r="P406" s="284"/>
      <c r="Q406" s="284"/>
      <c r="R406" s="284"/>
      <c r="S406" s="284"/>
      <c r="T406" s="285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86" t="s">
        <v>132</v>
      </c>
      <c r="AU406" s="286" t="s">
        <v>83</v>
      </c>
      <c r="AV406" s="15" t="s">
        <v>130</v>
      </c>
      <c r="AW406" s="15" t="s">
        <v>30</v>
      </c>
      <c r="AX406" s="15" t="s">
        <v>81</v>
      </c>
      <c r="AY406" s="286" t="s">
        <v>123</v>
      </c>
    </row>
    <row r="407" s="2" customFormat="1" ht="21.75" customHeight="1">
      <c r="A407" s="39"/>
      <c r="B407" s="40"/>
      <c r="C407" s="237" t="s">
        <v>422</v>
      </c>
      <c r="D407" s="237" t="s">
        <v>126</v>
      </c>
      <c r="E407" s="238" t="s">
        <v>423</v>
      </c>
      <c r="F407" s="239" t="s">
        <v>424</v>
      </c>
      <c r="G407" s="240" t="s">
        <v>294</v>
      </c>
      <c r="H407" s="241">
        <v>2</v>
      </c>
      <c r="I407" s="242"/>
      <c r="J407" s="243">
        <f>ROUND(I407*H407,2)</f>
        <v>0</v>
      </c>
      <c r="K407" s="244"/>
      <c r="L407" s="45"/>
      <c r="M407" s="245" t="s">
        <v>1</v>
      </c>
      <c r="N407" s="246" t="s">
        <v>38</v>
      </c>
      <c r="O407" s="92"/>
      <c r="P407" s="247">
        <f>O407*H407</f>
        <v>0</v>
      </c>
      <c r="Q407" s="247">
        <v>0</v>
      </c>
      <c r="R407" s="247">
        <f>Q407*H407</f>
        <v>0</v>
      </c>
      <c r="S407" s="247">
        <v>0</v>
      </c>
      <c r="T407" s="248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49" t="s">
        <v>130</v>
      </c>
      <c r="AT407" s="249" t="s">
        <v>126</v>
      </c>
      <c r="AU407" s="249" t="s">
        <v>83</v>
      </c>
      <c r="AY407" s="18" t="s">
        <v>123</v>
      </c>
      <c r="BE407" s="250">
        <f>IF(N407="základní",J407,0)</f>
        <v>0</v>
      </c>
      <c r="BF407" s="250">
        <f>IF(N407="snížená",J407,0)</f>
        <v>0</v>
      </c>
      <c r="BG407" s="250">
        <f>IF(N407="zákl. přenesená",J407,0)</f>
        <v>0</v>
      </c>
      <c r="BH407" s="250">
        <f>IF(N407="sníž. přenesená",J407,0)</f>
        <v>0</v>
      </c>
      <c r="BI407" s="250">
        <f>IF(N407="nulová",J407,0)</f>
        <v>0</v>
      </c>
      <c r="BJ407" s="18" t="s">
        <v>81</v>
      </c>
      <c r="BK407" s="250">
        <f>ROUND(I407*H407,2)</f>
        <v>0</v>
      </c>
      <c r="BL407" s="18" t="s">
        <v>130</v>
      </c>
      <c r="BM407" s="249" t="s">
        <v>425</v>
      </c>
    </row>
    <row r="408" s="2" customFormat="1">
      <c r="A408" s="39"/>
      <c r="B408" s="40"/>
      <c r="C408" s="41"/>
      <c r="D408" s="251" t="s">
        <v>131</v>
      </c>
      <c r="E408" s="41"/>
      <c r="F408" s="252" t="s">
        <v>424</v>
      </c>
      <c r="G408" s="41"/>
      <c r="H408" s="41"/>
      <c r="I408" s="145"/>
      <c r="J408" s="41"/>
      <c r="K408" s="41"/>
      <c r="L408" s="45"/>
      <c r="M408" s="253"/>
      <c r="N408" s="254"/>
      <c r="O408" s="92"/>
      <c r="P408" s="92"/>
      <c r="Q408" s="92"/>
      <c r="R408" s="92"/>
      <c r="S408" s="92"/>
      <c r="T408" s="93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131</v>
      </c>
      <c r="AU408" s="18" t="s">
        <v>83</v>
      </c>
    </row>
    <row r="409" s="13" customFormat="1">
      <c r="A409" s="13"/>
      <c r="B409" s="255"/>
      <c r="C409" s="256"/>
      <c r="D409" s="251" t="s">
        <v>132</v>
      </c>
      <c r="E409" s="257" t="s">
        <v>1</v>
      </c>
      <c r="F409" s="258" t="s">
        <v>426</v>
      </c>
      <c r="G409" s="256"/>
      <c r="H409" s="257" t="s">
        <v>1</v>
      </c>
      <c r="I409" s="259"/>
      <c r="J409" s="256"/>
      <c r="K409" s="256"/>
      <c r="L409" s="260"/>
      <c r="M409" s="261"/>
      <c r="N409" s="262"/>
      <c r="O409" s="262"/>
      <c r="P409" s="262"/>
      <c r="Q409" s="262"/>
      <c r="R409" s="262"/>
      <c r="S409" s="262"/>
      <c r="T409" s="26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64" t="s">
        <v>132</v>
      </c>
      <c r="AU409" s="264" t="s">
        <v>83</v>
      </c>
      <c r="AV409" s="13" t="s">
        <v>81</v>
      </c>
      <c r="AW409" s="13" t="s">
        <v>30</v>
      </c>
      <c r="AX409" s="13" t="s">
        <v>73</v>
      </c>
      <c r="AY409" s="264" t="s">
        <v>123</v>
      </c>
    </row>
    <row r="410" s="14" customFormat="1">
      <c r="A410" s="14"/>
      <c r="B410" s="265"/>
      <c r="C410" s="266"/>
      <c r="D410" s="251" t="s">
        <v>132</v>
      </c>
      <c r="E410" s="267" t="s">
        <v>1</v>
      </c>
      <c r="F410" s="268" t="s">
        <v>427</v>
      </c>
      <c r="G410" s="266"/>
      <c r="H410" s="269">
        <v>2</v>
      </c>
      <c r="I410" s="270"/>
      <c r="J410" s="266"/>
      <c r="K410" s="266"/>
      <c r="L410" s="271"/>
      <c r="M410" s="272"/>
      <c r="N410" s="273"/>
      <c r="O410" s="273"/>
      <c r="P410" s="273"/>
      <c r="Q410" s="273"/>
      <c r="R410" s="273"/>
      <c r="S410" s="273"/>
      <c r="T410" s="27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75" t="s">
        <v>132</v>
      </c>
      <c r="AU410" s="275" t="s">
        <v>83</v>
      </c>
      <c r="AV410" s="14" t="s">
        <v>83</v>
      </c>
      <c r="AW410" s="14" t="s">
        <v>30</v>
      </c>
      <c r="AX410" s="14" t="s">
        <v>73</v>
      </c>
      <c r="AY410" s="275" t="s">
        <v>123</v>
      </c>
    </row>
    <row r="411" s="15" customFormat="1">
      <c r="A411" s="15"/>
      <c r="B411" s="276"/>
      <c r="C411" s="277"/>
      <c r="D411" s="251" t="s">
        <v>132</v>
      </c>
      <c r="E411" s="278" t="s">
        <v>1</v>
      </c>
      <c r="F411" s="279" t="s">
        <v>135</v>
      </c>
      <c r="G411" s="277"/>
      <c r="H411" s="280">
        <v>2</v>
      </c>
      <c r="I411" s="281"/>
      <c r="J411" s="277"/>
      <c r="K411" s="277"/>
      <c r="L411" s="282"/>
      <c r="M411" s="283"/>
      <c r="N411" s="284"/>
      <c r="O411" s="284"/>
      <c r="P411" s="284"/>
      <c r="Q411" s="284"/>
      <c r="R411" s="284"/>
      <c r="S411" s="284"/>
      <c r="T411" s="285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86" t="s">
        <v>132</v>
      </c>
      <c r="AU411" s="286" t="s">
        <v>83</v>
      </c>
      <c r="AV411" s="15" t="s">
        <v>130</v>
      </c>
      <c r="AW411" s="15" t="s">
        <v>30</v>
      </c>
      <c r="AX411" s="15" t="s">
        <v>81</v>
      </c>
      <c r="AY411" s="286" t="s">
        <v>123</v>
      </c>
    </row>
    <row r="412" s="2" customFormat="1" ht="16.5" customHeight="1">
      <c r="A412" s="39"/>
      <c r="B412" s="40"/>
      <c r="C412" s="237" t="s">
        <v>285</v>
      </c>
      <c r="D412" s="237" t="s">
        <v>126</v>
      </c>
      <c r="E412" s="238" t="s">
        <v>428</v>
      </c>
      <c r="F412" s="239" t="s">
        <v>429</v>
      </c>
      <c r="G412" s="240" t="s">
        <v>129</v>
      </c>
      <c r="H412" s="241">
        <v>18</v>
      </c>
      <c r="I412" s="242"/>
      <c r="J412" s="243">
        <f>ROUND(I412*H412,2)</f>
        <v>0</v>
      </c>
      <c r="K412" s="244"/>
      <c r="L412" s="45"/>
      <c r="M412" s="245" t="s">
        <v>1</v>
      </c>
      <c r="N412" s="246" t="s">
        <v>38</v>
      </c>
      <c r="O412" s="92"/>
      <c r="P412" s="247">
        <f>O412*H412</f>
        <v>0</v>
      </c>
      <c r="Q412" s="247">
        <v>0</v>
      </c>
      <c r="R412" s="247">
        <f>Q412*H412</f>
        <v>0</v>
      </c>
      <c r="S412" s="247">
        <v>0</v>
      </c>
      <c r="T412" s="248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49" t="s">
        <v>130</v>
      </c>
      <c r="AT412" s="249" t="s">
        <v>126</v>
      </c>
      <c r="AU412" s="249" t="s">
        <v>83</v>
      </c>
      <c r="AY412" s="18" t="s">
        <v>123</v>
      </c>
      <c r="BE412" s="250">
        <f>IF(N412="základní",J412,0)</f>
        <v>0</v>
      </c>
      <c r="BF412" s="250">
        <f>IF(N412="snížená",J412,0)</f>
        <v>0</v>
      </c>
      <c r="BG412" s="250">
        <f>IF(N412="zákl. přenesená",J412,0)</f>
        <v>0</v>
      </c>
      <c r="BH412" s="250">
        <f>IF(N412="sníž. přenesená",J412,0)</f>
        <v>0</v>
      </c>
      <c r="BI412" s="250">
        <f>IF(N412="nulová",J412,0)</f>
        <v>0</v>
      </c>
      <c r="BJ412" s="18" t="s">
        <v>81</v>
      </c>
      <c r="BK412" s="250">
        <f>ROUND(I412*H412,2)</f>
        <v>0</v>
      </c>
      <c r="BL412" s="18" t="s">
        <v>130</v>
      </c>
      <c r="BM412" s="249" t="s">
        <v>430</v>
      </c>
    </row>
    <row r="413" s="2" customFormat="1">
      <c r="A413" s="39"/>
      <c r="B413" s="40"/>
      <c r="C413" s="41"/>
      <c r="D413" s="251" t="s">
        <v>131</v>
      </c>
      <c r="E413" s="41"/>
      <c r="F413" s="252" t="s">
        <v>429</v>
      </c>
      <c r="G413" s="41"/>
      <c r="H413" s="41"/>
      <c r="I413" s="145"/>
      <c r="J413" s="41"/>
      <c r="K413" s="41"/>
      <c r="L413" s="45"/>
      <c r="M413" s="253"/>
      <c r="N413" s="254"/>
      <c r="O413" s="92"/>
      <c r="P413" s="92"/>
      <c r="Q413" s="92"/>
      <c r="R413" s="92"/>
      <c r="S413" s="92"/>
      <c r="T413" s="93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131</v>
      </c>
      <c r="AU413" s="18" t="s">
        <v>83</v>
      </c>
    </row>
    <row r="414" s="13" customFormat="1">
      <c r="A414" s="13"/>
      <c r="B414" s="255"/>
      <c r="C414" s="256"/>
      <c r="D414" s="251" t="s">
        <v>132</v>
      </c>
      <c r="E414" s="257" t="s">
        <v>1</v>
      </c>
      <c r="F414" s="258" t="s">
        <v>420</v>
      </c>
      <c r="G414" s="256"/>
      <c r="H414" s="257" t="s">
        <v>1</v>
      </c>
      <c r="I414" s="259"/>
      <c r="J414" s="256"/>
      <c r="K414" s="256"/>
      <c r="L414" s="260"/>
      <c r="M414" s="261"/>
      <c r="N414" s="262"/>
      <c r="O414" s="262"/>
      <c r="P414" s="262"/>
      <c r="Q414" s="262"/>
      <c r="R414" s="262"/>
      <c r="S414" s="262"/>
      <c r="T414" s="26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64" t="s">
        <v>132</v>
      </c>
      <c r="AU414" s="264" t="s">
        <v>83</v>
      </c>
      <c r="AV414" s="13" t="s">
        <v>81</v>
      </c>
      <c r="AW414" s="13" t="s">
        <v>30</v>
      </c>
      <c r="AX414" s="13" t="s">
        <v>73</v>
      </c>
      <c r="AY414" s="264" t="s">
        <v>123</v>
      </c>
    </row>
    <row r="415" s="14" customFormat="1">
      <c r="A415" s="14"/>
      <c r="B415" s="265"/>
      <c r="C415" s="266"/>
      <c r="D415" s="251" t="s">
        <v>132</v>
      </c>
      <c r="E415" s="267" t="s">
        <v>1</v>
      </c>
      <c r="F415" s="268" t="s">
        <v>431</v>
      </c>
      <c r="G415" s="266"/>
      <c r="H415" s="269">
        <v>18</v>
      </c>
      <c r="I415" s="270"/>
      <c r="J415" s="266"/>
      <c r="K415" s="266"/>
      <c r="L415" s="271"/>
      <c r="M415" s="272"/>
      <c r="N415" s="273"/>
      <c r="O415" s="273"/>
      <c r="P415" s="273"/>
      <c r="Q415" s="273"/>
      <c r="R415" s="273"/>
      <c r="S415" s="273"/>
      <c r="T415" s="27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75" t="s">
        <v>132</v>
      </c>
      <c r="AU415" s="275" t="s">
        <v>83</v>
      </c>
      <c r="AV415" s="14" t="s">
        <v>83</v>
      </c>
      <c r="AW415" s="14" t="s">
        <v>30</v>
      </c>
      <c r="AX415" s="14" t="s">
        <v>73</v>
      </c>
      <c r="AY415" s="275" t="s">
        <v>123</v>
      </c>
    </row>
    <row r="416" s="15" customFormat="1">
      <c r="A416" s="15"/>
      <c r="B416" s="276"/>
      <c r="C416" s="277"/>
      <c r="D416" s="251" t="s">
        <v>132</v>
      </c>
      <c r="E416" s="278" t="s">
        <v>1</v>
      </c>
      <c r="F416" s="279" t="s">
        <v>135</v>
      </c>
      <c r="G416" s="277"/>
      <c r="H416" s="280">
        <v>18</v>
      </c>
      <c r="I416" s="281"/>
      <c r="J416" s="277"/>
      <c r="K416" s="277"/>
      <c r="L416" s="282"/>
      <c r="M416" s="283"/>
      <c r="N416" s="284"/>
      <c r="O416" s="284"/>
      <c r="P416" s="284"/>
      <c r="Q416" s="284"/>
      <c r="R416" s="284"/>
      <c r="S416" s="284"/>
      <c r="T416" s="285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86" t="s">
        <v>132</v>
      </c>
      <c r="AU416" s="286" t="s">
        <v>83</v>
      </c>
      <c r="AV416" s="15" t="s">
        <v>130</v>
      </c>
      <c r="AW416" s="15" t="s">
        <v>30</v>
      </c>
      <c r="AX416" s="15" t="s">
        <v>81</v>
      </c>
      <c r="AY416" s="286" t="s">
        <v>123</v>
      </c>
    </row>
    <row r="417" s="2" customFormat="1" ht="33" customHeight="1">
      <c r="A417" s="39"/>
      <c r="B417" s="40"/>
      <c r="C417" s="237" t="s">
        <v>432</v>
      </c>
      <c r="D417" s="237" t="s">
        <v>126</v>
      </c>
      <c r="E417" s="238" t="s">
        <v>433</v>
      </c>
      <c r="F417" s="239" t="s">
        <v>434</v>
      </c>
      <c r="G417" s="240" t="s">
        <v>129</v>
      </c>
      <c r="H417" s="241">
        <v>12.6</v>
      </c>
      <c r="I417" s="242"/>
      <c r="J417" s="243">
        <f>ROUND(I417*H417,2)</f>
        <v>0</v>
      </c>
      <c r="K417" s="244"/>
      <c r="L417" s="45"/>
      <c r="M417" s="245" t="s">
        <v>1</v>
      </c>
      <c r="N417" s="246" t="s">
        <v>38</v>
      </c>
      <c r="O417" s="92"/>
      <c r="P417" s="247">
        <f>O417*H417</f>
        <v>0</v>
      </c>
      <c r="Q417" s="247">
        <v>0</v>
      </c>
      <c r="R417" s="247">
        <f>Q417*H417</f>
        <v>0</v>
      </c>
      <c r="S417" s="247">
        <v>0</v>
      </c>
      <c r="T417" s="248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49" t="s">
        <v>130</v>
      </c>
      <c r="AT417" s="249" t="s">
        <v>126</v>
      </c>
      <c r="AU417" s="249" t="s">
        <v>83</v>
      </c>
      <c r="AY417" s="18" t="s">
        <v>123</v>
      </c>
      <c r="BE417" s="250">
        <f>IF(N417="základní",J417,0)</f>
        <v>0</v>
      </c>
      <c r="BF417" s="250">
        <f>IF(N417="snížená",J417,0)</f>
        <v>0</v>
      </c>
      <c r="BG417" s="250">
        <f>IF(N417="zákl. přenesená",J417,0)</f>
        <v>0</v>
      </c>
      <c r="BH417" s="250">
        <f>IF(N417="sníž. přenesená",J417,0)</f>
        <v>0</v>
      </c>
      <c r="BI417" s="250">
        <f>IF(N417="nulová",J417,0)</f>
        <v>0</v>
      </c>
      <c r="BJ417" s="18" t="s">
        <v>81</v>
      </c>
      <c r="BK417" s="250">
        <f>ROUND(I417*H417,2)</f>
        <v>0</v>
      </c>
      <c r="BL417" s="18" t="s">
        <v>130</v>
      </c>
      <c r="BM417" s="249" t="s">
        <v>435</v>
      </c>
    </row>
    <row r="418" s="2" customFormat="1">
      <c r="A418" s="39"/>
      <c r="B418" s="40"/>
      <c r="C418" s="41"/>
      <c r="D418" s="251" t="s">
        <v>131</v>
      </c>
      <c r="E418" s="41"/>
      <c r="F418" s="252" t="s">
        <v>434</v>
      </c>
      <c r="G418" s="41"/>
      <c r="H418" s="41"/>
      <c r="I418" s="145"/>
      <c r="J418" s="41"/>
      <c r="K418" s="41"/>
      <c r="L418" s="45"/>
      <c r="M418" s="253"/>
      <c r="N418" s="254"/>
      <c r="O418" s="92"/>
      <c r="P418" s="92"/>
      <c r="Q418" s="92"/>
      <c r="R418" s="92"/>
      <c r="S418" s="92"/>
      <c r="T418" s="93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131</v>
      </c>
      <c r="AU418" s="18" t="s">
        <v>83</v>
      </c>
    </row>
    <row r="419" s="13" customFormat="1">
      <c r="A419" s="13"/>
      <c r="B419" s="255"/>
      <c r="C419" s="256"/>
      <c r="D419" s="251" t="s">
        <v>132</v>
      </c>
      <c r="E419" s="257" t="s">
        <v>1</v>
      </c>
      <c r="F419" s="258" t="s">
        <v>436</v>
      </c>
      <c r="G419" s="256"/>
      <c r="H419" s="257" t="s">
        <v>1</v>
      </c>
      <c r="I419" s="259"/>
      <c r="J419" s="256"/>
      <c r="K419" s="256"/>
      <c r="L419" s="260"/>
      <c r="M419" s="261"/>
      <c r="N419" s="262"/>
      <c r="O419" s="262"/>
      <c r="P419" s="262"/>
      <c r="Q419" s="262"/>
      <c r="R419" s="262"/>
      <c r="S419" s="262"/>
      <c r="T419" s="26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64" t="s">
        <v>132</v>
      </c>
      <c r="AU419" s="264" t="s">
        <v>83</v>
      </c>
      <c r="AV419" s="13" t="s">
        <v>81</v>
      </c>
      <c r="AW419" s="13" t="s">
        <v>30</v>
      </c>
      <c r="AX419" s="13" t="s">
        <v>73</v>
      </c>
      <c r="AY419" s="264" t="s">
        <v>123</v>
      </c>
    </row>
    <row r="420" s="14" customFormat="1">
      <c r="A420" s="14"/>
      <c r="B420" s="265"/>
      <c r="C420" s="266"/>
      <c r="D420" s="251" t="s">
        <v>132</v>
      </c>
      <c r="E420" s="267" t="s">
        <v>1</v>
      </c>
      <c r="F420" s="268" t="s">
        <v>437</v>
      </c>
      <c r="G420" s="266"/>
      <c r="H420" s="269">
        <v>12.6</v>
      </c>
      <c r="I420" s="270"/>
      <c r="J420" s="266"/>
      <c r="K420" s="266"/>
      <c r="L420" s="271"/>
      <c r="M420" s="272"/>
      <c r="N420" s="273"/>
      <c r="O420" s="273"/>
      <c r="P420" s="273"/>
      <c r="Q420" s="273"/>
      <c r="R420" s="273"/>
      <c r="S420" s="273"/>
      <c r="T420" s="27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75" t="s">
        <v>132</v>
      </c>
      <c r="AU420" s="275" t="s">
        <v>83</v>
      </c>
      <c r="AV420" s="14" t="s">
        <v>83</v>
      </c>
      <c r="AW420" s="14" t="s">
        <v>30</v>
      </c>
      <c r="AX420" s="14" t="s">
        <v>73</v>
      </c>
      <c r="AY420" s="275" t="s">
        <v>123</v>
      </c>
    </row>
    <row r="421" s="15" customFormat="1">
      <c r="A421" s="15"/>
      <c r="B421" s="276"/>
      <c r="C421" s="277"/>
      <c r="D421" s="251" t="s">
        <v>132</v>
      </c>
      <c r="E421" s="278" t="s">
        <v>1</v>
      </c>
      <c r="F421" s="279" t="s">
        <v>135</v>
      </c>
      <c r="G421" s="277"/>
      <c r="H421" s="280">
        <v>12.6</v>
      </c>
      <c r="I421" s="281"/>
      <c r="J421" s="277"/>
      <c r="K421" s="277"/>
      <c r="L421" s="282"/>
      <c r="M421" s="283"/>
      <c r="N421" s="284"/>
      <c r="O421" s="284"/>
      <c r="P421" s="284"/>
      <c r="Q421" s="284"/>
      <c r="R421" s="284"/>
      <c r="S421" s="284"/>
      <c r="T421" s="285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86" t="s">
        <v>132</v>
      </c>
      <c r="AU421" s="286" t="s">
        <v>83</v>
      </c>
      <c r="AV421" s="15" t="s">
        <v>130</v>
      </c>
      <c r="AW421" s="15" t="s">
        <v>30</v>
      </c>
      <c r="AX421" s="15" t="s">
        <v>81</v>
      </c>
      <c r="AY421" s="286" t="s">
        <v>123</v>
      </c>
    </row>
    <row r="422" s="2" customFormat="1" ht="21.75" customHeight="1">
      <c r="A422" s="39"/>
      <c r="B422" s="40"/>
      <c r="C422" s="287" t="s">
        <v>289</v>
      </c>
      <c r="D422" s="287" t="s">
        <v>169</v>
      </c>
      <c r="E422" s="288" t="s">
        <v>438</v>
      </c>
      <c r="F422" s="289" t="s">
        <v>439</v>
      </c>
      <c r="G422" s="290" t="s">
        <v>440</v>
      </c>
      <c r="H422" s="291">
        <v>1</v>
      </c>
      <c r="I422" s="292"/>
      <c r="J422" s="293">
        <f>ROUND(I422*H422,2)</f>
        <v>0</v>
      </c>
      <c r="K422" s="294"/>
      <c r="L422" s="295"/>
      <c r="M422" s="296" t="s">
        <v>1</v>
      </c>
      <c r="N422" s="297" t="s">
        <v>38</v>
      </c>
      <c r="O422" s="92"/>
      <c r="P422" s="247">
        <f>O422*H422</f>
        <v>0</v>
      </c>
      <c r="Q422" s="247">
        <v>0</v>
      </c>
      <c r="R422" s="247">
        <f>Q422*H422</f>
        <v>0</v>
      </c>
      <c r="S422" s="247">
        <v>0</v>
      </c>
      <c r="T422" s="248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49" t="s">
        <v>152</v>
      </c>
      <c r="AT422" s="249" t="s">
        <v>169</v>
      </c>
      <c r="AU422" s="249" t="s">
        <v>83</v>
      </c>
      <c r="AY422" s="18" t="s">
        <v>123</v>
      </c>
      <c r="BE422" s="250">
        <f>IF(N422="základní",J422,0)</f>
        <v>0</v>
      </c>
      <c r="BF422" s="250">
        <f>IF(N422="snížená",J422,0)</f>
        <v>0</v>
      </c>
      <c r="BG422" s="250">
        <f>IF(N422="zákl. přenesená",J422,0)</f>
        <v>0</v>
      </c>
      <c r="BH422" s="250">
        <f>IF(N422="sníž. přenesená",J422,0)</f>
        <v>0</v>
      </c>
      <c r="BI422" s="250">
        <f>IF(N422="nulová",J422,0)</f>
        <v>0</v>
      </c>
      <c r="BJ422" s="18" t="s">
        <v>81</v>
      </c>
      <c r="BK422" s="250">
        <f>ROUND(I422*H422,2)</f>
        <v>0</v>
      </c>
      <c r="BL422" s="18" t="s">
        <v>130</v>
      </c>
      <c r="BM422" s="249" t="s">
        <v>441</v>
      </c>
    </row>
    <row r="423" s="2" customFormat="1">
      <c r="A423" s="39"/>
      <c r="B423" s="40"/>
      <c r="C423" s="41"/>
      <c r="D423" s="251" t="s">
        <v>131</v>
      </c>
      <c r="E423" s="41"/>
      <c r="F423" s="252" t="s">
        <v>439</v>
      </c>
      <c r="G423" s="41"/>
      <c r="H423" s="41"/>
      <c r="I423" s="145"/>
      <c r="J423" s="41"/>
      <c r="K423" s="41"/>
      <c r="L423" s="45"/>
      <c r="M423" s="253"/>
      <c r="N423" s="254"/>
      <c r="O423" s="92"/>
      <c r="P423" s="92"/>
      <c r="Q423" s="92"/>
      <c r="R423" s="92"/>
      <c r="S423" s="92"/>
      <c r="T423" s="93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131</v>
      </c>
      <c r="AU423" s="18" t="s">
        <v>83</v>
      </c>
    </row>
    <row r="424" s="2" customFormat="1" ht="16.5" customHeight="1">
      <c r="A424" s="39"/>
      <c r="B424" s="40"/>
      <c r="C424" s="287" t="s">
        <v>442</v>
      </c>
      <c r="D424" s="287" t="s">
        <v>169</v>
      </c>
      <c r="E424" s="288" t="s">
        <v>443</v>
      </c>
      <c r="F424" s="289" t="s">
        <v>444</v>
      </c>
      <c r="G424" s="290" t="s">
        <v>144</v>
      </c>
      <c r="H424" s="291">
        <v>3.7799999999999998</v>
      </c>
      <c r="I424" s="292"/>
      <c r="J424" s="293">
        <f>ROUND(I424*H424,2)</f>
        <v>0</v>
      </c>
      <c r="K424" s="294"/>
      <c r="L424" s="295"/>
      <c r="M424" s="296" t="s">
        <v>1</v>
      </c>
      <c r="N424" s="297" t="s">
        <v>38</v>
      </c>
      <c r="O424" s="92"/>
      <c r="P424" s="247">
        <f>O424*H424</f>
        <v>0</v>
      </c>
      <c r="Q424" s="247">
        <v>0</v>
      </c>
      <c r="R424" s="247">
        <f>Q424*H424</f>
        <v>0</v>
      </c>
      <c r="S424" s="247">
        <v>0</v>
      </c>
      <c r="T424" s="248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9" t="s">
        <v>152</v>
      </c>
      <c r="AT424" s="249" t="s">
        <v>169</v>
      </c>
      <c r="AU424" s="249" t="s">
        <v>83</v>
      </c>
      <c r="AY424" s="18" t="s">
        <v>123</v>
      </c>
      <c r="BE424" s="250">
        <f>IF(N424="základní",J424,0)</f>
        <v>0</v>
      </c>
      <c r="BF424" s="250">
        <f>IF(N424="snížená",J424,0)</f>
        <v>0</v>
      </c>
      <c r="BG424" s="250">
        <f>IF(N424="zákl. přenesená",J424,0)</f>
        <v>0</v>
      </c>
      <c r="BH424" s="250">
        <f>IF(N424="sníž. přenesená",J424,0)</f>
        <v>0</v>
      </c>
      <c r="BI424" s="250">
        <f>IF(N424="nulová",J424,0)</f>
        <v>0</v>
      </c>
      <c r="BJ424" s="18" t="s">
        <v>81</v>
      </c>
      <c r="BK424" s="250">
        <f>ROUND(I424*H424,2)</f>
        <v>0</v>
      </c>
      <c r="BL424" s="18" t="s">
        <v>130</v>
      </c>
      <c r="BM424" s="249" t="s">
        <v>445</v>
      </c>
    </row>
    <row r="425" s="2" customFormat="1">
      <c r="A425" s="39"/>
      <c r="B425" s="40"/>
      <c r="C425" s="41"/>
      <c r="D425" s="251" t="s">
        <v>131</v>
      </c>
      <c r="E425" s="41"/>
      <c r="F425" s="252" t="s">
        <v>444</v>
      </c>
      <c r="G425" s="41"/>
      <c r="H425" s="41"/>
      <c r="I425" s="145"/>
      <c r="J425" s="41"/>
      <c r="K425" s="41"/>
      <c r="L425" s="45"/>
      <c r="M425" s="253"/>
      <c r="N425" s="254"/>
      <c r="O425" s="92"/>
      <c r="P425" s="92"/>
      <c r="Q425" s="92"/>
      <c r="R425" s="92"/>
      <c r="S425" s="92"/>
      <c r="T425" s="93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131</v>
      </c>
      <c r="AU425" s="18" t="s">
        <v>83</v>
      </c>
    </row>
    <row r="426" s="13" customFormat="1">
      <c r="A426" s="13"/>
      <c r="B426" s="255"/>
      <c r="C426" s="256"/>
      <c r="D426" s="251" t="s">
        <v>132</v>
      </c>
      <c r="E426" s="257" t="s">
        <v>1</v>
      </c>
      <c r="F426" s="258" t="s">
        <v>446</v>
      </c>
      <c r="G426" s="256"/>
      <c r="H426" s="257" t="s">
        <v>1</v>
      </c>
      <c r="I426" s="259"/>
      <c r="J426" s="256"/>
      <c r="K426" s="256"/>
      <c r="L426" s="260"/>
      <c r="M426" s="261"/>
      <c r="N426" s="262"/>
      <c r="O426" s="262"/>
      <c r="P426" s="262"/>
      <c r="Q426" s="262"/>
      <c r="R426" s="262"/>
      <c r="S426" s="262"/>
      <c r="T426" s="26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64" t="s">
        <v>132</v>
      </c>
      <c r="AU426" s="264" t="s">
        <v>83</v>
      </c>
      <c r="AV426" s="13" t="s">
        <v>81</v>
      </c>
      <c r="AW426" s="13" t="s">
        <v>30</v>
      </c>
      <c r="AX426" s="13" t="s">
        <v>73</v>
      </c>
      <c r="AY426" s="264" t="s">
        <v>123</v>
      </c>
    </row>
    <row r="427" s="14" customFormat="1">
      <c r="A427" s="14"/>
      <c r="B427" s="265"/>
      <c r="C427" s="266"/>
      <c r="D427" s="251" t="s">
        <v>132</v>
      </c>
      <c r="E427" s="267" t="s">
        <v>1</v>
      </c>
      <c r="F427" s="268" t="s">
        <v>447</v>
      </c>
      <c r="G427" s="266"/>
      <c r="H427" s="269">
        <v>3.7799999999999998</v>
      </c>
      <c r="I427" s="270"/>
      <c r="J427" s="266"/>
      <c r="K427" s="266"/>
      <c r="L427" s="271"/>
      <c r="M427" s="272"/>
      <c r="N427" s="273"/>
      <c r="O427" s="273"/>
      <c r="P427" s="273"/>
      <c r="Q427" s="273"/>
      <c r="R427" s="273"/>
      <c r="S427" s="273"/>
      <c r="T427" s="27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75" t="s">
        <v>132</v>
      </c>
      <c r="AU427" s="275" t="s">
        <v>83</v>
      </c>
      <c r="AV427" s="14" t="s">
        <v>83</v>
      </c>
      <c r="AW427" s="14" t="s">
        <v>30</v>
      </c>
      <c r="AX427" s="14" t="s">
        <v>73</v>
      </c>
      <c r="AY427" s="275" t="s">
        <v>123</v>
      </c>
    </row>
    <row r="428" s="15" customFormat="1">
      <c r="A428" s="15"/>
      <c r="B428" s="276"/>
      <c r="C428" s="277"/>
      <c r="D428" s="251" t="s">
        <v>132</v>
      </c>
      <c r="E428" s="278" t="s">
        <v>1</v>
      </c>
      <c r="F428" s="279" t="s">
        <v>135</v>
      </c>
      <c r="G428" s="277"/>
      <c r="H428" s="280">
        <v>3.7799999999999998</v>
      </c>
      <c r="I428" s="281"/>
      <c r="J428" s="277"/>
      <c r="K428" s="277"/>
      <c r="L428" s="282"/>
      <c r="M428" s="283"/>
      <c r="N428" s="284"/>
      <c r="O428" s="284"/>
      <c r="P428" s="284"/>
      <c r="Q428" s="284"/>
      <c r="R428" s="284"/>
      <c r="S428" s="284"/>
      <c r="T428" s="285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86" t="s">
        <v>132</v>
      </c>
      <c r="AU428" s="286" t="s">
        <v>83</v>
      </c>
      <c r="AV428" s="15" t="s">
        <v>130</v>
      </c>
      <c r="AW428" s="15" t="s">
        <v>30</v>
      </c>
      <c r="AX428" s="15" t="s">
        <v>81</v>
      </c>
      <c r="AY428" s="286" t="s">
        <v>123</v>
      </c>
    </row>
    <row r="429" s="2" customFormat="1" ht="21.75" customHeight="1">
      <c r="A429" s="39"/>
      <c r="B429" s="40"/>
      <c r="C429" s="237" t="s">
        <v>295</v>
      </c>
      <c r="D429" s="237" t="s">
        <v>126</v>
      </c>
      <c r="E429" s="238" t="s">
        <v>448</v>
      </c>
      <c r="F429" s="239" t="s">
        <v>449</v>
      </c>
      <c r="G429" s="240" t="s">
        <v>294</v>
      </c>
      <c r="H429" s="241">
        <v>2</v>
      </c>
      <c r="I429" s="242"/>
      <c r="J429" s="243">
        <f>ROUND(I429*H429,2)</f>
        <v>0</v>
      </c>
      <c r="K429" s="244"/>
      <c r="L429" s="45"/>
      <c r="M429" s="245" t="s">
        <v>1</v>
      </c>
      <c r="N429" s="246" t="s">
        <v>38</v>
      </c>
      <c r="O429" s="92"/>
      <c r="P429" s="247">
        <f>O429*H429</f>
        <v>0</v>
      </c>
      <c r="Q429" s="247">
        <v>0</v>
      </c>
      <c r="R429" s="247">
        <f>Q429*H429</f>
        <v>0</v>
      </c>
      <c r="S429" s="247">
        <v>0</v>
      </c>
      <c r="T429" s="248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9" t="s">
        <v>130</v>
      </c>
      <c r="AT429" s="249" t="s">
        <v>126</v>
      </c>
      <c r="AU429" s="249" t="s">
        <v>83</v>
      </c>
      <c r="AY429" s="18" t="s">
        <v>123</v>
      </c>
      <c r="BE429" s="250">
        <f>IF(N429="základní",J429,0)</f>
        <v>0</v>
      </c>
      <c r="BF429" s="250">
        <f>IF(N429="snížená",J429,0)</f>
        <v>0</v>
      </c>
      <c r="BG429" s="250">
        <f>IF(N429="zákl. přenesená",J429,0)</f>
        <v>0</v>
      </c>
      <c r="BH429" s="250">
        <f>IF(N429="sníž. přenesená",J429,0)</f>
        <v>0</v>
      </c>
      <c r="BI429" s="250">
        <f>IF(N429="nulová",J429,0)</f>
        <v>0</v>
      </c>
      <c r="BJ429" s="18" t="s">
        <v>81</v>
      </c>
      <c r="BK429" s="250">
        <f>ROUND(I429*H429,2)</f>
        <v>0</v>
      </c>
      <c r="BL429" s="18" t="s">
        <v>130</v>
      </c>
      <c r="BM429" s="249" t="s">
        <v>450</v>
      </c>
    </row>
    <row r="430" s="2" customFormat="1">
      <c r="A430" s="39"/>
      <c r="B430" s="40"/>
      <c r="C430" s="41"/>
      <c r="D430" s="251" t="s">
        <v>131</v>
      </c>
      <c r="E430" s="41"/>
      <c r="F430" s="252" t="s">
        <v>449</v>
      </c>
      <c r="G430" s="41"/>
      <c r="H430" s="41"/>
      <c r="I430" s="145"/>
      <c r="J430" s="41"/>
      <c r="K430" s="41"/>
      <c r="L430" s="45"/>
      <c r="M430" s="253"/>
      <c r="N430" s="254"/>
      <c r="O430" s="92"/>
      <c r="P430" s="92"/>
      <c r="Q430" s="92"/>
      <c r="R430" s="92"/>
      <c r="S430" s="92"/>
      <c r="T430" s="93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131</v>
      </c>
      <c r="AU430" s="18" t="s">
        <v>83</v>
      </c>
    </row>
    <row r="431" s="13" customFormat="1">
      <c r="A431" s="13"/>
      <c r="B431" s="255"/>
      <c r="C431" s="256"/>
      <c r="D431" s="251" t="s">
        <v>132</v>
      </c>
      <c r="E431" s="257" t="s">
        <v>1</v>
      </c>
      <c r="F431" s="258" t="s">
        <v>451</v>
      </c>
      <c r="G431" s="256"/>
      <c r="H431" s="257" t="s">
        <v>1</v>
      </c>
      <c r="I431" s="259"/>
      <c r="J431" s="256"/>
      <c r="K431" s="256"/>
      <c r="L431" s="260"/>
      <c r="M431" s="261"/>
      <c r="N431" s="262"/>
      <c r="O431" s="262"/>
      <c r="P431" s="262"/>
      <c r="Q431" s="262"/>
      <c r="R431" s="262"/>
      <c r="S431" s="262"/>
      <c r="T431" s="26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64" t="s">
        <v>132</v>
      </c>
      <c r="AU431" s="264" t="s">
        <v>83</v>
      </c>
      <c r="AV431" s="13" t="s">
        <v>81</v>
      </c>
      <c r="AW431" s="13" t="s">
        <v>30</v>
      </c>
      <c r="AX431" s="13" t="s">
        <v>73</v>
      </c>
      <c r="AY431" s="264" t="s">
        <v>123</v>
      </c>
    </row>
    <row r="432" s="14" customFormat="1">
      <c r="A432" s="14"/>
      <c r="B432" s="265"/>
      <c r="C432" s="266"/>
      <c r="D432" s="251" t="s">
        <v>132</v>
      </c>
      <c r="E432" s="267" t="s">
        <v>1</v>
      </c>
      <c r="F432" s="268" t="s">
        <v>427</v>
      </c>
      <c r="G432" s="266"/>
      <c r="H432" s="269">
        <v>2</v>
      </c>
      <c r="I432" s="270"/>
      <c r="J432" s="266"/>
      <c r="K432" s="266"/>
      <c r="L432" s="271"/>
      <c r="M432" s="272"/>
      <c r="N432" s="273"/>
      <c r="O432" s="273"/>
      <c r="P432" s="273"/>
      <c r="Q432" s="273"/>
      <c r="R432" s="273"/>
      <c r="S432" s="273"/>
      <c r="T432" s="27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75" t="s">
        <v>132</v>
      </c>
      <c r="AU432" s="275" t="s">
        <v>83</v>
      </c>
      <c r="AV432" s="14" t="s">
        <v>83</v>
      </c>
      <c r="AW432" s="14" t="s">
        <v>30</v>
      </c>
      <c r="AX432" s="14" t="s">
        <v>73</v>
      </c>
      <c r="AY432" s="275" t="s">
        <v>123</v>
      </c>
    </row>
    <row r="433" s="15" customFormat="1">
      <c r="A433" s="15"/>
      <c r="B433" s="276"/>
      <c r="C433" s="277"/>
      <c r="D433" s="251" t="s">
        <v>132</v>
      </c>
      <c r="E433" s="278" t="s">
        <v>1</v>
      </c>
      <c r="F433" s="279" t="s">
        <v>135</v>
      </c>
      <c r="G433" s="277"/>
      <c r="H433" s="280">
        <v>2</v>
      </c>
      <c r="I433" s="281"/>
      <c r="J433" s="277"/>
      <c r="K433" s="277"/>
      <c r="L433" s="282"/>
      <c r="M433" s="283"/>
      <c r="N433" s="284"/>
      <c r="O433" s="284"/>
      <c r="P433" s="284"/>
      <c r="Q433" s="284"/>
      <c r="R433" s="284"/>
      <c r="S433" s="284"/>
      <c r="T433" s="285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86" t="s">
        <v>132</v>
      </c>
      <c r="AU433" s="286" t="s">
        <v>83</v>
      </c>
      <c r="AV433" s="15" t="s">
        <v>130</v>
      </c>
      <c r="AW433" s="15" t="s">
        <v>30</v>
      </c>
      <c r="AX433" s="15" t="s">
        <v>81</v>
      </c>
      <c r="AY433" s="286" t="s">
        <v>123</v>
      </c>
    </row>
    <row r="434" s="2" customFormat="1" ht="21.75" customHeight="1">
      <c r="A434" s="39"/>
      <c r="B434" s="40"/>
      <c r="C434" s="287" t="s">
        <v>452</v>
      </c>
      <c r="D434" s="287" t="s">
        <v>169</v>
      </c>
      <c r="E434" s="288" t="s">
        <v>453</v>
      </c>
      <c r="F434" s="289" t="s">
        <v>454</v>
      </c>
      <c r="G434" s="290" t="s">
        <v>294</v>
      </c>
      <c r="H434" s="291">
        <v>2</v>
      </c>
      <c r="I434" s="292"/>
      <c r="J434" s="293">
        <f>ROUND(I434*H434,2)</f>
        <v>0</v>
      </c>
      <c r="K434" s="294"/>
      <c r="L434" s="295"/>
      <c r="M434" s="296" t="s">
        <v>1</v>
      </c>
      <c r="N434" s="297" t="s">
        <v>38</v>
      </c>
      <c r="O434" s="92"/>
      <c r="P434" s="247">
        <f>O434*H434</f>
        <v>0</v>
      </c>
      <c r="Q434" s="247">
        <v>0</v>
      </c>
      <c r="R434" s="247">
        <f>Q434*H434</f>
        <v>0</v>
      </c>
      <c r="S434" s="247">
        <v>0</v>
      </c>
      <c r="T434" s="248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49" t="s">
        <v>152</v>
      </c>
      <c r="AT434" s="249" t="s">
        <v>169</v>
      </c>
      <c r="AU434" s="249" t="s">
        <v>83</v>
      </c>
      <c r="AY434" s="18" t="s">
        <v>123</v>
      </c>
      <c r="BE434" s="250">
        <f>IF(N434="základní",J434,0)</f>
        <v>0</v>
      </c>
      <c r="BF434" s="250">
        <f>IF(N434="snížená",J434,0)</f>
        <v>0</v>
      </c>
      <c r="BG434" s="250">
        <f>IF(N434="zákl. přenesená",J434,0)</f>
        <v>0</v>
      </c>
      <c r="BH434" s="250">
        <f>IF(N434="sníž. přenesená",J434,0)</f>
        <v>0</v>
      </c>
      <c r="BI434" s="250">
        <f>IF(N434="nulová",J434,0)</f>
        <v>0</v>
      </c>
      <c r="BJ434" s="18" t="s">
        <v>81</v>
      </c>
      <c r="BK434" s="250">
        <f>ROUND(I434*H434,2)</f>
        <v>0</v>
      </c>
      <c r="BL434" s="18" t="s">
        <v>130</v>
      </c>
      <c r="BM434" s="249" t="s">
        <v>455</v>
      </c>
    </row>
    <row r="435" s="2" customFormat="1">
      <c r="A435" s="39"/>
      <c r="B435" s="40"/>
      <c r="C435" s="41"/>
      <c r="D435" s="251" t="s">
        <v>131</v>
      </c>
      <c r="E435" s="41"/>
      <c r="F435" s="252" t="s">
        <v>454</v>
      </c>
      <c r="G435" s="41"/>
      <c r="H435" s="41"/>
      <c r="I435" s="145"/>
      <c r="J435" s="41"/>
      <c r="K435" s="41"/>
      <c r="L435" s="45"/>
      <c r="M435" s="253"/>
      <c r="N435" s="254"/>
      <c r="O435" s="92"/>
      <c r="P435" s="92"/>
      <c r="Q435" s="92"/>
      <c r="R435" s="92"/>
      <c r="S435" s="92"/>
      <c r="T435" s="93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131</v>
      </c>
      <c r="AU435" s="18" t="s">
        <v>83</v>
      </c>
    </row>
    <row r="436" s="13" customFormat="1">
      <c r="A436" s="13"/>
      <c r="B436" s="255"/>
      <c r="C436" s="256"/>
      <c r="D436" s="251" t="s">
        <v>132</v>
      </c>
      <c r="E436" s="257" t="s">
        <v>1</v>
      </c>
      <c r="F436" s="258" t="s">
        <v>456</v>
      </c>
      <c r="G436" s="256"/>
      <c r="H436" s="257" t="s">
        <v>1</v>
      </c>
      <c r="I436" s="259"/>
      <c r="J436" s="256"/>
      <c r="K436" s="256"/>
      <c r="L436" s="260"/>
      <c r="M436" s="261"/>
      <c r="N436" s="262"/>
      <c r="O436" s="262"/>
      <c r="P436" s="262"/>
      <c r="Q436" s="262"/>
      <c r="R436" s="262"/>
      <c r="S436" s="262"/>
      <c r="T436" s="26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64" t="s">
        <v>132</v>
      </c>
      <c r="AU436" s="264" t="s">
        <v>83</v>
      </c>
      <c r="AV436" s="13" t="s">
        <v>81</v>
      </c>
      <c r="AW436" s="13" t="s">
        <v>30</v>
      </c>
      <c r="AX436" s="13" t="s">
        <v>73</v>
      </c>
      <c r="AY436" s="264" t="s">
        <v>123</v>
      </c>
    </row>
    <row r="437" s="14" customFormat="1">
      <c r="A437" s="14"/>
      <c r="B437" s="265"/>
      <c r="C437" s="266"/>
      <c r="D437" s="251" t="s">
        <v>132</v>
      </c>
      <c r="E437" s="267" t="s">
        <v>1</v>
      </c>
      <c r="F437" s="268" t="s">
        <v>427</v>
      </c>
      <c r="G437" s="266"/>
      <c r="H437" s="269">
        <v>2</v>
      </c>
      <c r="I437" s="270"/>
      <c r="J437" s="266"/>
      <c r="K437" s="266"/>
      <c r="L437" s="271"/>
      <c r="M437" s="272"/>
      <c r="N437" s="273"/>
      <c r="O437" s="273"/>
      <c r="P437" s="273"/>
      <c r="Q437" s="273"/>
      <c r="R437" s="273"/>
      <c r="S437" s="273"/>
      <c r="T437" s="27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75" t="s">
        <v>132</v>
      </c>
      <c r="AU437" s="275" t="s">
        <v>83</v>
      </c>
      <c r="AV437" s="14" t="s">
        <v>83</v>
      </c>
      <c r="AW437" s="14" t="s">
        <v>30</v>
      </c>
      <c r="AX437" s="14" t="s">
        <v>73</v>
      </c>
      <c r="AY437" s="275" t="s">
        <v>123</v>
      </c>
    </row>
    <row r="438" s="15" customFormat="1">
      <c r="A438" s="15"/>
      <c r="B438" s="276"/>
      <c r="C438" s="277"/>
      <c r="D438" s="251" t="s">
        <v>132</v>
      </c>
      <c r="E438" s="278" t="s">
        <v>1</v>
      </c>
      <c r="F438" s="279" t="s">
        <v>135</v>
      </c>
      <c r="G438" s="277"/>
      <c r="H438" s="280">
        <v>2</v>
      </c>
      <c r="I438" s="281"/>
      <c r="J438" s="277"/>
      <c r="K438" s="277"/>
      <c r="L438" s="282"/>
      <c r="M438" s="283"/>
      <c r="N438" s="284"/>
      <c r="O438" s="284"/>
      <c r="P438" s="284"/>
      <c r="Q438" s="284"/>
      <c r="R438" s="284"/>
      <c r="S438" s="284"/>
      <c r="T438" s="285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86" t="s">
        <v>132</v>
      </c>
      <c r="AU438" s="286" t="s">
        <v>83</v>
      </c>
      <c r="AV438" s="15" t="s">
        <v>130</v>
      </c>
      <c r="AW438" s="15" t="s">
        <v>30</v>
      </c>
      <c r="AX438" s="15" t="s">
        <v>81</v>
      </c>
      <c r="AY438" s="286" t="s">
        <v>123</v>
      </c>
    </row>
    <row r="439" s="12" customFormat="1" ht="22.8" customHeight="1">
      <c r="A439" s="12"/>
      <c r="B439" s="221"/>
      <c r="C439" s="222"/>
      <c r="D439" s="223" t="s">
        <v>72</v>
      </c>
      <c r="E439" s="235" t="s">
        <v>152</v>
      </c>
      <c r="F439" s="235" t="s">
        <v>457</v>
      </c>
      <c r="G439" s="222"/>
      <c r="H439" s="222"/>
      <c r="I439" s="225"/>
      <c r="J439" s="236">
        <f>BK439</f>
        <v>0</v>
      </c>
      <c r="K439" s="222"/>
      <c r="L439" s="227"/>
      <c r="M439" s="228"/>
      <c r="N439" s="229"/>
      <c r="O439" s="229"/>
      <c r="P439" s="230">
        <f>SUM(P440:P537)</f>
        <v>0</v>
      </c>
      <c r="Q439" s="229"/>
      <c r="R439" s="230">
        <f>SUM(R440:R537)</f>
        <v>0</v>
      </c>
      <c r="S439" s="229"/>
      <c r="T439" s="231">
        <f>SUM(T440:T537)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32" t="s">
        <v>81</v>
      </c>
      <c r="AT439" s="233" t="s">
        <v>72</v>
      </c>
      <c r="AU439" s="233" t="s">
        <v>81</v>
      </c>
      <c r="AY439" s="232" t="s">
        <v>123</v>
      </c>
      <c r="BK439" s="234">
        <f>SUM(BK440:BK537)</f>
        <v>0</v>
      </c>
    </row>
    <row r="440" s="2" customFormat="1" ht="16.5" customHeight="1">
      <c r="A440" s="39"/>
      <c r="B440" s="40"/>
      <c r="C440" s="237" t="s">
        <v>300</v>
      </c>
      <c r="D440" s="237" t="s">
        <v>126</v>
      </c>
      <c r="E440" s="238" t="s">
        <v>458</v>
      </c>
      <c r="F440" s="239" t="s">
        <v>459</v>
      </c>
      <c r="G440" s="240" t="s">
        <v>144</v>
      </c>
      <c r="H440" s="241">
        <v>11.699999999999999</v>
      </c>
      <c r="I440" s="242"/>
      <c r="J440" s="243">
        <f>ROUND(I440*H440,2)</f>
        <v>0</v>
      </c>
      <c r="K440" s="244"/>
      <c r="L440" s="45"/>
      <c r="M440" s="245" t="s">
        <v>1</v>
      </c>
      <c r="N440" s="246" t="s">
        <v>38</v>
      </c>
      <c r="O440" s="92"/>
      <c r="P440" s="247">
        <f>O440*H440</f>
        <v>0</v>
      </c>
      <c r="Q440" s="247">
        <v>0</v>
      </c>
      <c r="R440" s="247">
        <f>Q440*H440</f>
        <v>0</v>
      </c>
      <c r="S440" s="247">
        <v>0</v>
      </c>
      <c r="T440" s="248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49" t="s">
        <v>130</v>
      </c>
      <c r="AT440" s="249" t="s">
        <v>126</v>
      </c>
      <c r="AU440" s="249" t="s">
        <v>83</v>
      </c>
      <c r="AY440" s="18" t="s">
        <v>123</v>
      </c>
      <c r="BE440" s="250">
        <f>IF(N440="základní",J440,0)</f>
        <v>0</v>
      </c>
      <c r="BF440" s="250">
        <f>IF(N440="snížená",J440,0)</f>
        <v>0</v>
      </c>
      <c r="BG440" s="250">
        <f>IF(N440="zákl. přenesená",J440,0)</f>
        <v>0</v>
      </c>
      <c r="BH440" s="250">
        <f>IF(N440="sníž. přenesená",J440,0)</f>
        <v>0</v>
      </c>
      <c r="BI440" s="250">
        <f>IF(N440="nulová",J440,0)</f>
        <v>0</v>
      </c>
      <c r="BJ440" s="18" t="s">
        <v>81</v>
      </c>
      <c r="BK440" s="250">
        <f>ROUND(I440*H440,2)</f>
        <v>0</v>
      </c>
      <c r="BL440" s="18" t="s">
        <v>130</v>
      </c>
      <c r="BM440" s="249" t="s">
        <v>460</v>
      </c>
    </row>
    <row r="441" s="2" customFormat="1">
      <c r="A441" s="39"/>
      <c r="B441" s="40"/>
      <c r="C441" s="41"/>
      <c r="D441" s="251" t="s">
        <v>131</v>
      </c>
      <c r="E441" s="41"/>
      <c r="F441" s="252" t="s">
        <v>459</v>
      </c>
      <c r="G441" s="41"/>
      <c r="H441" s="41"/>
      <c r="I441" s="145"/>
      <c r="J441" s="41"/>
      <c r="K441" s="41"/>
      <c r="L441" s="45"/>
      <c r="M441" s="253"/>
      <c r="N441" s="254"/>
      <c r="O441" s="92"/>
      <c r="P441" s="92"/>
      <c r="Q441" s="92"/>
      <c r="R441" s="92"/>
      <c r="S441" s="92"/>
      <c r="T441" s="93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131</v>
      </c>
      <c r="AU441" s="18" t="s">
        <v>83</v>
      </c>
    </row>
    <row r="442" s="13" customFormat="1">
      <c r="A442" s="13"/>
      <c r="B442" s="255"/>
      <c r="C442" s="256"/>
      <c r="D442" s="251" t="s">
        <v>132</v>
      </c>
      <c r="E442" s="257" t="s">
        <v>1</v>
      </c>
      <c r="F442" s="258" t="s">
        <v>461</v>
      </c>
      <c r="G442" s="256"/>
      <c r="H442" s="257" t="s">
        <v>1</v>
      </c>
      <c r="I442" s="259"/>
      <c r="J442" s="256"/>
      <c r="K442" s="256"/>
      <c r="L442" s="260"/>
      <c r="M442" s="261"/>
      <c r="N442" s="262"/>
      <c r="O442" s="262"/>
      <c r="P442" s="262"/>
      <c r="Q442" s="262"/>
      <c r="R442" s="262"/>
      <c r="S442" s="262"/>
      <c r="T442" s="26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64" t="s">
        <v>132</v>
      </c>
      <c r="AU442" s="264" t="s">
        <v>83</v>
      </c>
      <c r="AV442" s="13" t="s">
        <v>81</v>
      </c>
      <c r="AW442" s="13" t="s">
        <v>30</v>
      </c>
      <c r="AX442" s="13" t="s">
        <v>73</v>
      </c>
      <c r="AY442" s="264" t="s">
        <v>123</v>
      </c>
    </row>
    <row r="443" s="14" customFormat="1">
      <c r="A443" s="14"/>
      <c r="B443" s="265"/>
      <c r="C443" s="266"/>
      <c r="D443" s="251" t="s">
        <v>132</v>
      </c>
      <c r="E443" s="267" t="s">
        <v>1</v>
      </c>
      <c r="F443" s="268" t="s">
        <v>462</v>
      </c>
      <c r="G443" s="266"/>
      <c r="H443" s="269">
        <v>10.5</v>
      </c>
      <c r="I443" s="270"/>
      <c r="J443" s="266"/>
      <c r="K443" s="266"/>
      <c r="L443" s="271"/>
      <c r="M443" s="272"/>
      <c r="N443" s="273"/>
      <c r="O443" s="273"/>
      <c r="P443" s="273"/>
      <c r="Q443" s="273"/>
      <c r="R443" s="273"/>
      <c r="S443" s="273"/>
      <c r="T443" s="27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75" t="s">
        <v>132</v>
      </c>
      <c r="AU443" s="275" t="s">
        <v>83</v>
      </c>
      <c r="AV443" s="14" t="s">
        <v>83</v>
      </c>
      <c r="AW443" s="14" t="s">
        <v>30</v>
      </c>
      <c r="AX443" s="14" t="s">
        <v>73</v>
      </c>
      <c r="AY443" s="275" t="s">
        <v>123</v>
      </c>
    </row>
    <row r="444" s="13" customFormat="1">
      <c r="A444" s="13"/>
      <c r="B444" s="255"/>
      <c r="C444" s="256"/>
      <c r="D444" s="251" t="s">
        <v>132</v>
      </c>
      <c r="E444" s="257" t="s">
        <v>1</v>
      </c>
      <c r="F444" s="258" t="s">
        <v>463</v>
      </c>
      <c r="G444" s="256"/>
      <c r="H444" s="257" t="s">
        <v>1</v>
      </c>
      <c r="I444" s="259"/>
      <c r="J444" s="256"/>
      <c r="K444" s="256"/>
      <c r="L444" s="260"/>
      <c r="M444" s="261"/>
      <c r="N444" s="262"/>
      <c r="O444" s="262"/>
      <c r="P444" s="262"/>
      <c r="Q444" s="262"/>
      <c r="R444" s="262"/>
      <c r="S444" s="262"/>
      <c r="T444" s="26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64" t="s">
        <v>132</v>
      </c>
      <c r="AU444" s="264" t="s">
        <v>83</v>
      </c>
      <c r="AV444" s="13" t="s">
        <v>81</v>
      </c>
      <c r="AW444" s="13" t="s">
        <v>30</v>
      </c>
      <c r="AX444" s="13" t="s">
        <v>73</v>
      </c>
      <c r="AY444" s="264" t="s">
        <v>123</v>
      </c>
    </row>
    <row r="445" s="14" customFormat="1">
      <c r="A445" s="14"/>
      <c r="B445" s="265"/>
      <c r="C445" s="266"/>
      <c r="D445" s="251" t="s">
        <v>132</v>
      </c>
      <c r="E445" s="267" t="s">
        <v>1</v>
      </c>
      <c r="F445" s="268" t="s">
        <v>464</v>
      </c>
      <c r="G445" s="266"/>
      <c r="H445" s="269">
        <v>1.2</v>
      </c>
      <c r="I445" s="270"/>
      <c r="J445" s="266"/>
      <c r="K445" s="266"/>
      <c r="L445" s="271"/>
      <c r="M445" s="272"/>
      <c r="N445" s="273"/>
      <c r="O445" s="273"/>
      <c r="P445" s="273"/>
      <c r="Q445" s="273"/>
      <c r="R445" s="273"/>
      <c r="S445" s="273"/>
      <c r="T445" s="27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75" t="s">
        <v>132</v>
      </c>
      <c r="AU445" s="275" t="s">
        <v>83</v>
      </c>
      <c r="AV445" s="14" t="s">
        <v>83</v>
      </c>
      <c r="AW445" s="14" t="s">
        <v>30</v>
      </c>
      <c r="AX445" s="14" t="s">
        <v>73</v>
      </c>
      <c r="AY445" s="275" t="s">
        <v>123</v>
      </c>
    </row>
    <row r="446" s="15" customFormat="1">
      <c r="A446" s="15"/>
      <c r="B446" s="276"/>
      <c r="C446" s="277"/>
      <c r="D446" s="251" t="s">
        <v>132</v>
      </c>
      <c r="E446" s="278" t="s">
        <v>1</v>
      </c>
      <c r="F446" s="279" t="s">
        <v>135</v>
      </c>
      <c r="G446" s="277"/>
      <c r="H446" s="280">
        <v>11.699999999999999</v>
      </c>
      <c r="I446" s="281"/>
      <c r="J446" s="277"/>
      <c r="K446" s="277"/>
      <c r="L446" s="282"/>
      <c r="M446" s="283"/>
      <c r="N446" s="284"/>
      <c r="O446" s="284"/>
      <c r="P446" s="284"/>
      <c r="Q446" s="284"/>
      <c r="R446" s="284"/>
      <c r="S446" s="284"/>
      <c r="T446" s="285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86" t="s">
        <v>132</v>
      </c>
      <c r="AU446" s="286" t="s">
        <v>83</v>
      </c>
      <c r="AV446" s="15" t="s">
        <v>130</v>
      </c>
      <c r="AW446" s="15" t="s">
        <v>30</v>
      </c>
      <c r="AX446" s="15" t="s">
        <v>81</v>
      </c>
      <c r="AY446" s="286" t="s">
        <v>123</v>
      </c>
    </row>
    <row r="447" s="2" customFormat="1" ht="16.5" customHeight="1">
      <c r="A447" s="39"/>
      <c r="B447" s="40"/>
      <c r="C447" s="237" t="s">
        <v>465</v>
      </c>
      <c r="D447" s="237" t="s">
        <v>126</v>
      </c>
      <c r="E447" s="238" t="s">
        <v>466</v>
      </c>
      <c r="F447" s="239" t="s">
        <v>467</v>
      </c>
      <c r="G447" s="240" t="s">
        <v>129</v>
      </c>
      <c r="H447" s="241">
        <v>17.5</v>
      </c>
      <c r="I447" s="242"/>
      <c r="J447" s="243">
        <f>ROUND(I447*H447,2)</f>
        <v>0</v>
      </c>
      <c r="K447" s="244"/>
      <c r="L447" s="45"/>
      <c r="M447" s="245" t="s">
        <v>1</v>
      </c>
      <c r="N447" s="246" t="s">
        <v>38</v>
      </c>
      <c r="O447" s="92"/>
      <c r="P447" s="247">
        <f>O447*H447</f>
        <v>0</v>
      </c>
      <c r="Q447" s="247">
        <v>0</v>
      </c>
      <c r="R447" s="247">
        <f>Q447*H447</f>
        <v>0</v>
      </c>
      <c r="S447" s="247">
        <v>0</v>
      </c>
      <c r="T447" s="248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9" t="s">
        <v>130</v>
      </c>
      <c r="AT447" s="249" t="s">
        <v>126</v>
      </c>
      <c r="AU447" s="249" t="s">
        <v>83</v>
      </c>
      <c r="AY447" s="18" t="s">
        <v>123</v>
      </c>
      <c r="BE447" s="250">
        <f>IF(N447="základní",J447,0)</f>
        <v>0</v>
      </c>
      <c r="BF447" s="250">
        <f>IF(N447="snížená",J447,0)</f>
        <v>0</v>
      </c>
      <c r="BG447" s="250">
        <f>IF(N447="zákl. přenesená",J447,0)</f>
        <v>0</v>
      </c>
      <c r="BH447" s="250">
        <f>IF(N447="sníž. přenesená",J447,0)</f>
        <v>0</v>
      </c>
      <c r="BI447" s="250">
        <f>IF(N447="nulová",J447,0)</f>
        <v>0</v>
      </c>
      <c r="BJ447" s="18" t="s">
        <v>81</v>
      </c>
      <c r="BK447" s="250">
        <f>ROUND(I447*H447,2)</f>
        <v>0</v>
      </c>
      <c r="BL447" s="18" t="s">
        <v>130</v>
      </c>
      <c r="BM447" s="249" t="s">
        <v>468</v>
      </c>
    </row>
    <row r="448" s="2" customFormat="1">
      <c r="A448" s="39"/>
      <c r="B448" s="40"/>
      <c r="C448" s="41"/>
      <c r="D448" s="251" t="s">
        <v>131</v>
      </c>
      <c r="E448" s="41"/>
      <c r="F448" s="252" t="s">
        <v>467</v>
      </c>
      <c r="G448" s="41"/>
      <c r="H448" s="41"/>
      <c r="I448" s="145"/>
      <c r="J448" s="41"/>
      <c r="K448" s="41"/>
      <c r="L448" s="45"/>
      <c r="M448" s="253"/>
      <c r="N448" s="254"/>
      <c r="O448" s="92"/>
      <c r="P448" s="92"/>
      <c r="Q448" s="92"/>
      <c r="R448" s="92"/>
      <c r="S448" s="92"/>
      <c r="T448" s="93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131</v>
      </c>
      <c r="AU448" s="18" t="s">
        <v>83</v>
      </c>
    </row>
    <row r="449" s="13" customFormat="1">
      <c r="A449" s="13"/>
      <c r="B449" s="255"/>
      <c r="C449" s="256"/>
      <c r="D449" s="251" t="s">
        <v>132</v>
      </c>
      <c r="E449" s="257" t="s">
        <v>1</v>
      </c>
      <c r="F449" s="258" t="s">
        <v>469</v>
      </c>
      <c r="G449" s="256"/>
      <c r="H449" s="257" t="s">
        <v>1</v>
      </c>
      <c r="I449" s="259"/>
      <c r="J449" s="256"/>
      <c r="K449" s="256"/>
      <c r="L449" s="260"/>
      <c r="M449" s="261"/>
      <c r="N449" s="262"/>
      <c r="O449" s="262"/>
      <c r="P449" s="262"/>
      <c r="Q449" s="262"/>
      <c r="R449" s="262"/>
      <c r="S449" s="262"/>
      <c r="T449" s="26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64" t="s">
        <v>132</v>
      </c>
      <c r="AU449" s="264" t="s">
        <v>83</v>
      </c>
      <c r="AV449" s="13" t="s">
        <v>81</v>
      </c>
      <c r="AW449" s="13" t="s">
        <v>30</v>
      </c>
      <c r="AX449" s="13" t="s">
        <v>73</v>
      </c>
      <c r="AY449" s="264" t="s">
        <v>123</v>
      </c>
    </row>
    <row r="450" s="14" customFormat="1">
      <c r="A450" s="14"/>
      <c r="B450" s="265"/>
      <c r="C450" s="266"/>
      <c r="D450" s="251" t="s">
        <v>132</v>
      </c>
      <c r="E450" s="267" t="s">
        <v>1</v>
      </c>
      <c r="F450" s="268" t="s">
        <v>470</v>
      </c>
      <c r="G450" s="266"/>
      <c r="H450" s="269">
        <v>17.5</v>
      </c>
      <c r="I450" s="270"/>
      <c r="J450" s="266"/>
      <c r="K450" s="266"/>
      <c r="L450" s="271"/>
      <c r="M450" s="272"/>
      <c r="N450" s="273"/>
      <c r="O450" s="273"/>
      <c r="P450" s="273"/>
      <c r="Q450" s="273"/>
      <c r="R450" s="273"/>
      <c r="S450" s="273"/>
      <c r="T450" s="27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75" t="s">
        <v>132</v>
      </c>
      <c r="AU450" s="275" t="s">
        <v>83</v>
      </c>
      <c r="AV450" s="14" t="s">
        <v>83</v>
      </c>
      <c r="AW450" s="14" t="s">
        <v>30</v>
      </c>
      <c r="AX450" s="14" t="s">
        <v>73</v>
      </c>
      <c r="AY450" s="275" t="s">
        <v>123</v>
      </c>
    </row>
    <row r="451" s="15" customFormat="1">
      <c r="A451" s="15"/>
      <c r="B451" s="276"/>
      <c r="C451" s="277"/>
      <c r="D451" s="251" t="s">
        <v>132</v>
      </c>
      <c r="E451" s="278" t="s">
        <v>1</v>
      </c>
      <c r="F451" s="279" t="s">
        <v>135</v>
      </c>
      <c r="G451" s="277"/>
      <c r="H451" s="280">
        <v>17.5</v>
      </c>
      <c r="I451" s="281"/>
      <c r="J451" s="277"/>
      <c r="K451" s="277"/>
      <c r="L451" s="282"/>
      <c r="M451" s="283"/>
      <c r="N451" s="284"/>
      <c r="O451" s="284"/>
      <c r="P451" s="284"/>
      <c r="Q451" s="284"/>
      <c r="R451" s="284"/>
      <c r="S451" s="284"/>
      <c r="T451" s="285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86" t="s">
        <v>132</v>
      </c>
      <c r="AU451" s="286" t="s">
        <v>83</v>
      </c>
      <c r="AV451" s="15" t="s">
        <v>130</v>
      </c>
      <c r="AW451" s="15" t="s">
        <v>30</v>
      </c>
      <c r="AX451" s="15" t="s">
        <v>81</v>
      </c>
      <c r="AY451" s="286" t="s">
        <v>123</v>
      </c>
    </row>
    <row r="452" s="2" customFormat="1" ht="21.75" customHeight="1">
      <c r="A452" s="39"/>
      <c r="B452" s="40"/>
      <c r="C452" s="287" t="s">
        <v>305</v>
      </c>
      <c r="D452" s="287" t="s">
        <v>169</v>
      </c>
      <c r="E452" s="288" t="s">
        <v>471</v>
      </c>
      <c r="F452" s="289" t="s">
        <v>472</v>
      </c>
      <c r="G452" s="290" t="s">
        <v>129</v>
      </c>
      <c r="H452" s="291">
        <v>17.5</v>
      </c>
      <c r="I452" s="292"/>
      <c r="J452" s="293">
        <f>ROUND(I452*H452,2)</f>
        <v>0</v>
      </c>
      <c r="K452" s="294"/>
      <c r="L452" s="295"/>
      <c r="M452" s="296" t="s">
        <v>1</v>
      </c>
      <c r="N452" s="297" t="s">
        <v>38</v>
      </c>
      <c r="O452" s="92"/>
      <c r="P452" s="247">
        <f>O452*H452</f>
        <v>0</v>
      </c>
      <c r="Q452" s="247">
        <v>0</v>
      </c>
      <c r="R452" s="247">
        <f>Q452*H452</f>
        <v>0</v>
      </c>
      <c r="S452" s="247">
        <v>0</v>
      </c>
      <c r="T452" s="248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49" t="s">
        <v>152</v>
      </c>
      <c r="AT452" s="249" t="s">
        <v>169</v>
      </c>
      <c r="AU452" s="249" t="s">
        <v>83</v>
      </c>
      <c r="AY452" s="18" t="s">
        <v>123</v>
      </c>
      <c r="BE452" s="250">
        <f>IF(N452="základní",J452,0)</f>
        <v>0</v>
      </c>
      <c r="BF452" s="250">
        <f>IF(N452="snížená",J452,0)</f>
        <v>0</v>
      </c>
      <c r="BG452" s="250">
        <f>IF(N452="zákl. přenesená",J452,0)</f>
        <v>0</v>
      </c>
      <c r="BH452" s="250">
        <f>IF(N452="sníž. přenesená",J452,0)</f>
        <v>0</v>
      </c>
      <c r="BI452" s="250">
        <f>IF(N452="nulová",J452,0)</f>
        <v>0</v>
      </c>
      <c r="BJ452" s="18" t="s">
        <v>81</v>
      </c>
      <c r="BK452" s="250">
        <f>ROUND(I452*H452,2)</f>
        <v>0</v>
      </c>
      <c r="BL452" s="18" t="s">
        <v>130</v>
      </c>
      <c r="BM452" s="249" t="s">
        <v>473</v>
      </c>
    </row>
    <row r="453" s="2" customFormat="1">
      <c r="A453" s="39"/>
      <c r="B453" s="40"/>
      <c r="C453" s="41"/>
      <c r="D453" s="251" t="s">
        <v>131</v>
      </c>
      <c r="E453" s="41"/>
      <c r="F453" s="252" t="s">
        <v>472</v>
      </c>
      <c r="G453" s="41"/>
      <c r="H453" s="41"/>
      <c r="I453" s="145"/>
      <c r="J453" s="41"/>
      <c r="K453" s="41"/>
      <c r="L453" s="45"/>
      <c r="M453" s="253"/>
      <c r="N453" s="254"/>
      <c r="O453" s="92"/>
      <c r="P453" s="92"/>
      <c r="Q453" s="92"/>
      <c r="R453" s="92"/>
      <c r="S453" s="92"/>
      <c r="T453" s="93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131</v>
      </c>
      <c r="AU453" s="18" t="s">
        <v>83</v>
      </c>
    </row>
    <row r="454" s="13" customFormat="1">
      <c r="A454" s="13"/>
      <c r="B454" s="255"/>
      <c r="C454" s="256"/>
      <c r="D454" s="251" t="s">
        <v>132</v>
      </c>
      <c r="E454" s="257" t="s">
        <v>1</v>
      </c>
      <c r="F454" s="258" t="s">
        <v>474</v>
      </c>
      <c r="G454" s="256"/>
      <c r="H454" s="257" t="s">
        <v>1</v>
      </c>
      <c r="I454" s="259"/>
      <c r="J454" s="256"/>
      <c r="K454" s="256"/>
      <c r="L454" s="260"/>
      <c r="M454" s="261"/>
      <c r="N454" s="262"/>
      <c r="O454" s="262"/>
      <c r="P454" s="262"/>
      <c r="Q454" s="262"/>
      <c r="R454" s="262"/>
      <c r="S454" s="262"/>
      <c r="T454" s="26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64" t="s">
        <v>132</v>
      </c>
      <c r="AU454" s="264" t="s">
        <v>83</v>
      </c>
      <c r="AV454" s="13" t="s">
        <v>81</v>
      </c>
      <c r="AW454" s="13" t="s">
        <v>30</v>
      </c>
      <c r="AX454" s="13" t="s">
        <v>73</v>
      </c>
      <c r="AY454" s="264" t="s">
        <v>123</v>
      </c>
    </row>
    <row r="455" s="14" customFormat="1">
      <c r="A455" s="14"/>
      <c r="B455" s="265"/>
      <c r="C455" s="266"/>
      <c r="D455" s="251" t="s">
        <v>132</v>
      </c>
      <c r="E455" s="267" t="s">
        <v>1</v>
      </c>
      <c r="F455" s="268" t="s">
        <v>470</v>
      </c>
      <c r="G455" s="266"/>
      <c r="H455" s="269">
        <v>17.5</v>
      </c>
      <c r="I455" s="270"/>
      <c r="J455" s="266"/>
      <c r="K455" s="266"/>
      <c r="L455" s="271"/>
      <c r="M455" s="272"/>
      <c r="N455" s="273"/>
      <c r="O455" s="273"/>
      <c r="P455" s="273"/>
      <c r="Q455" s="273"/>
      <c r="R455" s="273"/>
      <c r="S455" s="273"/>
      <c r="T455" s="27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75" t="s">
        <v>132</v>
      </c>
      <c r="AU455" s="275" t="s">
        <v>83</v>
      </c>
      <c r="AV455" s="14" t="s">
        <v>83</v>
      </c>
      <c r="AW455" s="14" t="s">
        <v>30</v>
      </c>
      <c r="AX455" s="14" t="s">
        <v>73</v>
      </c>
      <c r="AY455" s="275" t="s">
        <v>123</v>
      </c>
    </row>
    <row r="456" s="15" customFormat="1">
      <c r="A456" s="15"/>
      <c r="B456" s="276"/>
      <c r="C456" s="277"/>
      <c r="D456" s="251" t="s">
        <v>132</v>
      </c>
      <c r="E456" s="278" t="s">
        <v>1</v>
      </c>
      <c r="F456" s="279" t="s">
        <v>135</v>
      </c>
      <c r="G456" s="277"/>
      <c r="H456" s="280">
        <v>17.5</v>
      </c>
      <c r="I456" s="281"/>
      <c r="J456" s="277"/>
      <c r="K456" s="277"/>
      <c r="L456" s="282"/>
      <c r="M456" s="283"/>
      <c r="N456" s="284"/>
      <c r="O456" s="284"/>
      <c r="P456" s="284"/>
      <c r="Q456" s="284"/>
      <c r="R456" s="284"/>
      <c r="S456" s="284"/>
      <c r="T456" s="285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86" t="s">
        <v>132</v>
      </c>
      <c r="AU456" s="286" t="s">
        <v>83</v>
      </c>
      <c r="AV456" s="15" t="s">
        <v>130</v>
      </c>
      <c r="AW456" s="15" t="s">
        <v>30</v>
      </c>
      <c r="AX456" s="15" t="s">
        <v>81</v>
      </c>
      <c r="AY456" s="286" t="s">
        <v>123</v>
      </c>
    </row>
    <row r="457" s="2" customFormat="1" ht="21.75" customHeight="1">
      <c r="A457" s="39"/>
      <c r="B457" s="40"/>
      <c r="C457" s="287" t="s">
        <v>475</v>
      </c>
      <c r="D457" s="287" t="s">
        <v>169</v>
      </c>
      <c r="E457" s="288" t="s">
        <v>476</v>
      </c>
      <c r="F457" s="289" t="s">
        <v>477</v>
      </c>
      <c r="G457" s="290" t="s">
        <v>172</v>
      </c>
      <c r="H457" s="291">
        <v>0.97499999999999998</v>
      </c>
      <c r="I457" s="292"/>
      <c r="J457" s="293">
        <f>ROUND(I457*H457,2)</f>
        <v>0</v>
      </c>
      <c r="K457" s="294"/>
      <c r="L457" s="295"/>
      <c r="M457" s="296" t="s">
        <v>1</v>
      </c>
      <c r="N457" s="297" t="s">
        <v>38</v>
      </c>
      <c r="O457" s="92"/>
      <c r="P457" s="247">
        <f>O457*H457</f>
        <v>0</v>
      </c>
      <c r="Q457" s="247">
        <v>0</v>
      </c>
      <c r="R457" s="247">
        <f>Q457*H457</f>
        <v>0</v>
      </c>
      <c r="S457" s="247">
        <v>0</v>
      </c>
      <c r="T457" s="248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49" t="s">
        <v>152</v>
      </c>
      <c r="AT457" s="249" t="s">
        <v>169</v>
      </c>
      <c r="AU457" s="249" t="s">
        <v>83</v>
      </c>
      <c r="AY457" s="18" t="s">
        <v>123</v>
      </c>
      <c r="BE457" s="250">
        <f>IF(N457="základní",J457,0)</f>
        <v>0</v>
      </c>
      <c r="BF457" s="250">
        <f>IF(N457="snížená",J457,0)</f>
        <v>0</v>
      </c>
      <c r="BG457" s="250">
        <f>IF(N457="zákl. přenesená",J457,0)</f>
        <v>0</v>
      </c>
      <c r="BH457" s="250">
        <f>IF(N457="sníž. přenesená",J457,0)</f>
        <v>0</v>
      </c>
      <c r="BI457" s="250">
        <f>IF(N457="nulová",J457,0)</f>
        <v>0</v>
      </c>
      <c r="BJ457" s="18" t="s">
        <v>81</v>
      </c>
      <c r="BK457" s="250">
        <f>ROUND(I457*H457,2)</f>
        <v>0</v>
      </c>
      <c r="BL457" s="18" t="s">
        <v>130</v>
      </c>
      <c r="BM457" s="249" t="s">
        <v>478</v>
      </c>
    </row>
    <row r="458" s="2" customFormat="1">
      <c r="A458" s="39"/>
      <c r="B458" s="40"/>
      <c r="C458" s="41"/>
      <c r="D458" s="251" t="s">
        <v>131</v>
      </c>
      <c r="E458" s="41"/>
      <c r="F458" s="252" t="s">
        <v>477</v>
      </c>
      <c r="G458" s="41"/>
      <c r="H458" s="41"/>
      <c r="I458" s="145"/>
      <c r="J458" s="41"/>
      <c r="K458" s="41"/>
      <c r="L458" s="45"/>
      <c r="M458" s="253"/>
      <c r="N458" s="254"/>
      <c r="O458" s="92"/>
      <c r="P458" s="92"/>
      <c r="Q458" s="92"/>
      <c r="R458" s="92"/>
      <c r="S458" s="92"/>
      <c r="T458" s="93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131</v>
      </c>
      <c r="AU458" s="18" t="s">
        <v>83</v>
      </c>
    </row>
    <row r="459" s="13" customFormat="1">
      <c r="A459" s="13"/>
      <c r="B459" s="255"/>
      <c r="C459" s="256"/>
      <c r="D459" s="251" t="s">
        <v>132</v>
      </c>
      <c r="E459" s="257" t="s">
        <v>1</v>
      </c>
      <c r="F459" s="258" t="s">
        <v>479</v>
      </c>
      <c r="G459" s="256"/>
      <c r="H459" s="257" t="s">
        <v>1</v>
      </c>
      <c r="I459" s="259"/>
      <c r="J459" s="256"/>
      <c r="K459" s="256"/>
      <c r="L459" s="260"/>
      <c r="M459" s="261"/>
      <c r="N459" s="262"/>
      <c r="O459" s="262"/>
      <c r="P459" s="262"/>
      <c r="Q459" s="262"/>
      <c r="R459" s="262"/>
      <c r="S459" s="262"/>
      <c r="T459" s="26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64" t="s">
        <v>132</v>
      </c>
      <c r="AU459" s="264" t="s">
        <v>83</v>
      </c>
      <c r="AV459" s="13" t="s">
        <v>81</v>
      </c>
      <c r="AW459" s="13" t="s">
        <v>30</v>
      </c>
      <c r="AX459" s="13" t="s">
        <v>73</v>
      </c>
      <c r="AY459" s="264" t="s">
        <v>123</v>
      </c>
    </row>
    <row r="460" s="14" customFormat="1">
      <c r="A460" s="14"/>
      <c r="B460" s="265"/>
      <c r="C460" s="266"/>
      <c r="D460" s="251" t="s">
        <v>132</v>
      </c>
      <c r="E460" s="267" t="s">
        <v>1</v>
      </c>
      <c r="F460" s="268" t="s">
        <v>480</v>
      </c>
      <c r="G460" s="266"/>
      <c r="H460" s="269">
        <v>0.875</v>
      </c>
      <c r="I460" s="270"/>
      <c r="J460" s="266"/>
      <c r="K460" s="266"/>
      <c r="L460" s="271"/>
      <c r="M460" s="272"/>
      <c r="N460" s="273"/>
      <c r="O460" s="273"/>
      <c r="P460" s="273"/>
      <c r="Q460" s="273"/>
      <c r="R460" s="273"/>
      <c r="S460" s="273"/>
      <c r="T460" s="27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75" t="s">
        <v>132</v>
      </c>
      <c r="AU460" s="275" t="s">
        <v>83</v>
      </c>
      <c r="AV460" s="14" t="s">
        <v>83</v>
      </c>
      <c r="AW460" s="14" t="s">
        <v>30</v>
      </c>
      <c r="AX460" s="14" t="s">
        <v>73</v>
      </c>
      <c r="AY460" s="275" t="s">
        <v>123</v>
      </c>
    </row>
    <row r="461" s="13" customFormat="1">
      <c r="A461" s="13"/>
      <c r="B461" s="255"/>
      <c r="C461" s="256"/>
      <c r="D461" s="251" t="s">
        <v>132</v>
      </c>
      <c r="E461" s="257" t="s">
        <v>1</v>
      </c>
      <c r="F461" s="258" t="s">
        <v>481</v>
      </c>
      <c r="G461" s="256"/>
      <c r="H461" s="257" t="s">
        <v>1</v>
      </c>
      <c r="I461" s="259"/>
      <c r="J461" s="256"/>
      <c r="K461" s="256"/>
      <c r="L461" s="260"/>
      <c r="M461" s="261"/>
      <c r="N461" s="262"/>
      <c r="O461" s="262"/>
      <c r="P461" s="262"/>
      <c r="Q461" s="262"/>
      <c r="R461" s="262"/>
      <c r="S461" s="262"/>
      <c r="T461" s="26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64" t="s">
        <v>132</v>
      </c>
      <c r="AU461" s="264" t="s">
        <v>83</v>
      </c>
      <c r="AV461" s="13" t="s">
        <v>81</v>
      </c>
      <c r="AW461" s="13" t="s">
        <v>30</v>
      </c>
      <c r="AX461" s="13" t="s">
        <v>73</v>
      </c>
      <c r="AY461" s="264" t="s">
        <v>123</v>
      </c>
    </row>
    <row r="462" s="14" customFormat="1">
      <c r="A462" s="14"/>
      <c r="B462" s="265"/>
      <c r="C462" s="266"/>
      <c r="D462" s="251" t="s">
        <v>132</v>
      </c>
      <c r="E462" s="267" t="s">
        <v>1</v>
      </c>
      <c r="F462" s="268" t="s">
        <v>482</v>
      </c>
      <c r="G462" s="266"/>
      <c r="H462" s="269">
        <v>0.10000000000000001</v>
      </c>
      <c r="I462" s="270"/>
      <c r="J462" s="266"/>
      <c r="K462" s="266"/>
      <c r="L462" s="271"/>
      <c r="M462" s="272"/>
      <c r="N462" s="273"/>
      <c r="O462" s="273"/>
      <c r="P462" s="273"/>
      <c r="Q462" s="273"/>
      <c r="R462" s="273"/>
      <c r="S462" s="273"/>
      <c r="T462" s="27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75" t="s">
        <v>132</v>
      </c>
      <c r="AU462" s="275" t="s">
        <v>83</v>
      </c>
      <c r="AV462" s="14" t="s">
        <v>83</v>
      </c>
      <c r="AW462" s="14" t="s">
        <v>30</v>
      </c>
      <c r="AX462" s="14" t="s">
        <v>73</v>
      </c>
      <c r="AY462" s="275" t="s">
        <v>123</v>
      </c>
    </row>
    <row r="463" s="15" customFormat="1">
      <c r="A463" s="15"/>
      <c r="B463" s="276"/>
      <c r="C463" s="277"/>
      <c r="D463" s="251" t="s">
        <v>132</v>
      </c>
      <c r="E463" s="278" t="s">
        <v>1</v>
      </c>
      <c r="F463" s="279" t="s">
        <v>135</v>
      </c>
      <c r="G463" s="277"/>
      <c r="H463" s="280">
        <v>0.97499999999999998</v>
      </c>
      <c r="I463" s="281"/>
      <c r="J463" s="277"/>
      <c r="K463" s="277"/>
      <c r="L463" s="282"/>
      <c r="M463" s="283"/>
      <c r="N463" s="284"/>
      <c r="O463" s="284"/>
      <c r="P463" s="284"/>
      <c r="Q463" s="284"/>
      <c r="R463" s="284"/>
      <c r="S463" s="284"/>
      <c r="T463" s="285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86" t="s">
        <v>132</v>
      </c>
      <c r="AU463" s="286" t="s">
        <v>83</v>
      </c>
      <c r="AV463" s="15" t="s">
        <v>130</v>
      </c>
      <c r="AW463" s="15" t="s">
        <v>30</v>
      </c>
      <c r="AX463" s="15" t="s">
        <v>81</v>
      </c>
      <c r="AY463" s="286" t="s">
        <v>123</v>
      </c>
    </row>
    <row r="464" s="2" customFormat="1" ht="21.75" customHeight="1">
      <c r="A464" s="39"/>
      <c r="B464" s="40"/>
      <c r="C464" s="287" t="s">
        <v>312</v>
      </c>
      <c r="D464" s="287" t="s">
        <v>169</v>
      </c>
      <c r="E464" s="288" t="s">
        <v>483</v>
      </c>
      <c r="F464" s="289" t="s">
        <v>484</v>
      </c>
      <c r="G464" s="290" t="s">
        <v>172</v>
      </c>
      <c r="H464" s="291">
        <v>16.559999999999999</v>
      </c>
      <c r="I464" s="292"/>
      <c r="J464" s="293">
        <f>ROUND(I464*H464,2)</f>
        <v>0</v>
      </c>
      <c r="K464" s="294"/>
      <c r="L464" s="295"/>
      <c r="M464" s="296" t="s">
        <v>1</v>
      </c>
      <c r="N464" s="297" t="s">
        <v>38</v>
      </c>
      <c r="O464" s="92"/>
      <c r="P464" s="247">
        <f>O464*H464</f>
        <v>0</v>
      </c>
      <c r="Q464" s="247">
        <v>0</v>
      </c>
      <c r="R464" s="247">
        <f>Q464*H464</f>
        <v>0</v>
      </c>
      <c r="S464" s="247">
        <v>0</v>
      </c>
      <c r="T464" s="248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49" t="s">
        <v>152</v>
      </c>
      <c r="AT464" s="249" t="s">
        <v>169</v>
      </c>
      <c r="AU464" s="249" t="s">
        <v>83</v>
      </c>
      <c r="AY464" s="18" t="s">
        <v>123</v>
      </c>
      <c r="BE464" s="250">
        <f>IF(N464="základní",J464,0)</f>
        <v>0</v>
      </c>
      <c r="BF464" s="250">
        <f>IF(N464="snížená",J464,0)</f>
        <v>0</v>
      </c>
      <c r="BG464" s="250">
        <f>IF(N464="zákl. přenesená",J464,0)</f>
        <v>0</v>
      </c>
      <c r="BH464" s="250">
        <f>IF(N464="sníž. přenesená",J464,0)</f>
        <v>0</v>
      </c>
      <c r="BI464" s="250">
        <f>IF(N464="nulová",J464,0)</f>
        <v>0</v>
      </c>
      <c r="BJ464" s="18" t="s">
        <v>81</v>
      </c>
      <c r="BK464" s="250">
        <f>ROUND(I464*H464,2)</f>
        <v>0</v>
      </c>
      <c r="BL464" s="18" t="s">
        <v>130</v>
      </c>
      <c r="BM464" s="249" t="s">
        <v>485</v>
      </c>
    </row>
    <row r="465" s="2" customFormat="1">
      <c r="A465" s="39"/>
      <c r="B465" s="40"/>
      <c r="C465" s="41"/>
      <c r="D465" s="251" t="s">
        <v>131</v>
      </c>
      <c r="E465" s="41"/>
      <c r="F465" s="252" t="s">
        <v>484</v>
      </c>
      <c r="G465" s="41"/>
      <c r="H465" s="41"/>
      <c r="I465" s="145"/>
      <c r="J465" s="41"/>
      <c r="K465" s="41"/>
      <c r="L465" s="45"/>
      <c r="M465" s="253"/>
      <c r="N465" s="254"/>
      <c r="O465" s="92"/>
      <c r="P465" s="92"/>
      <c r="Q465" s="92"/>
      <c r="R465" s="92"/>
      <c r="S465" s="92"/>
      <c r="T465" s="93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131</v>
      </c>
      <c r="AU465" s="18" t="s">
        <v>83</v>
      </c>
    </row>
    <row r="466" s="13" customFormat="1">
      <c r="A466" s="13"/>
      <c r="B466" s="255"/>
      <c r="C466" s="256"/>
      <c r="D466" s="251" t="s">
        <v>132</v>
      </c>
      <c r="E466" s="257" t="s">
        <v>1</v>
      </c>
      <c r="F466" s="258" t="s">
        <v>486</v>
      </c>
      <c r="G466" s="256"/>
      <c r="H466" s="257" t="s">
        <v>1</v>
      </c>
      <c r="I466" s="259"/>
      <c r="J466" s="256"/>
      <c r="K466" s="256"/>
      <c r="L466" s="260"/>
      <c r="M466" s="261"/>
      <c r="N466" s="262"/>
      <c r="O466" s="262"/>
      <c r="P466" s="262"/>
      <c r="Q466" s="262"/>
      <c r="R466" s="262"/>
      <c r="S466" s="262"/>
      <c r="T466" s="26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64" t="s">
        <v>132</v>
      </c>
      <c r="AU466" s="264" t="s">
        <v>83</v>
      </c>
      <c r="AV466" s="13" t="s">
        <v>81</v>
      </c>
      <c r="AW466" s="13" t="s">
        <v>30</v>
      </c>
      <c r="AX466" s="13" t="s">
        <v>73</v>
      </c>
      <c r="AY466" s="264" t="s">
        <v>123</v>
      </c>
    </row>
    <row r="467" s="14" customFormat="1">
      <c r="A467" s="14"/>
      <c r="B467" s="265"/>
      <c r="C467" s="266"/>
      <c r="D467" s="251" t="s">
        <v>132</v>
      </c>
      <c r="E467" s="267" t="s">
        <v>1</v>
      </c>
      <c r="F467" s="268" t="s">
        <v>487</v>
      </c>
      <c r="G467" s="266"/>
      <c r="H467" s="269">
        <v>18.899999999999999</v>
      </c>
      <c r="I467" s="270"/>
      <c r="J467" s="266"/>
      <c r="K467" s="266"/>
      <c r="L467" s="271"/>
      <c r="M467" s="272"/>
      <c r="N467" s="273"/>
      <c r="O467" s="273"/>
      <c r="P467" s="273"/>
      <c r="Q467" s="273"/>
      <c r="R467" s="273"/>
      <c r="S467" s="273"/>
      <c r="T467" s="274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75" t="s">
        <v>132</v>
      </c>
      <c r="AU467" s="275" t="s">
        <v>83</v>
      </c>
      <c r="AV467" s="14" t="s">
        <v>83</v>
      </c>
      <c r="AW467" s="14" t="s">
        <v>30</v>
      </c>
      <c r="AX467" s="14" t="s">
        <v>73</v>
      </c>
      <c r="AY467" s="275" t="s">
        <v>123</v>
      </c>
    </row>
    <row r="468" s="13" customFormat="1">
      <c r="A468" s="13"/>
      <c r="B468" s="255"/>
      <c r="C468" s="256"/>
      <c r="D468" s="251" t="s">
        <v>132</v>
      </c>
      <c r="E468" s="257" t="s">
        <v>1</v>
      </c>
      <c r="F468" s="258" t="s">
        <v>488</v>
      </c>
      <c r="G468" s="256"/>
      <c r="H468" s="257" t="s">
        <v>1</v>
      </c>
      <c r="I468" s="259"/>
      <c r="J468" s="256"/>
      <c r="K468" s="256"/>
      <c r="L468" s="260"/>
      <c r="M468" s="261"/>
      <c r="N468" s="262"/>
      <c r="O468" s="262"/>
      <c r="P468" s="262"/>
      <c r="Q468" s="262"/>
      <c r="R468" s="262"/>
      <c r="S468" s="262"/>
      <c r="T468" s="26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64" t="s">
        <v>132</v>
      </c>
      <c r="AU468" s="264" t="s">
        <v>83</v>
      </c>
      <c r="AV468" s="13" t="s">
        <v>81</v>
      </c>
      <c r="AW468" s="13" t="s">
        <v>30</v>
      </c>
      <c r="AX468" s="13" t="s">
        <v>73</v>
      </c>
      <c r="AY468" s="264" t="s">
        <v>123</v>
      </c>
    </row>
    <row r="469" s="14" customFormat="1">
      <c r="A469" s="14"/>
      <c r="B469" s="265"/>
      <c r="C469" s="266"/>
      <c r="D469" s="251" t="s">
        <v>132</v>
      </c>
      <c r="E469" s="267" t="s">
        <v>1</v>
      </c>
      <c r="F469" s="268" t="s">
        <v>489</v>
      </c>
      <c r="G469" s="266"/>
      <c r="H469" s="269">
        <v>-4.5</v>
      </c>
      <c r="I469" s="270"/>
      <c r="J469" s="266"/>
      <c r="K469" s="266"/>
      <c r="L469" s="271"/>
      <c r="M469" s="272"/>
      <c r="N469" s="273"/>
      <c r="O469" s="273"/>
      <c r="P469" s="273"/>
      <c r="Q469" s="273"/>
      <c r="R469" s="273"/>
      <c r="S469" s="273"/>
      <c r="T469" s="27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75" t="s">
        <v>132</v>
      </c>
      <c r="AU469" s="275" t="s">
        <v>83</v>
      </c>
      <c r="AV469" s="14" t="s">
        <v>83</v>
      </c>
      <c r="AW469" s="14" t="s">
        <v>30</v>
      </c>
      <c r="AX469" s="14" t="s">
        <v>73</v>
      </c>
      <c r="AY469" s="275" t="s">
        <v>123</v>
      </c>
    </row>
    <row r="470" s="13" customFormat="1">
      <c r="A470" s="13"/>
      <c r="B470" s="255"/>
      <c r="C470" s="256"/>
      <c r="D470" s="251" t="s">
        <v>132</v>
      </c>
      <c r="E470" s="257" t="s">
        <v>1</v>
      </c>
      <c r="F470" s="258" t="s">
        <v>490</v>
      </c>
      <c r="G470" s="256"/>
      <c r="H470" s="257" t="s">
        <v>1</v>
      </c>
      <c r="I470" s="259"/>
      <c r="J470" s="256"/>
      <c r="K470" s="256"/>
      <c r="L470" s="260"/>
      <c r="M470" s="261"/>
      <c r="N470" s="262"/>
      <c r="O470" s="262"/>
      <c r="P470" s="262"/>
      <c r="Q470" s="262"/>
      <c r="R470" s="262"/>
      <c r="S470" s="262"/>
      <c r="T470" s="26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64" t="s">
        <v>132</v>
      </c>
      <c r="AU470" s="264" t="s">
        <v>83</v>
      </c>
      <c r="AV470" s="13" t="s">
        <v>81</v>
      </c>
      <c r="AW470" s="13" t="s">
        <v>30</v>
      </c>
      <c r="AX470" s="13" t="s">
        <v>73</v>
      </c>
      <c r="AY470" s="264" t="s">
        <v>123</v>
      </c>
    </row>
    <row r="471" s="14" customFormat="1">
      <c r="A471" s="14"/>
      <c r="B471" s="265"/>
      <c r="C471" s="266"/>
      <c r="D471" s="251" t="s">
        <v>132</v>
      </c>
      <c r="E471" s="267" t="s">
        <v>1</v>
      </c>
      <c r="F471" s="268" t="s">
        <v>491</v>
      </c>
      <c r="G471" s="266"/>
      <c r="H471" s="269">
        <v>2.1600000000000001</v>
      </c>
      <c r="I471" s="270"/>
      <c r="J471" s="266"/>
      <c r="K471" s="266"/>
      <c r="L471" s="271"/>
      <c r="M471" s="272"/>
      <c r="N471" s="273"/>
      <c r="O471" s="273"/>
      <c r="P471" s="273"/>
      <c r="Q471" s="273"/>
      <c r="R471" s="273"/>
      <c r="S471" s="273"/>
      <c r="T471" s="27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75" t="s">
        <v>132</v>
      </c>
      <c r="AU471" s="275" t="s">
        <v>83</v>
      </c>
      <c r="AV471" s="14" t="s">
        <v>83</v>
      </c>
      <c r="AW471" s="14" t="s">
        <v>30</v>
      </c>
      <c r="AX471" s="14" t="s">
        <v>73</v>
      </c>
      <c r="AY471" s="275" t="s">
        <v>123</v>
      </c>
    </row>
    <row r="472" s="15" customFormat="1">
      <c r="A472" s="15"/>
      <c r="B472" s="276"/>
      <c r="C472" s="277"/>
      <c r="D472" s="251" t="s">
        <v>132</v>
      </c>
      <c r="E472" s="278" t="s">
        <v>1</v>
      </c>
      <c r="F472" s="279" t="s">
        <v>135</v>
      </c>
      <c r="G472" s="277"/>
      <c r="H472" s="280">
        <v>16.559999999999999</v>
      </c>
      <c r="I472" s="281"/>
      <c r="J472" s="277"/>
      <c r="K472" s="277"/>
      <c r="L472" s="282"/>
      <c r="M472" s="283"/>
      <c r="N472" s="284"/>
      <c r="O472" s="284"/>
      <c r="P472" s="284"/>
      <c r="Q472" s="284"/>
      <c r="R472" s="284"/>
      <c r="S472" s="284"/>
      <c r="T472" s="285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86" t="s">
        <v>132</v>
      </c>
      <c r="AU472" s="286" t="s">
        <v>83</v>
      </c>
      <c r="AV472" s="15" t="s">
        <v>130</v>
      </c>
      <c r="AW472" s="15" t="s">
        <v>30</v>
      </c>
      <c r="AX472" s="15" t="s">
        <v>81</v>
      </c>
      <c r="AY472" s="286" t="s">
        <v>123</v>
      </c>
    </row>
    <row r="473" s="2" customFormat="1" ht="16.5" customHeight="1">
      <c r="A473" s="39"/>
      <c r="B473" s="40"/>
      <c r="C473" s="287" t="s">
        <v>492</v>
      </c>
      <c r="D473" s="287" t="s">
        <v>169</v>
      </c>
      <c r="E473" s="288" t="s">
        <v>493</v>
      </c>
      <c r="F473" s="289" t="s">
        <v>494</v>
      </c>
      <c r="G473" s="290" t="s">
        <v>144</v>
      </c>
      <c r="H473" s="291">
        <v>2.5</v>
      </c>
      <c r="I473" s="292"/>
      <c r="J473" s="293">
        <f>ROUND(I473*H473,2)</f>
        <v>0</v>
      </c>
      <c r="K473" s="294"/>
      <c r="L473" s="295"/>
      <c r="M473" s="296" t="s">
        <v>1</v>
      </c>
      <c r="N473" s="297" t="s">
        <v>38</v>
      </c>
      <c r="O473" s="92"/>
      <c r="P473" s="247">
        <f>O473*H473</f>
        <v>0</v>
      </c>
      <c r="Q473" s="247">
        <v>0</v>
      </c>
      <c r="R473" s="247">
        <f>Q473*H473</f>
        <v>0</v>
      </c>
      <c r="S473" s="247">
        <v>0</v>
      </c>
      <c r="T473" s="248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49" t="s">
        <v>152</v>
      </c>
      <c r="AT473" s="249" t="s">
        <v>169</v>
      </c>
      <c r="AU473" s="249" t="s">
        <v>83</v>
      </c>
      <c r="AY473" s="18" t="s">
        <v>123</v>
      </c>
      <c r="BE473" s="250">
        <f>IF(N473="základní",J473,0)</f>
        <v>0</v>
      </c>
      <c r="BF473" s="250">
        <f>IF(N473="snížená",J473,0)</f>
        <v>0</v>
      </c>
      <c r="BG473" s="250">
        <f>IF(N473="zákl. přenesená",J473,0)</f>
        <v>0</v>
      </c>
      <c r="BH473" s="250">
        <f>IF(N473="sníž. přenesená",J473,0)</f>
        <v>0</v>
      </c>
      <c r="BI473" s="250">
        <f>IF(N473="nulová",J473,0)</f>
        <v>0</v>
      </c>
      <c r="BJ473" s="18" t="s">
        <v>81</v>
      </c>
      <c r="BK473" s="250">
        <f>ROUND(I473*H473,2)</f>
        <v>0</v>
      </c>
      <c r="BL473" s="18" t="s">
        <v>130</v>
      </c>
      <c r="BM473" s="249" t="s">
        <v>495</v>
      </c>
    </row>
    <row r="474" s="2" customFormat="1">
      <c r="A474" s="39"/>
      <c r="B474" s="40"/>
      <c r="C474" s="41"/>
      <c r="D474" s="251" t="s">
        <v>131</v>
      </c>
      <c r="E474" s="41"/>
      <c r="F474" s="252" t="s">
        <v>494</v>
      </c>
      <c r="G474" s="41"/>
      <c r="H474" s="41"/>
      <c r="I474" s="145"/>
      <c r="J474" s="41"/>
      <c r="K474" s="41"/>
      <c r="L474" s="45"/>
      <c r="M474" s="253"/>
      <c r="N474" s="254"/>
      <c r="O474" s="92"/>
      <c r="P474" s="92"/>
      <c r="Q474" s="92"/>
      <c r="R474" s="92"/>
      <c r="S474" s="92"/>
      <c r="T474" s="93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131</v>
      </c>
      <c r="AU474" s="18" t="s">
        <v>83</v>
      </c>
    </row>
    <row r="475" s="13" customFormat="1">
      <c r="A475" s="13"/>
      <c r="B475" s="255"/>
      <c r="C475" s="256"/>
      <c r="D475" s="251" t="s">
        <v>132</v>
      </c>
      <c r="E475" s="257" t="s">
        <v>1</v>
      </c>
      <c r="F475" s="258" t="s">
        <v>496</v>
      </c>
      <c r="G475" s="256"/>
      <c r="H475" s="257" t="s">
        <v>1</v>
      </c>
      <c r="I475" s="259"/>
      <c r="J475" s="256"/>
      <c r="K475" s="256"/>
      <c r="L475" s="260"/>
      <c r="M475" s="261"/>
      <c r="N475" s="262"/>
      <c r="O475" s="262"/>
      <c r="P475" s="262"/>
      <c r="Q475" s="262"/>
      <c r="R475" s="262"/>
      <c r="S475" s="262"/>
      <c r="T475" s="26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64" t="s">
        <v>132</v>
      </c>
      <c r="AU475" s="264" t="s">
        <v>83</v>
      </c>
      <c r="AV475" s="13" t="s">
        <v>81</v>
      </c>
      <c r="AW475" s="13" t="s">
        <v>30</v>
      </c>
      <c r="AX475" s="13" t="s">
        <v>73</v>
      </c>
      <c r="AY475" s="264" t="s">
        <v>123</v>
      </c>
    </row>
    <row r="476" s="14" customFormat="1">
      <c r="A476" s="14"/>
      <c r="B476" s="265"/>
      <c r="C476" s="266"/>
      <c r="D476" s="251" t="s">
        <v>132</v>
      </c>
      <c r="E476" s="267" t="s">
        <v>1</v>
      </c>
      <c r="F476" s="268" t="s">
        <v>497</v>
      </c>
      <c r="G476" s="266"/>
      <c r="H476" s="269">
        <v>2.5</v>
      </c>
      <c r="I476" s="270"/>
      <c r="J476" s="266"/>
      <c r="K476" s="266"/>
      <c r="L476" s="271"/>
      <c r="M476" s="272"/>
      <c r="N476" s="273"/>
      <c r="O476" s="273"/>
      <c r="P476" s="273"/>
      <c r="Q476" s="273"/>
      <c r="R476" s="273"/>
      <c r="S476" s="273"/>
      <c r="T476" s="274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75" t="s">
        <v>132</v>
      </c>
      <c r="AU476" s="275" t="s">
        <v>83</v>
      </c>
      <c r="AV476" s="14" t="s">
        <v>83</v>
      </c>
      <c r="AW476" s="14" t="s">
        <v>30</v>
      </c>
      <c r="AX476" s="14" t="s">
        <v>73</v>
      </c>
      <c r="AY476" s="275" t="s">
        <v>123</v>
      </c>
    </row>
    <row r="477" s="15" customFormat="1">
      <c r="A477" s="15"/>
      <c r="B477" s="276"/>
      <c r="C477" s="277"/>
      <c r="D477" s="251" t="s">
        <v>132</v>
      </c>
      <c r="E477" s="278" t="s">
        <v>1</v>
      </c>
      <c r="F477" s="279" t="s">
        <v>135</v>
      </c>
      <c r="G477" s="277"/>
      <c r="H477" s="280">
        <v>2.5</v>
      </c>
      <c r="I477" s="281"/>
      <c r="J477" s="277"/>
      <c r="K477" s="277"/>
      <c r="L477" s="282"/>
      <c r="M477" s="283"/>
      <c r="N477" s="284"/>
      <c r="O477" s="284"/>
      <c r="P477" s="284"/>
      <c r="Q477" s="284"/>
      <c r="R477" s="284"/>
      <c r="S477" s="284"/>
      <c r="T477" s="285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86" t="s">
        <v>132</v>
      </c>
      <c r="AU477" s="286" t="s">
        <v>83</v>
      </c>
      <c r="AV477" s="15" t="s">
        <v>130</v>
      </c>
      <c r="AW477" s="15" t="s">
        <v>30</v>
      </c>
      <c r="AX477" s="15" t="s">
        <v>81</v>
      </c>
      <c r="AY477" s="286" t="s">
        <v>123</v>
      </c>
    </row>
    <row r="478" s="2" customFormat="1" ht="16.5" customHeight="1">
      <c r="A478" s="39"/>
      <c r="B478" s="40"/>
      <c r="C478" s="287" t="s">
        <v>498</v>
      </c>
      <c r="D478" s="287" t="s">
        <v>169</v>
      </c>
      <c r="E478" s="288" t="s">
        <v>499</v>
      </c>
      <c r="F478" s="289" t="s">
        <v>500</v>
      </c>
      <c r="G478" s="290" t="s">
        <v>138</v>
      </c>
      <c r="H478" s="291">
        <v>50.75</v>
      </c>
      <c r="I478" s="292"/>
      <c r="J478" s="293">
        <f>ROUND(I478*H478,2)</f>
        <v>0</v>
      </c>
      <c r="K478" s="294"/>
      <c r="L478" s="295"/>
      <c r="M478" s="296" t="s">
        <v>1</v>
      </c>
      <c r="N478" s="297" t="s">
        <v>38</v>
      </c>
      <c r="O478" s="92"/>
      <c r="P478" s="247">
        <f>O478*H478</f>
        <v>0</v>
      </c>
      <c r="Q478" s="247">
        <v>0</v>
      </c>
      <c r="R478" s="247">
        <f>Q478*H478</f>
        <v>0</v>
      </c>
      <c r="S478" s="247">
        <v>0</v>
      </c>
      <c r="T478" s="248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49" t="s">
        <v>152</v>
      </c>
      <c r="AT478" s="249" t="s">
        <v>169</v>
      </c>
      <c r="AU478" s="249" t="s">
        <v>83</v>
      </c>
      <c r="AY478" s="18" t="s">
        <v>123</v>
      </c>
      <c r="BE478" s="250">
        <f>IF(N478="základní",J478,0)</f>
        <v>0</v>
      </c>
      <c r="BF478" s="250">
        <f>IF(N478="snížená",J478,0)</f>
        <v>0</v>
      </c>
      <c r="BG478" s="250">
        <f>IF(N478="zákl. přenesená",J478,0)</f>
        <v>0</v>
      </c>
      <c r="BH478" s="250">
        <f>IF(N478="sníž. přenesená",J478,0)</f>
        <v>0</v>
      </c>
      <c r="BI478" s="250">
        <f>IF(N478="nulová",J478,0)</f>
        <v>0</v>
      </c>
      <c r="BJ478" s="18" t="s">
        <v>81</v>
      </c>
      <c r="BK478" s="250">
        <f>ROUND(I478*H478,2)</f>
        <v>0</v>
      </c>
      <c r="BL478" s="18" t="s">
        <v>130</v>
      </c>
      <c r="BM478" s="249" t="s">
        <v>501</v>
      </c>
    </row>
    <row r="479" s="2" customFormat="1">
      <c r="A479" s="39"/>
      <c r="B479" s="40"/>
      <c r="C479" s="41"/>
      <c r="D479" s="251" t="s">
        <v>131</v>
      </c>
      <c r="E479" s="41"/>
      <c r="F479" s="252" t="s">
        <v>500</v>
      </c>
      <c r="G479" s="41"/>
      <c r="H479" s="41"/>
      <c r="I479" s="145"/>
      <c r="J479" s="41"/>
      <c r="K479" s="41"/>
      <c r="L479" s="45"/>
      <c r="M479" s="253"/>
      <c r="N479" s="254"/>
      <c r="O479" s="92"/>
      <c r="P479" s="92"/>
      <c r="Q479" s="92"/>
      <c r="R479" s="92"/>
      <c r="S479" s="92"/>
      <c r="T479" s="93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131</v>
      </c>
      <c r="AU479" s="18" t="s">
        <v>83</v>
      </c>
    </row>
    <row r="480" s="13" customFormat="1">
      <c r="A480" s="13"/>
      <c r="B480" s="255"/>
      <c r="C480" s="256"/>
      <c r="D480" s="251" t="s">
        <v>132</v>
      </c>
      <c r="E480" s="257" t="s">
        <v>1</v>
      </c>
      <c r="F480" s="258" t="s">
        <v>502</v>
      </c>
      <c r="G480" s="256"/>
      <c r="H480" s="257" t="s">
        <v>1</v>
      </c>
      <c r="I480" s="259"/>
      <c r="J480" s="256"/>
      <c r="K480" s="256"/>
      <c r="L480" s="260"/>
      <c r="M480" s="261"/>
      <c r="N480" s="262"/>
      <c r="O480" s="262"/>
      <c r="P480" s="262"/>
      <c r="Q480" s="262"/>
      <c r="R480" s="262"/>
      <c r="S480" s="262"/>
      <c r="T480" s="26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64" t="s">
        <v>132</v>
      </c>
      <c r="AU480" s="264" t="s">
        <v>83</v>
      </c>
      <c r="AV480" s="13" t="s">
        <v>81</v>
      </c>
      <c r="AW480" s="13" t="s">
        <v>30</v>
      </c>
      <c r="AX480" s="13" t="s">
        <v>73</v>
      </c>
      <c r="AY480" s="264" t="s">
        <v>123</v>
      </c>
    </row>
    <row r="481" s="14" customFormat="1">
      <c r="A481" s="14"/>
      <c r="B481" s="265"/>
      <c r="C481" s="266"/>
      <c r="D481" s="251" t="s">
        <v>132</v>
      </c>
      <c r="E481" s="267" t="s">
        <v>1</v>
      </c>
      <c r="F481" s="268" t="s">
        <v>503</v>
      </c>
      <c r="G481" s="266"/>
      <c r="H481" s="269">
        <v>50.75</v>
      </c>
      <c r="I481" s="270"/>
      <c r="J481" s="266"/>
      <c r="K481" s="266"/>
      <c r="L481" s="271"/>
      <c r="M481" s="272"/>
      <c r="N481" s="273"/>
      <c r="O481" s="273"/>
      <c r="P481" s="273"/>
      <c r="Q481" s="273"/>
      <c r="R481" s="273"/>
      <c r="S481" s="273"/>
      <c r="T481" s="27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75" t="s">
        <v>132</v>
      </c>
      <c r="AU481" s="275" t="s">
        <v>83</v>
      </c>
      <c r="AV481" s="14" t="s">
        <v>83</v>
      </c>
      <c r="AW481" s="14" t="s">
        <v>30</v>
      </c>
      <c r="AX481" s="14" t="s">
        <v>73</v>
      </c>
      <c r="AY481" s="275" t="s">
        <v>123</v>
      </c>
    </row>
    <row r="482" s="15" customFormat="1">
      <c r="A482" s="15"/>
      <c r="B482" s="276"/>
      <c r="C482" s="277"/>
      <c r="D482" s="251" t="s">
        <v>132</v>
      </c>
      <c r="E482" s="278" t="s">
        <v>1</v>
      </c>
      <c r="F482" s="279" t="s">
        <v>135</v>
      </c>
      <c r="G482" s="277"/>
      <c r="H482" s="280">
        <v>50.75</v>
      </c>
      <c r="I482" s="281"/>
      <c r="J482" s="277"/>
      <c r="K482" s="277"/>
      <c r="L482" s="282"/>
      <c r="M482" s="283"/>
      <c r="N482" s="284"/>
      <c r="O482" s="284"/>
      <c r="P482" s="284"/>
      <c r="Q482" s="284"/>
      <c r="R482" s="284"/>
      <c r="S482" s="284"/>
      <c r="T482" s="285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86" t="s">
        <v>132</v>
      </c>
      <c r="AU482" s="286" t="s">
        <v>83</v>
      </c>
      <c r="AV482" s="15" t="s">
        <v>130</v>
      </c>
      <c r="AW482" s="15" t="s">
        <v>30</v>
      </c>
      <c r="AX482" s="15" t="s">
        <v>81</v>
      </c>
      <c r="AY482" s="286" t="s">
        <v>123</v>
      </c>
    </row>
    <row r="483" s="2" customFormat="1" ht="21.75" customHeight="1">
      <c r="A483" s="39"/>
      <c r="B483" s="40"/>
      <c r="C483" s="237" t="s">
        <v>504</v>
      </c>
      <c r="D483" s="237" t="s">
        <v>126</v>
      </c>
      <c r="E483" s="238" t="s">
        <v>505</v>
      </c>
      <c r="F483" s="239" t="s">
        <v>506</v>
      </c>
      <c r="G483" s="240" t="s">
        <v>129</v>
      </c>
      <c r="H483" s="241">
        <v>2</v>
      </c>
      <c r="I483" s="242"/>
      <c r="J483" s="243">
        <f>ROUND(I483*H483,2)</f>
        <v>0</v>
      </c>
      <c r="K483" s="244"/>
      <c r="L483" s="45"/>
      <c r="M483" s="245" t="s">
        <v>1</v>
      </c>
      <c r="N483" s="246" t="s">
        <v>38</v>
      </c>
      <c r="O483" s="92"/>
      <c r="P483" s="247">
        <f>O483*H483</f>
        <v>0</v>
      </c>
      <c r="Q483" s="247">
        <v>0</v>
      </c>
      <c r="R483" s="247">
        <f>Q483*H483</f>
        <v>0</v>
      </c>
      <c r="S483" s="247">
        <v>0</v>
      </c>
      <c r="T483" s="248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49" t="s">
        <v>130</v>
      </c>
      <c r="AT483" s="249" t="s">
        <v>126</v>
      </c>
      <c r="AU483" s="249" t="s">
        <v>83</v>
      </c>
      <c r="AY483" s="18" t="s">
        <v>123</v>
      </c>
      <c r="BE483" s="250">
        <f>IF(N483="základní",J483,0)</f>
        <v>0</v>
      </c>
      <c r="BF483" s="250">
        <f>IF(N483="snížená",J483,0)</f>
        <v>0</v>
      </c>
      <c r="BG483" s="250">
        <f>IF(N483="zákl. přenesená",J483,0)</f>
        <v>0</v>
      </c>
      <c r="BH483" s="250">
        <f>IF(N483="sníž. přenesená",J483,0)</f>
        <v>0</v>
      </c>
      <c r="BI483" s="250">
        <f>IF(N483="nulová",J483,0)</f>
        <v>0</v>
      </c>
      <c r="BJ483" s="18" t="s">
        <v>81</v>
      </c>
      <c r="BK483" s="250">
        <f>ROUND(I483*H483,2)</f>
        <v>0</v>
      </c>
      <c r="BL483" s="18" t="s">
        <v>130</v>
      </c>
      <c r="BM483" s="249" t="s">
        <v>507</v>
      </c>
    </row>
    <row r="484" s="2" customFormat="1">
      <c r="A484" s="39"/>
      <c r="B484" s="40"/>
      <c r="C484" s="41"/>
      <c r="D484" s="251" t="s">
        <v>131</v>
      </c>
      <c r="E484" s="41"/>
      <c r="F484" s="252" t="s">
        <v>506</v>
      </c>
      <c r="G484" s="41"/>
      <c r="H484" s="41"/>
      <c r="I484" s="145"/>
      <c r="J484" s="41"/>
      <c r="K484" s="41"/>
      <c r="L484" s="45"/>
      <c r="M484" s="253"/>
      <c r="N484" s="254"/>
      <c r="O484" s="92"/>
      <c r="P484" s="92"/>
      <c r="Q484" s="92"/>
      <c r="R484" s="92"/>
      <c r="S484" s="92"/>
      <c r="T484" s="93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131</v>
      </c>
      <c r="AU484" s="18" t="s">
        <v>83</v>
      </c>
    </row>
    <row r="485" s="13" customFormat="1">
      <c r="A485" s="13"/>
      <c r="B485" s="255"/>
      <c r="C485" s="256"/>
      <c r="D485" s="251" t="s">
        <v>132</v>
      </c>
      <c r="E485" s="257" t="s">
        <v>1</v>
      </c>
      <c r="F485" s="258" t="s">
        <v>508</v>
      </c>
      <c r="G485" s="256"/>
      <c r="H485" s="257" t="s">
        <v>1</v>
      </c>
      <c r="I485" s="259"/>
      <c r="J485" s="256"/>
      <c r="K485" s="256"/>
      <c r="L485" s="260"/>
      <c r="M485" s="261"/>
      <c r="N485" s="262"/>
      <c r="O485" s="262"/>
      <c r="P485" s="262"/>
      <c r="Q485" s="262"/>
      <c r="R485" s="262"/>
      <c r="S485" s="262"/>
      <c r="T485" s="26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64" t="s">
        <v>132</v>
      </c>
      <c r="AU485" s="264" t="s">
        <v>83</v>
      </c>
      <c r="AV485" s="13" t="s">
        <v>81</v>
      </c>
      <c r="AW485" s="13" t="s">
        <v>30</v>
      </c>
      <c r="AX485" s="13" t="s">
        <v>73</v>
      </c>
      <c r="AY485" s="264" t="s">
        <v>123</v>
      </c>
    </row>
    <row r="486" s="14" customFormat="1">
      <c r="A486" s="14"/>
      <c r="B486" s="265"/>
      <c r="C486" s="266"/>
      <c r="D486" s="251" t="s">
        <v>132</v>
      </c>
      <c r="E486" s="267" t="s">
        <v>1</v>
      </c>
      <c r="F486" s="268" t="s">
        <v>427</v>
      </c>
      <c r="G486" s="266"/>
      <c r="H486" s="269">
        <v>2</v>
      </c>
      <c r="I486" s="270"/>
      <c r="J486" s="266"/>
      <c r="K486" s="266"/>
      <c r="L486" s="271"/>
      <c r="M486" s="272"/>
      <c r="N486" s="273"/>
      <c r="O486" s="273"/>
      <c r="P486" s="273"/>
      <c r="Q486" s="273"/>
      <c r="R486" s="273"/>
      <c r="S486" s="273"/>
      <c r="T486" s="27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75" t="s">
        <v>132</v>
      </c>
      <c r="AU486" s="275" t="s">
        <v>83</v>
      </c>
      <c r="AV486" s="14" t="s">
        <v>83</v>
      </c>
      <c r="AW486" s="14" t="s">
        <v>30</v>
      </c>
      <c r="AX486" s="14" t="s">
        <v>73</v>
      </c>
      <c r="AY486" s="275" t="s">
        <v>123</v>
      </c>
    </row>
    <row r="487" s="15" customFormat="1">
      <c r="A487" s="15"/>
      <c r="B487" s="276"/>
      <c r="C487" s="277"/>
      <c r="D487" s="251" t="s">
        <v>132</v>
      </c>
      <c r="E487" s="278" t="s">
        <v>1</v>
      </c>
      <c r="F487" s="279" t="s">
        <v>135</v>
      </c>
      <c r="G487" s="277"/>
      <c r="H487" s="280">
        <v>2</v>
      </c>
      <c r="I487" s="281"/>
      <c r="J487" s="277"/>
      <c r="K487" s="277"/>
      <c r="L487" s="282"/>
      <c r="M487" s="283"/>
      <c r="N487" s="284"/>
      <c r="O487" s="284"/>
      <c r="P487" s="284"/>
      <c r="Q487" s="284"/>
      <c r="R487" s="284"/>
      <c r="S487" s="284"/>
      <c r="T487" s="285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86" t="s">
        <v>132</v>
      </c>
      <c r="AU487" s="286" t="s">
        <v>83</v>
      </c>
      <c r="AV487" s="15" t="s">
        <v>130</v>
      </c>
      <c r="AW487" s="15" t="s">
        <v>30</v>
      </c>
      <c r="AX487" s="15" t="s">
        <v>81</v>
      </c>
      <c r="AY487" s="286" t="s">
        <v>123</v>
      </c>
    </row>
    <row r="488" s="2" customFormat="1" ht="21.75" customHeight="1">
      <c r="A488" s="39"/>
      <c r="B488" s="40"/>
      <c r="C488" s="287" t="s">
        <v>317</v>
      </c>
      <c r="D488" s="287" t="s">
        <v>169</v>
      </c>
      <c r="E488" s="288" t="s">
        <v>509</v>
      </c>
      <c r="F488" s="289" t="s">
        <v>510</v>
      </c>
      <c r="G488" s="290" t="s">
        <v>129</v>
      </c>
      <c r="H488" s="291">
        <v>2</v>
      </c>
      <c r="I488" s="292"/>
      <c r="J488" s="293">
        <f>ROUND(I488*H488,2)</f>
        <v>0</v>
      </c>
      <c r="K488" s="294"/>
      <c r="L488" s="295"/>
      <c r="M488" s="296" t="s">
        <v>1</v>
      </c>
      <c r="N488" s="297" t="s">
        <v>38</v>
      </c>
      <c r="O488" s="92"/>
      <c r="P488" s="247">
        <f>O488*H488</f>
        <v>0</v>
      </c>
      <c r="Q488" s="247">
        <v>0</v>
      </c>
      <c r="R488" s="247">
        <f>Q488*H488</f>
        <v>0</v>
      </c>
      <c r="S488" s="247">
        <v>0</v>
      </c>
      <c r="T488" s="248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49" t="s">
        <v>152</v>
      </c>
      <c r="AT488" s="249" t="s">
        <v>169</v>
      </c>
      <c r="AU488" s="249" t="s">
        <v>83</v>
      </c>
      <c r="AY488" s="18" t="s">
        <v>123</v>
      </c>
      <c r="BE488" s="250">
        <f>IF(N488="základní",J488,0)</f>
        <v>0</v>
      </c>
      <c r="BF488" s="250">
        <f>IF(N488="snížená",J488,0)</f>
        <v>0</v>
      </c>
      <c r="BG488" s="250">
        <f>IF(N488="zákl. přenesená",J488,0)</f>
        <v>0</v>
      </c>
      <c r="BH488" s="250">
        <f>IF(N488="sníž. přenesená",J488,0)</f>
        <v>0</v>
      </c>
      <c r="BI488" s="250">
        <f>IF(N488="nulová",J488,0)</f>
        <v>0</v>
      </c>
      <c r="BJ488" s="18" t="s">
        <v>81</v>
      </c>
      <c r="BK488" s="250">
        <f>ROUND(I488*H488,2)</f>
        <v>0</v>
      </c>
      <c r="BL488" s="18" t="s">
        <v>130</v>
      </c>
      <c r="BM488" s="249" t="s">
        <v>511</v>
      </c>
    </row>
    <row r="489" s="2" customFormat="1">
      <c r="A489" s="39"/>
      <c r="B489" s="40"/>
      <c r="C489" s="41"/>
      <c r="D489" s="251" t="s">
        <v>131</v>
      </c>
      <c r="E489" s="41"/>
      <c r="F489" s="252" t="s">
        <v>510</v>
      </c>
      <c r="G489" s="41"/>
      <c r="H489" s="41"/>
      <c r="I489" s="145"/>
      <c r="J489" s="41"/>
      <c r="K489" s="41"/>
      <c r="L489" s="45"/>
      <c r="M489" s="253"/>
      <c r="N489" s="254"/>
      <c r="O489" s="92"/>
      <c r="P489" s="92"/>
      <c r="Q489" s="92"/>
      <c r="R489" s="92"/>
      <c r="S489" s="92"/>
      <c r="T489" s="93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131</v>
      </c>
      <c r="AU489" s="18" t="s">
        <v>83</v>
      </c>
    </row>
    <row r="490" s="13" customFormat="1">
      <c r="A490" s="13"/>
      <c r="B490" s="255"/>
      <c r="C490" s="256"/>
      <c r="D490" s="251" t="s">
        <v>132</v>
      </c>
      <c r="E490" s="257" t="s">
        <v>1</v>
      </c>
      <c r="F490" s="258" t="s">
        <v>512</v>
      </c>
      <c r="G490" s="256"/>
      <c r="H490" s="257" t="s">
        <v>1</v>
      </c>
      <c r="I490" s="259"/>
      <c r="J490" s="256"/>
      <c r="K490" s="256"/>
      <c r="L490" s="260"/>
      <c r="M490" s="261"/>
      <c r="N490" s="262"/>
      <c r="O490" s="262"/>
      <c r="P490" s="262"/>
      <c r="Q490" s="262"/>
      <c r="R490" s="262"/>
      <c r="S490" s="262"/>
      <c r="T490" s="26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64" t="s">
        <v>132</v>
      </c>
      <c r="AU490" s="264" t="s">
        <v>83</v>
      </c>
      <c r="AV490" s="13" t="s">
        <v>81</v>
      </c>
      <c r="AW490" s="13" t="s">
        <v>30</v>
      </c>
      <c r="AX490" s="13" t="s">
        <v>73</v>
      </c>
      <c r="AY490" s="264" t="s">
        <v>123</v>
      </c>
    </row>
    <row r="491" s="14" customFormat="1">
      <c r="A491" s="14"/>
      <c r="B491" s="265"/>
      <c r="C491" s="266"/>
      <c r="D491" s="251" t="s">
        <v>132</v>
      </c>
      <c r="E491" s="267" t="s">
        <v>1</v>
      </c>
      <c r="F491" s="268" t="s">
        <v>427</v>
      </c>
      <c r="G491" s="266"/>
      <c r="H491" s="269">
        <v>2</v>
      </c>
      <c r="I491" s="270"/>
      <c r="J491" s="266"/>
      <c r="K491" s="266"/>
      <c r="L491" s="271"/>
      <c r="M491" s="272"/>
      <c r="N491" s="273"/>
      <c r="O491" s="273"/>
      <c r="P491" s="273"/>
      <c r="Q491" s="273"/>
      <c r="R491" s="273"/>
      <c r="S491" s="273"/>
      <c r="T491" s="274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75" t="s">
        <v>132</v>
      </c>
      <c r="AU491" s="275" t="s">
        <v>83</v>
      </c>
      <c r="AV491" s="14" t="s">
        <v>83</v>
      </c>
      <c r="AW491" s="14" t="s">
        <v>30</v>
      </c>
      <c r="AX491" s="14" t="s">
        <v>73</v>
      </c>
      <c r="AY491" s="275" t="s">
        <v>123</v>
      </c>
    </row>
    <row r="492" s="15" customFormat="1">
      <c r="A492" s="15"/>
      <c r="B492" s="276"/>
      <c r="C492" s="277"/>
      <c r="D492" s="251" t="s">
        <v>132</v>
      </c>
      <c r="E492" s="278" t="s">
        <v>1</v>
      </c>
      <c r="F492" s="279" t="s">
        <v>135</v>
      </c>
      <c r="G492" s="277"/>
      <c r="H492" s="280">
        <v>2</v>
      </c>
      <c r="I492" s="281"/>
      <c r="J492" s="277"/>
      <c r="K492" s="277"/>
      <c r="L492" s="282"/>
      <c r="M492" s="283"/>
      <c r="N492" s="284"/>
      <c r="O492" s="284"/>
      <c r="P492" s="284"/>
      <c r="Q492" s="284"/>
      <c r="R492" s="284"/>
      <c r="S492" s="284"/>
      <c r="T492" s="285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86" t="s">
        <v>132</v>
      </c>
      <c r="AU492" s="286" t="s">
        <v>83</v>
      </c>
      <c r="AV492" s="15" t="s">
        <v>130</v>
      </c>
      <c r="AW492" s="15" t="s">
        <v>30</v>
      </c>
      <c r="AX492" s="15" t="s">
        <v>81</v>
      </c>
      <c r="AY492" s="286" t="s">
        <v>123</v>
      </c>
    </row>
    <row r="493" s="2" customFormat="1" ht="16.5" customHeight="1">
      <c r="A493" s="39"/>
      <c r="B493" s="40"/>
      <c r="C493" s="237" t="s">
        <v>513</v>
      </c>
      <c r="D493" s="237" t="s">
        <v>126</v>
      </c>
      <c r="E493" s="238" t="s">
        <v>514</v>
      </c>
      <c r="F493" s="239" t="s">
        <v>515</v>
      </c>
      <c r="G493" s="240" t="s">
        <v>129</v>
      </c>
      <c r="H493" s="241">
        <v>2</v>
      </c>
      <c r="I493" s="242"/>
      <c r="J493" s="243">
        <f>ROUND(I493*H493,2)</f>
        <v>0</v>
      </c>
      <c r="K493" s="244"/>
      <c r="L493" s="45"/>
      <c r="M493" s="245" t="s">
        <v>1</v>
      </c>
      <c r="N493" s="246" t="s">
        <v>38</v>
      </c>
      <c r="O493" s="92"/>
      <c r="P493" s="247">
        <f>O493*H493</f>
        <v>0</v>
      </c>
      <c r="Q493" s="247">
        <v>0</v>
      </c>
      <c r="R493" s="247">
        <f>Q493*H493</f>
        <v>0</v>
      </c>
      <c r="S493" s="247">
        <v>0</v>
      </c>
      <c r="T493" s="248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49" t="s">
        <v>130</v>
      </c>
      <c r="AT493" s="249" t="s">
        <v>126</v>
      </c>
      <c r="AU493" s="249" t="s">
        <v>83</v>
      </c>
      <c r="AY493" s="18" t="s">
        <v>123</v>
      </c>
      <c r="BE493" s="250">
        <f>IF(N493="základní",J493,0)</f>
        <v>0</v>
      </c>
      <c r="BF493" s="250">
        <f>IF(N493="snížená",J493,0)</f>
        <v>0</v>
      </c>
      <c r="BG493" s="250">
        <f>IF(N493="zákl. přenesená",J493,0)</f>
        <v>0</v>
      </c>
      <c r="BH493" s="250">
        <f>IF(N493="sníž. přenesená",J493,0)</f>
        <v>0</v>
      </c>
      <c r="BI493" s="250">
        <f>IF(N493="nulová",J493,0)</f>
        <v>0</v>
      </c>
      <c r="BJ493" s="18" t="s">
        <v>81</v>
      </c>
      <c r="BK493" s="250">
        <f>ROUND(I493*H493,2)</f>
        <v>0</v>
      </c>
      <c r="BL493" s="18" t="s">
        <v>130</v>
      </c>
      <c r="BM493" s="249" t="s">
        <v>516</v>
      </c>
    </row>
    <row r="494" s="2" customFormat="1">
      <c r="A494" s="39"/>
      <c r="B494" s="40"/>
      <c r="C494" s="41"/>
      <c r="D494" s="251" t="s">
        <v>131</v>
      </c>
      <c r="E494" s="41"/>
      <c r="F494" s="252" t="s">
        <v>515</v>
      </c>
      <c r="G494" s="41"/>
      <c r="H494" s="41"/>
      <c r="I494" s="145"/>
      <c r="J494" s="41"/>
      <c r="K494" s="41"/>
      <c r="L494" s="45"/>
      <c r="M494" s="253"/>
      <c r="N494" s="254"/>
      <c r="O494" s="92"/>
      <c r="P494" s="92"/>
      <c r="Q494" s="92"/>
      <c r="R494" s="92"/>
      <c r="S494" s="92"/>
      <c r="T494" s="93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131</v>
      </c>
      <c r="AU494" s="18" t="s">
        <v>83</v>
      </c>
    </row>
    <row r="495" s="13" customFormat="1">
      <c r="A495" s="13"/>
      <c r="B495" s="255"/>
      <c r="C495" s="256"/>
      <c r="D495" s="251" t="s">
        <v>132</v>
      </c>
      <c r="E495" s="257" t="s">
        <v>1</v>
      </c>
      <c r="F495" s="258" t="s">
        <v>517</v>
      </c>
      <c r="G495" s="256"/>
      <c r="H495" s="257" t="s">
        <v>1</v>
      </c>
      <c r="I495" s="259"/>
      <c r="J495" s="256"/>
      <c r="K495" s="256"/>
      <c r="L495" s="260"/>
      <c r="M495" s="261"/>
      <c r="N495" s="262"/>
      <c r="O495" s="262"/>
      <c r="P495" s="262"/>
      <c r="Q495" s="262"/>
      <c r="R495" s="262"/>
      <c r="S495" s="262"/>
      <c r="T495" s="26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64" t="s">
        <v>132</v>
      </c>
      <c r="AU495" s="264" t="s">
        <v>83</v>
      </c>
      <c r="AV495" s="13" t="s">
        <v>81</v>
      </c>
      <c r="AW495" s="13" t="s">
        <v>30</v>
      </c>
      <c r="AX495" s="13" t="s">
        <v>73</v>
      </c>
      <c r="AY495" s="264" t="s">
        <v>123</v>
      </c>
    </row>
    <row r="496" s="14" customFormat="1">
      <c r="A496" s="14"/>
      <c r="B496" s="265"/>
      <c r="C496" s="266"/>
      <c r="D496" s="251" t="s">
        <v>132</v>
      </c>
      <c r="E496" s="267" t="s">
        <v>1</v>
      </c>
      <c r="F496" s="268" t="s">
        <v>427</v>
      </c>
      <c r="G496" s="266"/>
      <c r="H496" s="269">
        <v>2</v>
      </c>
      <c r="I496" s="270"/>
      <c r="J496" s="266"/>
      <c r="K496" s="266"/>
      <c r="L496" s="271"/>
      <c r="M496" s="272"/>
      <c r="N496" s="273"/>
      <c r="O496" s="273"/>
      <c r="P496" s="273"/>
      <c r="Q496" s="273"/>
      <c r="R496" s="273"/>
      <c r="S496" s="273"/>
      <c r="T496" s="27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75" t="s">
        <v>132</v>
      </c>
      <c r="AU496" s="275" t="s">
        <v>83</v>
      </c>
      <c r="AV496" s="14" t="s">
        <v>83</v>
      </c>
      <c r="AW496" s="14" t="s">
        <v>30</v>
      </c>
      <c r="AX496" s="14" t="s">
        <v>73</v>
      </c>
      <c r="AY496" s="275" t="s">
        <v>123</v>
      </c>
    </row>
    <row r="497" s="15" customFormat="1">
      <c r="A497" s="15"/>
      <c r="B497" s="276"/>
      <c r="C497" s="277"/>
      <c r="D497" s="251" t="s">
        <v>132</v>
      </c>
      <c r="E497" s="278" t="s">
        <v>1</v>
      </c>
      <c r="F497" s="279" t="s">
        <v>135</v>
      </c>
      <c r="G497" s="277"/>
      <c r="H497" s="280">
        <v>2</v>
      </c>
      <c r="I497" s="281"/>
      <c r="J497" s="277"/>
      <c r="K497" s="277"/>
      <c r="L497" s="282"/>
      <c r="M497" s="283"/>
      <c r="N497" s="284"/>
      <c r="O497" s="284"/>
      <c r="P497" s="284"/>
      <c r="Q497" s="284"/>
      <c r="R497" s="284"/>
      <c r="S497" s="284"/>
      <c r="T497" s="285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86" t="s">
        <v>132</v>
      </c>
      <c r="AU497" s="286" t="s">
        <v>83</v>
      </c>
      <c r="AV497" s="15" t="s">
        <v>130</v>
      </c>
      <c r="AW497" s="15" t="s">
        <v>30</v>
      </c>
      <c r="AX497" s="15" t="s">
        <v>81</v>
      </c>
      <c r="AY497" s="286" t="s">
        <v>123</v>
      </c>
    </row>
    <row r="498" s="2" customFormat="1" ht="21.75" customHeight="1">
      <c r="A498" s="39"/>
      <c r="B498" s="40"/>
      <c r="C498" s="287" t="s">
        <v>322</v>
      </c>
      <c r="D498" s="287" t="s">
        <v>169</v>
      </c>
      <c r="E498" s="288" t="s">
        <v>518</v>
      </c>
      <c r="F498" s="289" t="s">
        <v>519</v>
      </c>
      <c r="G498" s="290" t="s">
        <v>294</v>
      </c>
      <c r="H498" s="291">
        <v>2</v>
      </c>
      <c r="I498" s="292"/>
      <c r="J498" s="293">
        <f>ROUND(I498*H498,2)</f>
        <v>0</v>
      </c>
      <c r="K498" s="294"/>
      <c r="L498" s="295"/>
      <c r="M498" s="296" t="s">
        <v>1</v>
      </c>
      <c r="N498" s="297" t="s">
        <v>38</v>
      </c>
      <c r="O498" s="92"/>
      <c r="P498" s="247">
        <f>O498*H498</f>
        <v>0</v>
      </c>
      <c r="Q498" s="247">
        <v>0</v>
      </c>
      <c r="R498" s="247">
        <f>Q498*H498</f>
        <v>0</v>
      </c>
      <c r="S498" s="247">
        <v>0</v>
      </c>
      <c r="T498" s="248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49" t="s">
        <v>152</v>
      </c>
      <c r="AT498" s="249" t="s">
        <v>169</v>
      </c>
      <c r="AU498" s="249" t="s">
        <v>83</v>
      </c>
      <c r="AY498" s="18" t="s">
        <v>123</v>
      </c>
      <c r="BE498" s="250">
        <f>IF(N498="základní",J498,0)</f>
        <v>0</v>
      </c>
      <c r="BF498" s="250">
        <f>IF(N498="snížená",J498,0)</f>
        <v>0</v>
      </c>
      <c r="BG498" s="250">
        <f>IF(N498="zákl. přenesená",J498,0)</f>
        <v>0</v>
      </c>
      <c r="BH498" s="250">
        <f>IF(N498="sníž. přenesená",J498,0)</f>
        <v>0</v>
      </c>
      <c r="BI498" s="250">
        <f>IF(N498="nulová",J498,0)</f>
        <v>0</v>
      </c>
      <c r="BJ498" s="18" t="s">
        <v>81</v>
      </c>
      <c r="BK498" s="250">
        <f>ROUND(I498*H498,2)</f>
        <v>0</v>
      </c>
      <c r="BL498" s="18" t="s">
        <v>130</v>
      </c>
      <c r="BM498" s="249" t="s">
        <v>520</v>
      </c>
    </row>
    <row r="499" s="2" customFormat="1">
      <c r="A499" s="39"/>
      <c r="B499" s="40"/>
      <c r="C499" s="41"/>
      <c r="D499" s="251" t="s">
        <v>131</v>
      </c>
      <c r="E499" s="41"/>
      <c r="F499" s="252" t="s">
        <v>519</v>
      </c>
      <c r="G499" s="41"/>
      <c r="H499" s="41"/>
      <c r="I499" s="145"/>
      <c r="J499" s="41"/>
      <c r="K499" s="41"/>
      <c r="L499" s="45"/>
      <c r="M499" s="253"/>
      <c r="N499" s="254"/>
      <c r="O499" s="92"/>
      <c r="P499" s="92"/>
      <c r="Q499" s="92"/>
      <c r="R499" s="92"/>
      <c r="S499" s="92"/>
      <c r="T499" s="93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131</v>
      </c>
      <c r="AU499" s="18" t="s">
        <v>83</v>
      </c>
    </row>
    <row r="500" s="13" customFormat="1">
      <c r="A500" s="13"/>
      <c r="B500" s="255"/>
      <c r="C500" s="256"/>
      <c r="D500" s="251" t="s">
        <v>132</v>
      </c>
      <c r="E500" s="257" t="s">
        <v>1</v>
      </c>
      <c r="F500" s="258" t="s">
        <v>521</v>
      </c>
      <c r="G500" s="256"/>
      <c r="H500" s="257" t="s">
        <v>1</v>
      </c>
      <c r="I500" s="259"/>
      <c r="J500" s="256"/>
      <c r="K500" s="256"/>
      <c r="L500" s="260"/>
      <c r="M500" s="261"/>
      <c r="N500" s="262"/>
      <c r="O500" s="262"/>
      <c r="P500" s="262"/>
      <c r="Q500" s="262"/>
      <c r="R500" s="262"/>
      <c r="S500" s="262"/>
      <c r="T500" s="26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64" t="s">
        <v>132</v>
      </c>
      <c r="AU500" s="264" t="s">
        <v>83</v>
      </c>
      <c r="AV500" s="13" t="s">
        <v>81</v>
      </c>
      <c r="AW500" s="13" t="s">
        <v>30</v>
      </c>
      <c r="AX500" s="13" t="s">
        <v>73</v>
      </c>
      <c r="AY500" s="264" t="s">
        <v>123</v>
      </c>
    </row>
    <row r="501" s="14" customFormat="1">
      <c r="A501" s="14"/>
      <c r="B501" s="265"/>
      <c r="C501" s="266"/>
      <c r="D501" s="251" t="s">
        <v>132</v>
      </c>
      <c r="E501" s="267" t="s">
        <v>1</v>
      </c>
      <c r="F501" s="268" t="s">
        <v>427</v>
      </c>
      <c r="G501" s="266"/>
      <c r="H501" s="269">
        <v>2</v>
      </c>
      <c r="I501" s="270"/>
      <c r="J501" s="266"/>
      <c r="K501" s="266"/>
      <c r="L501" s="271"/>
      <c r="M501" s="272"/>
      <c r="N501" s="273"/>
      <c r="O501" s="273"/>
      <c r="P501" s="273"/>
      <c r="Q501" s="273"/>
      <c r="R501" s="273"/>
      <c r="S501" s="273"/>
      <c r="T501" s="27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75" t="s">
        <v>132</v>
      </c>
      <c r="AU501" s="275" t="s">
        <v>83</v>
      </c>
      <c r="AV501" s="14" t="s">
        <v>83</v>
      </c>
      <c r="AW501" s="14" t="s">
        <v>30</v>
      </c>
      <c r="AX501" s="14" t="s">
        <v>73</v>
      </c>
      <c r="AY501" s="275" t="s">
        <v>123</v>
      </c>
    </row>
    <row r="502" s="15" customFormat="1">
      <c r="A502" s="15"/>
      <c r="B502" s="276"/>
      <c r="C502" s="277"/>
      <c r="D502" s="251" t="s">
        <v>132</v>
      </c>
      <c r="E502" s="278" t="s">
        <v>1</v>
      </c>
      <c r="F502" s="279" t="s">
        <v>135</v>
      </c>
      <c r="G502" s="277"/>
      <c r="H502" s="280">
        <v>2</v>
      </c>
      <c r="I502" s="281"/>
      <c r="J502" s="277"/>
      <c r="K502" s="277"/>
      <c r="L502" s="282"/>
      <c r="M502" s="283"/>
      <c r="N502" s="284"/>
      <c r="O502" s="284"/>
      <c r="P502" s="284"/>
      <c r="Q502" s="284"/>
      <c r="R502" s="284"/>
      <c r="S502" s="284"/>
      <c r="T502" s="285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86" t="s">
        <v>132</v>
      </c>
      <c r="AU502" s="286" t="s">
        <v>83</v>
      </c>
      <c r="AV502" s="15" t="s">
        <v>130</v>
      </c>
      <c r="AW502" s="15" t="s">
        <v>30</v>
      </c>
      <c r="AX502" s="15" t="s">
        <v>81</v>
      </c>
      <c r="AY502" s="286" t="s">
        <v>123</v>
      </c>
    </row>
    <row r="503" s="2" customFormat="1" ht="21.75" customHeight="1">
      <c r="A503" s="39"/>
      <c r="B503" s="40"/>
      <c r="C503" s="287" t="s">
        <v>522</v>
      </c>
      <c r="D503" s="287" t="s">
        <v>169</v>
      </c>
      <c r="E503" s="288" t="s">
        <v>523</v>
      </c>
      <c r="F503" s="289" t="s">
        <v>524</v>
      </c>
      <c r="G503" s="290" t="s">
        <v>294</v>
      </c>
      <c r="H503" s="291">
        <v>2</v>
      </c>
      <c r="I503" s="292"/>
      <c r="J503" s="293">
        <f>ROUND(I503*H503,2)</f>
        <v>0</v>
      </c>
      <c r="K503" s="294"/>
      <c r="L503" s="295"/>
      <c r="M503" s="296" t="s">
        <v>1</v>
      </c>
      <c r="N503" s="297" t="s">
        <v>38</v>
      </c>
      <c r="O503" s="92"/>
      <c r="P503" s="247">
        <f>O503*H503</f>
        <v>0</v>
      </c>
      <c r="Q503" s="247">
        <v>0</v>
      </c>
      <c r="R503" s="247">
        <f>Q503*H503</f>
        <v>0</v>
      </c>
      <c r="S503" s="247">
        <v>0</v>
      </c>
      <c r="T503" s="248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49" t="s">
        <v>152</v>
      </c>
      <c r="AT503" s="249" t="s">
        <v>169</v>
      </c>
      <c r="AU503" s="249" t="s">
        <v>83</v>
      </c>
      <c r="AY503" s="18" t="s">
        <v>123</v>
      </c>
      <c r="BE503" s="250">
        <f>IF(N503="základní",J503,0)</f>
        <v>0</v>
      </c>
      <c r="BF503" s="250">
        <f>IF(N503="snížená",J503,0)</f>
        <v>0</v>
      </c>
      <c r="BG503" s="250">
        <f>IF(N503="zákl. přenesená",J503,0)</f>
        <v>0</v>
      </c>
      <c r="BH503" s="250">
        <f>IF(N503="sníž. přenesená",J503,0)</f>
        <v>0</v>
      </c>
      <c r="BI503" s="250">
        <f>IF(N503="nulová",J503,0)</f>
        <v>0</v>
      </c>
      <c r="BJ503" s="18" t="s">
        <v>81</v>
      </c>
      <c r="BK503" s="250">
        <f>ROUND(I503*H503,2)</f>
        <v>0</v>
      </c>
      <c r="BL503" s="18" t="s">
        <v>130</v>
      </c>
      <c r="BM503" s="249" t="s">
        <v>525</v>
      </c>
    </row>
    <row r="504" s="2" customFormat="1">
      <c r="A504" s="39"/>
      <c r="B504" s="40"/>
      <c r="C504" s="41"/>
      <c r="D504" s="251" t="s">
        <v>131</v>
      </c>
      <c r="E504" s="41"/>
      <c r="F504" s="252" t="s">
        <v>524</v>
      </c>
      <c r="G504" s="41"/>
      <c r="H504" s="41"/>
      <c r="I504" s="145"/>
      <c r="J504" s="41"/>
      <c r="K504" s="41"/>
      <c r="L504" s="45"/>
      <c r="M504" s="253"/>
      <c r="N504" s="254"/>
      <c r="O504" s="92"/>
      <c r="P504" s="92"/>
      <c r="Q504" s="92"/>
      <c r="R504" s="92"/>
      <c r="S504" s="92"/>
      <c r="T504" s="93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131</v>
      </c>
      <c r="AU504" s="18" t="s">
        <v>83</v>
      </c>
    </row>
    <row r="505" s="13" customFormat="1">
      <c r="A505" s="13"/>
      <c r="B505" s="255"/>
      <c r="C505" s="256"/>
      <c r="D505" s="251" t="s">
        <v>132</v>
      </c>
      <c r="E505" s="257" t="s">
        <v>1</v>
      </c>
      <c r="F505" s="258" t="s">
        <v>526</v>
      </c>
      <c r="G505" s="256"/>
      <c r="H505" s="257" t="s">
        <v>1</v>
      </c>
      <c r="I505" s="259"/>
      <c r="J505" s="256"/>
      <c r="K505" s="256"/>
      <c r="L505" s="260"/>
      <c r="M505" s="261"/>
      <c r="N505" s="262"/>
      <c r="O505" s="262"/>
      <c r="P505" s="262"/>
      <c r="Q505" s="262"/>
      <c r="R505" s="262"/>
      <c r="S505" s="262"/>
      <c r="T505" s="26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64" t="s">
        <v>132</v>
      </c>
      <c r="AU505" s="264" t="s">
        <v>83</v>
      </c>
      <c r="AV505" s="13" t="s">
        <v>81</v>
      </c>
      <c r="AW505" s="13" t="s">
        <v>30</v>
      </c>
      <c r="AX505" s="13" t="s">
        <v>73</v>
      </c>
      <c r="AY505" s="264" t="s">
        <v>123</v>
      </c>
    </row>
    <row r="506" s="14" customFormat="1">
      <c r="A506" s="14"/>
      <c r="B506" s="265"/>
      <c r="C506" s="266"/>
      <c r="D506" s="251" t="s">
        <v>132</v>
      </c>
      <c r="E506" s="267" t="s">
        <v>1</v>
      </c>
      <c r="F506" s="268" t="s">
        <v>427</v>
      </c>
      <c r="G506" s="266"/>
      <c r="H506" s="269">
        <v>2</v>
      </c>
      <c r="I506" s="270"/>
      <c r="J506" s="266"/>
      <c r="K506" s="266"/>
      <c r="L506" s="271"/>
      <c r="M506" s="272"/>
      <c r="N506" s="273"/>
      <c r="O506" s="273"/>
      <c r="P506" s="273"/>
      <c r="Q506" s="273"/>
      <c r="R506" s="273"/>
      <c r="S506" s="273"/>
      <c r="T506" s="27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75" t="s">
        <v>132</v>
      </c>
      <c r="AU506" s="275" t="s">
        <v>83</v>
      </c>
      <c r="AV506" s="14" t="s">
        <v>83</v>
      </c>
      <c r="AW506" s="14" t="s">
        <v>30</v>
      </c>
      <c r="AX506" s="14" t="s">
        <v>73</v>
      </c>
      <c r="AY506" s="275" t="s">
        <v>123</v>
      </c>
    </row>
    <row r="507" s="15" customFormat="1">
      <c r="A507" s="15"/>
      <c r="B507" s="276"/>
      <c r="C507" s="277"/>
      <c r="D507" s="251" t="s">
        <v>132</v>
      </c>
      <c r="E507" s="278" t="s">
        <v>1</v>
      </c>
      <c r="F507" s="279" t="s">
        <v>135</v>
      </c>
      <c r="G507" s="277"/>
      <c r="H507" s="280">
        <v>2</v>
      </c>
      <c r="I507" s="281"/>
      <c r="J507" s="277"/>
      <c r="K507" s="277"/>
      <c r="L507" s="282"/>
      <c r="M507" s="283"/>
      <c r="N507" s="284"/>
      <c r="O507" s="284"/>
      <c r="P507" s="284"/>
      <c r="Q507" s="284"/>
      <c r="R507" s="284"/>
      <c r="S507" s="284"/>
      <c r="T507" s="285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86" t="s">
        <v>132</v>
      </c>
      <c r="AU507" s="286" t="s">
        <v>83</v>
      </c>
      <c r="AV507" s="15" t="s">
        <v>130</v>
      </c>
      <c r="AW507" s="15" t="s">
        <v>30</v>
      </c>
      <c r="AX507" s="15" t="s">
        <v>81</v>
      </c>
      <c r="AY507" s="286" t="s">
        <v>123</v>
      </c>
    </row>
    <row r="508" s="2" customFormat="1" ht="16.5" customHeight="1">
      <c r="A508" s="39"/>
      <c r="B508" s="40"/>
      <c r="C508" s="287" t="s">
        <v>328</v>
      </c>
      <c r="D508" s="287" t="s">
        <v>169</v>
      </c>
      <c r="E508" s="288" t="s">
        <v>527</v>
      </c>
      <c r="F508" s="289" t="s">
        <v>528</v>
      </c>
      <c r="G508" s="290" t="s">
        <v>144</v>
      </c>
      <c r="H508" s="291">
        <v>0.074999999999999997</v>
      </c>
      <c r="I508" s="292"/>
      <c r="J508" s="293">
        <f>ROUND(I508*H508,2)</f>
        <v>0</v>
      </c>
      <c r="K508" s="294"/>
      <c r="L508" s="295"/>
      <c r="M508" s="296" t="s">
        <v>1</v>
      </c>
      <c r="N508" s="297" t="s">
        <v>38</v>
      </c>
      <c r="O508" s="92"/>
      <c r="P508" s="247">
        <f>O508*H508</f>
        <v>0</v>
      </c>
      <c r="Q508" s="247">
        <v>0</v>
      </c>
      <c r="R508" s="247">
        <f>Q508*H508</f>
        <v>0</v>
      </c>
      <c r="S508" s="247">
        <v>0</v>
      </c>
      <c r="T508" s="248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49" t="s">
        <v>152</v>
      </c>
      <c r="AT508" s="249" t="s">
        <v>169</v>
      </c>
      <c r="AU508" s="249" t="s">
        <v>83</v>
      </c>
      <c r="AY508" s="18" t="s">
        <v>123</v>
      </c>
      <c r="BE508" s="250">
        <f>IF(N508="základní",J508,0)</f>
        <v>0</v>
      </c>
      <c r="BF508" s="250">
        <f>IF(N508="snížená",J508,0)</f>
        <v>0</v>
      </c>
      <c r="BG508" s="250">
        <f>IF(N508="zákl. přenesená",J508,0)</f>
        <v>0</v>
      </c>
      <c r="BH508" s="250">
        <f>IF(N508="sníž. přenesená",J508,0)</f>
        <v>0</v>
      </c>
      <c r="BI508" s="250">
        <f>IF(N508="nulová",J508,0)</f>
        <v>0</v>
      </c>
      <c r="BJ508" s="18" t="s">
        <v>81</v>
      </c>
      <c r="BK508" s="250">
        <f>ROUND(I508*H508,2)</f>
        <v>0</v>
      </c>
      <c r="BL508" s="18" t="s">
        <v>130</v>
      </c>
      <c r="BM508" s="249" t="s">
        <v>529</v>
      </c>
    </row>
    <row r="509" s="2" customFormat="1">
      <c r="A509" s="39"/>
      <c r="B509" s="40"/>
      <c r="C509" s="41"/>
      <c r="D509" s="251" t="s">
        <v>131</v>
      </c>
      <c r="E509" s="41"/>
      <c r="F509" s="252" t="s">
        <v>528</v>
      </c>
      <c r="G509" s="41"/>
      <c r="H509" s="41"/>
      <c r="I509" s="145"/>
      <c r="J509" s="41"/>
      <c r="K509" s="41"/>
      <c r="L509" s="45"/>
      <c r="M509" s="253"/>
      <c r="N509" s="254"/>
      <c r="O509" s="92"/>
      <c r="P509" s="92"/>
      <c r="Q509" s="92"/>
      <c r="R509" s="92"/>
      <c r="S509" s="92"/>
      <c r="T509" s="93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131</v>
      </c>
      <c r="AU509" s="18" t="s">
        <v>83</v>
      </c>
    </row>
    <row r="510" s="13" customFormat="1">
      <c r="A510" s="13"/>
      <c r="B510" s="255"/>
      <c r="C510" s="256"/>
      <c r="D510" s="251" t="s">
        <v>132</v>
      </c>
      <c r="E510" s="257" t="s">
        <v>1</v>
      </c>
      <c r="F510" s="258" t="s">
        <v>530</v>
      </c>
      <c r="G510" s="256"/>
      <c r="H510" s="257" t="s">
        <v>1</v>
      </c>
      <c r="I510" s="259"/>
      <c r="J510" s="256"/>
      <c r="K510" s="256"/>
      <c r="L510" s="260"/>
      <c r="M510" s="261"/>
      <c r="N510" s="262"/>
      <c r="O510" s="262"/>
      <c r="P510" s="262"/>
      <c r="Q510" s="262"/>
      <c r="R510" s="262"/>
      <c r="S510" s="262"/>
      <c r="T510" s="26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64" t="s">
        <v>132</v>
      </c>
      <c r="AU510" s="264" t="s">
        <v>83</v>
      </c>
      <c r="AV510" s="13" t="s">
        <v>81</v>
      </c>
      <c r="AW510" s="13" t="s">
        <v>30</v>
      </c>
      <c r="AX510" s="13" t="s">
        <v>73</v>
      </c>
      <c r="AY510" s="264" t="s">
        <v>123</v>
      </c>
    </row>
    <row r="511" s="14" customFormat="1">
      <c r="A511" s="14"/>
      <c r="B511" s="265"/>
      <c r="C511" s="266"/>
      <c r="D511" s="251" t="s">
        <v>132</v>
      </c>
      <c r="E511" s="267" t="s">
        <v>1</v>
      </c>
      <c r="F511" s="268" t="s">
        <v>531</v>
      </c>
      <c r="G511" s="266"/>
      <c r="H511" s="269">
        <v>0.074999999999999997</v>
      </c>
      <c r="I511" s="270"/>
      <c r="J511" s="266"/>
      <c r="K511" s="266"/>
      <c r="L511" s="271"/>
      <c r="M511" s="272"/>
      <c r="N511" s="273"/>
      <c r="O511" s="273"/>
      <c r="P511" s="273"/>
      <c r="Q511" s="273"/>
      <c r="R511" s="273"/>
      <c r="S511" s="273"/>
      <c r="T511" s="27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75" t="s">
        <v>132</v>
      </c>
      <c r="AU511" s="275" t="s">
        <v>83</v>
      </c>
      <c r="AV511" s="14" t="s">
        <v>83</v>
      </c>
      <c r="AW511" s="14" t="s">
        <v>30</v>
      </c>
      <c r="AX511" s="14" t="s">
        <v>73</v>
      </c>
      <c r="AY511" s="275" t="s">
        <v>123</v>
      </c>
    </row>
    <row r="512" s="15" customFormat="1">
      <c r="A512" s="15"/>
      <c r="B512" s="276"/>
      <c r="C512" s="277"/>
      <c r="D512" s="251" t="s">
        <v>132</v>
      </c>
      <c r="E512" s="278" t="s">
        <v>1</v>
      </c>
      <c r="F512" s="279" t="s">
        <v>135</v>
      </c>
      <c r="G512" s="277"/>
      <c r="H512" s="280">
        <v>0.074999999999999997</v>
      </c>
      <c r="I512" s="281"/>
      <c r="J512" s="277"/>
      <c r="K512" s="277"/>
      <c r="L512" s="282"/>
      <c r="M512" s="283"/>
      <c r="N512" s="284"/>
      <c r="O512" s="284"/>
      <c r="P512" s="284"/>
      <c r="Q512" s="284"/>
      <c r="R512" s="284"/>
      <c r="S512" s="284"/>
      <c r="T512" s="285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86" t="s">
        <v>132</v>
      </c>
      <c r="AU512" s="286" t="s">
        <v>83</v>
      </c>
      <c r="AV512" s="15" t="s">
        <v>130</v>
      </c>
      <c r="AW512" s="15" t="s">
        <v>30</v>
      </c>
      <c r="AX512" s="15" t="s">
        <v>81</v>
      </c>
      <c r="AY512" s="286" t="s">
        <v>123</v>
      </c>
    </row>
    <row r="513" s="2" customFormat="1" ht="21.75" customHeight="1">
      <c r="A513" s="39"/>
      <c r="B513" s="40"/>
      <c r="C513" s="237" t="s">
        <v>532</v>
      </c>
      <c r="D513" s="237" t="s">
        <v>126</v>
      </c>
      <c r="E513" s="238" t="s">
        <v>533</v>
      </c>
      <c r="F513" s="239" t="s">
        <v>534</v>
      </c>
      <c r="G513" s="240" t="s">
        <v>138</v>
      </c>
      <c r="H513" s="241">
        <v>0.5</v>
      </c>
      <c r="I513" s="242"/>
      <c r="J513" s="243">
        <f>ROUND(I513*H513,2)</f>
        <v>0</v>
      </c>
      <c r="K513" s="244"/>
      <c r="L513" s="45"/>
      <c r="M513" s="245" t="s">
        <v>1</v>
      </c>
      <c r="N513" s="246" t="s">
        <v>38</v>
      </c>
      <c r="O513" s="92"/>
      <c r="P513" s="247">
        <f>O513*H513</f>
        <v>0</v>
      </c>
      <c r="Q513" s="247">
        <v>0</v>
      </c>
      <c r="R513" s="247">
        <f>Q513*H513</f>
        <v>0</v>
      </c>
      <c r="S513" s="247">
        <v>0</v>
      </c>
      <c r="T513" s="248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49" t="s">
        <v>130</v>
      </c>
      <c r="AT513" s="249" t="s">
        <v>126</v>
      </c>
      <c r="AU513" s="249" t="s">
        <v>83</v>
      </c>
      <c r="AY513" s="18" t="s">
        <v>123</v>
      </c>
      <c r="BE513" s="250">
        <f>IF(N513="základní",J513,0)</f>
        <v>0</v>
      </c>
      <c r="BF513" s="250">
        <f>IF(N513="snížená",J513,0)</f>
        <v>0</v>
      </c>
      <c r="BG513" s="250">
        <f>IF(N513="zákl. přenesená",J513,0)</f>
        <v>0</v>
      </c>
      <c r="BH513" s="250">
        <f>IF(N513="sníž. přenesená",J513,0)</f>
        <v>0</v>
      </c>
      <c r="BI513" s="250">
        <f>IF(N513="nulová",J513,0)</f>
        <v>0</v>
      </c>
      <c r="BJ513" s="18" t="s">
        <v>81</v>
      </c>
      <c r="BK513" s="250">
        <f>ROUND(I513*H513,2)</f>
        <v>0</v>
      </c>
      <c r="BL513" s="18" t="s">
        <v>130</v>
      </c>
      <c r="BM513" s="249" t="s">
        <v>535</v>
      </c>
    </row>
    <row r="514" s="2" customFormat="1">
      <c r="A514" s="39"/>
      <c r="B514" s="40"/>
      <c r="C514" s="41"/>
      <c r="D514" s="251" t="s">
        <v>131</v>
      </c>
      <c r="E514" s="41"/>
      <c r="F514" s="252" t="s">
        <v>534</v>
      </c>
      <c r="G514" s="41"/>
      <c r="H514" s="41"/>
      <c r="I514" s="145"/>
      <c r="J514" s="41"/>
      <c r="K514" s="41"/>
      <c r="L514" s="45"/>
      <c r="M514" s="253"/>
      <c r="N514" s="254"/>
      <c r="O514" s="92"/>
      <c r="P514" s="92"/>
      <c r="Q514" s="92"/>
      <c r="R514" s="92"/>
      <c r="S514" s="92"/>
      <c r="T514" s="93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131</v>
      </c>
      <c r="AU514" s="18" t="s">
        <v>83</v>
      </c>
    </row>
    <row r="515" s="13" customFormat="1">
      <c r="A515" s="13"/>
      <c r="B515" s="255"/>
      <c r="C515" s="256"/>
      <c r="D515" s="251" t="s">
        <v>132</v>
      </c>
      <c r="E515" s="257" t="s">
        <v>1</v>
      </c>
      <c r="F515" s="258" t="s">
        <v>536</v>
      </c>
      <c r="G515" s="256"/>
      <c r="H515" s="257" t="s">
        <v>1</v>
      </c>
      <c r="I515" s="259"/>
      <c r="J515" s="256"/>
      <c r="K515" s="256"/>
      <c r="L515" s="260"/>
      <c r="M515" s="261"/>
      <c r="N515" s="262"/>
      <c r="O515" s="262"/>
      <c r="P515" s="262"/>
      <c r="Q515" s="262"/>
      <c r="R515" s="262"/>
      <c r="S515" s="262"/>
      <c r="T515" s="26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64" t="s">
        <v>132</v>
      </c>
      <c r="AU515" s="264" t="s">
        <v>83</v>
      </c>
      <c r="AV515" s="13" t="s">
        <v>81</v>
      </c>
      <c r="AW515" s="13" t="s">
        <v>30</v>
      </c>
      <c r="AX515" s="13" t="s">
        <v>73</v>
      </c>
      <c r="AY515" s="264" t="s">
        <v>123</v>
      </c>
    </row>
    <row r="516" s="14" customFormat="1">
      <c r="A516" s="14"/>
      <c r="B516" s="265"/>
      <c r="C516" s="266"/>
      <c r="D516" s="251" t="s">
        <v>132</v>
      </c>
      <c r="E516" s="267" t="s">
        <v>1</v>
      </c>
      <c r="F516" s="268" t="s">
        <v>537</v>
      </c>
      <c r="G516" s="266"/>
      <c r="H516" s="269">
        <v>0.5</v>
      </c>
      <c r="I516" s="270"/>
      <c r="J516" s="266"/>
      <c r="K516" s="266"/>
      <c r="L516" s="271"/>
      <c r="M516" s="272"/>
      <c r="N516" s="273"/>
      <c r="O516" s="273"/>
      <c r="P516" s="273"/>
      <c r="Q516" s="273"/>
      <c r="R516" s="273"/>
      <c r="S516" s="273"/>
      <c r="T516" s="27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75" t="s">
        <v>132</v>
      </c>
      <c r="AU516" s="275" t="s">
        <v>83</v>
      </c>
      <c r="AV516" s="14" t="s">
        <v>83</v>
      </c>
      <c r="AW516" s="14" t="s">
        <v>30</v>
      </c>
      <c r="AX516" s="14" t="s">
        <v>73</v>
      </c>
      <c r="AY516" s="275" t="s">
        <v>123</v>
      </c>
    </row>
    <row r="517" s="15" customFormat="1">
      <c r="A517" s="15"/>
      <c r="B517" s="276"/>
      <c r="C517" s="277"/>
      <c r="D517" s="251" t="s">
        <v>132</v>
      </c>
      <c r="E517" s="278" t="s">
        <v>1</v>
      </c>
      <c r="F517" s="279" t="s">
        <v>135</v>
      </c>
      <c r="G517" s="277"/>
      <c r="H517" s="280">
        <v>0.5</v>
      </c>
      <c r="I517" s="281"/>
      <c r="J517" s="277"/>
      <c r="K517" s="277"/>
      <c r="L517" s="282"/>
      <c r="M517" s="283"/>
      <c r="N517" s="284"/>
      <c r="O517" s="284"/>
      <c r="P517" s="284"/>
      <c r="Q517" s="284"/>
      <c r="R517" s="284"/>
      <c r="S517" s="284"/>
      <c r="T517" s="285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86" t="s">
        <v>132</v>
      </c>
      <c r="AU517" s="286" t="s">
        <v>83</v>
      </c>
      <c r="AV517" s="15" t="s">
        <v>130</v>
      </c>
      <c r="AW517" s="15" t="s">
        <v>30</v>
      </c>
      <c r="AX517" s="15" t="s">
        <v>81</v>
      </c>
      <c r="AY517" s="286" t="s">
        <v>123</v>
      </c>
    </row>
    <row r="518" s="2" customFormat="1" ht="21.75" customHeight="1">
      <c r="A518" s="39"/>
      <c r="B518" s="40"/>
      <c r="C518" s="287" t="s">
        <v>333</v>
      </c>
      <c r="D518" s="287" t="s">
        <v>169</v>
      </c>
      <c r="E518" s="288" t="s">
        <v>538</v>
      </c>
      <c r="F518" s="289" t="s">
        <v>539</v>
      </c>
      <c r="G518" s="290" t="s">
        <v>172</v>
      </c>
      <c r="H518" s="291">
        <v>0.27000000000000002</v>
      </c>
      <c r="I518" s="292"/>
      <c r="J518" s="293">
        <f>ROUND(I518*H518,2)</f>
        <v>0</v>
      </c>
      <c r="K518" s="294"/>
      <c r="L518" s="295"/>
      <c r="M518" s="296" t="s">
        <v>1</v>
      </c>
      <c r="N518" s="297" t="s">
        <v>38</v>
      </c>
      <c r="O518" s="92"/>
      <c r="P518" s="247">
        <f>O518*H518</f>
        <v>0</v>
      </c>
      <c r="Q518" s="247">
        <v>0</v>
      </c>
      <c r="R518" s="247">
        <f>Q518*H518</f>
        <v>0</v>
      </c>
      <c r="S518" s="247">
        <v>0</v>
      </c>
      <c r="T518" s="248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49" t="s">
        <v>152</v>
      </c>
      <c r="AT518" s="249" t="s">
        <v>169</v>
      </c>
      <c r="AU518" s="249" t="s">
        <v>83</v>
      </c>
      <c r="AY518" s="18" t="s">
        <v>123</v>
      </c>
      <c r="BE518" s="250">
        <f>IF(N518="základní",J518,0)</f>
        <v>0</v>
      </c>
      <c r="BF518" s="250">
        <f>IF(N518="snížená",J518,0)</f>
        <v>0</v>
      </c>
      <c r="BG518" s="250">
        <f>IF(N518="zákl. přenesená",J518,0)</f>
        <v>0</v>
      </c>
      <c r="BH518" s="250">
        <f>IF(N518="sníž. přenesená",J518,0)</f>
        <v>0</v>
      </c>
      <c r="BI518" s="250">
        <f>IF(N518="nulová",J518,0)</f>
        <v>0</v>
      </c>
      <c r="BJ518" s="18" t="s">
        <v>81</v>
      </c>
      <c r="BK518" s="250">
        <f>ROUND(I518*H518,2)</f>
        <v>0</v>
      </c>
      <c r="BL518" s="18" t="s">
        <v>130</v>
      </c>
      <c r="BM518" s="249" t="s">
        <v>540</v>
      </c>
    </row>
    <row r="519" s="2" customFormat="1">
      <c r="A519" s="39"/>
      <c r="B519" s="40"/>
      <c r="C519" s="41"/>
      <c r="D519" s="251" t="s">
        <v>131</v>
      </c>
      <c r="E519" s="41"/>
      <c r="F519" s="252" t="s">
        <v>539</v>
      </c>
      <c r="G519" s="41"/>
      <c r="H519" s="41"/>
      <c r="I519" s="145"/>
      <c r="J519" s="41"/>
      <c r="K519" s="41"/>
      <c r="L519" s="45"/>
      <c r="M519" s="253"/>
      <c r="N519" s="254"/>
      <c r="O519" s="92"/>
      <c r="P519" s="92"/>
      <c r="Q519" s="92"/>
      <c r="R519" s="92"/>
      <c r="S519" s="92"/>
      <c r="T519" s="93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131</v>
      </c>
      <c r="AU519" s="18" t="s">
        <v>83</v>
      </c>
    </row>
    <row r="520" s="13" customFormat="1">
      <c r="A520" s="13"/>
      <c r="B520" s="255"/>
      <c r="C520" s="256"/>
      <c r="D520" s="251" t="s">
        <v>132</v>
      </c>
      <c r="E520" s="257" t="s">
        <v>1</v>
      </c>
      <c r="F520" s="258" t="s">
        <v>541</v>
      </c>
      <c r="G520" s="256"/>
      <c r="H520" s="257" t="s">
        <v>1</v>
      </c>
      <c r="I520" s="259"/>
      <c r="J520" s="256"/>
      <c r="K520" s="256"/>
      <c r="L520" s="260"/>
      <c r="M520" s="261"/>
      <c r="N520" s="262"/>
      <c r="O520" s="262"/>
      <c r="P520" s="262"/>
      <c r="Q520" s="262"/>
      <c r="R520" s="262"/>
      <c r="S520" s="262"/>
      <c r="T520" s="26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64" t="s">
        <v>132</v>
      </c>
      <c r="AU520" s="264" t="s">
        <v>83</v>
      </c>
      <c r="AV520" s="13" t="s">
        <v>81</v>
      </c>
      <c r="AW520" s="13" t="s">
        <v>30</v>
      </c>
      <c r="AX520" s="13" t="s">
        <v>73</v>
      </c>
      <c r="AY520" s="264" t="s">
        <v>123</v>
      </c>
    </row>
    <row r="521" s="14" customFormat="1">
      <c r="A521" s="14"/>
      <c r="B521" s="265"/>
      <c r="C521" s="266"/>
      <c r="D521" s="251" t="s">
        <v>132</v>
      </c>
      <c r="E521" s="267" t="s">
        <v>1</v>
      </c>
      <c r="F521" s="268" t="s">
        <v>542</v>
      </c>
      <c r="G521" s="266"/>
      <c r="H521" s="269">
        <v>0.27000000000000002</v>
      </c>
      <c r="I521" s="270"/>
      <c r="J521" s="266"/>
      <c r="K521" s="266"/>
      <c r="L521" s="271"/>
      <c r="M521" s="272"/>
      <c r="N521" s="273"/>
      <c r="O521" s="273"/>
      <c r="P521" s="273"/>
      <c r="Q521" s="273"/>
      <c r="R521" s="273"/>
      <c r="S521" s="273"/>
      <c r="T521" s="274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75" t="s">
        <v>132</v>
      </c>
      <c r="AU521" s="275" t="s">
        <v>83</v>
      </c>
      <c r="AV521" s="14" t="s">
        <v>83</v>
      </c>
      <c r="AW521" s="14" t="s">
        <v>30</v>
      </c>
      <c r="AX521" s="14" t="s">
        <v>73</v>
      </c>
      <c r="AY521" s="275" t="s">
        <v>123</v>
      </c>
    </row>
    <row r="522" s="15" customFormat="1">
      <c r="A522" s="15"/>
      <c r="B522" s="276"/>
      <c r="C522" s="277"/>
      <c r="D522" s="251" t="s">
        <v>132</v>
      </c>
      <c r="E522" s="278" t="s">
        <v>1</v>
      </c>
      <c r="F522" s="279" t="s">
        <v>135</v>
      </c>
      <c r="G522" s="277"/>
      <c r="H522" s="280">
        <v>0.27000000000000002</v>
      </c>
      <c r="I522" s="281"/>
      <c r="J522" s="277"/>
      <c r="K522" s="277"/>
      <c r="L522" s="282"/>
      <c r="M522" s="283"/>
      <c r="N522" s="284"/>
      <c r="O522" s="284"/>
      <c r="P522" s="284"/>
      <c r="Q522" s="284"/>
      <c r="R522" s="284"/>
      <c r="S522" s="284"/>
      <c r="T522" s="285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86" t="s">
        <v>132</v>
      </c>
      <c r="AU522" s="286" t="s">
        <v>83</v>
      </c>
      <c r="AV522" s="15" t="s">
        <v>130</v>
      </c>
      <c r="AW522" s="15" t="s">
        <v>30</v>
      </c>
      <c r="AX522" s="15" t="s">
        <v>81</v>
      </c>
      <c r="AY522" s="286" t="s">
        <v>123</v>
      </c>
    </row>
    <row r="523" s="2" customFormat="1" ht="16.5" customHeight="1">
      <c r="A523" s="39"/>
      <c r="B523" s="40"/>
      <c r="C523" s="287" t="s">
        <v>543</v>
      </c>
      <c r="D523" s="287" t="s">
        <v>169</v>
      </c>
      <c r="E523" s="288" t="s">
        <v>544</v>
      </c>
      <c r="F523" s="289" t="s">
        <v>545</v>
      </c>
      <c r="G523" s="290" t="s">
        <v>144</v>
      </c>
      <c r="H523" s="291">
        <v>0.050000000000000003</v>
      </c>
      <c r="I523" s="292"/>
      <c r="J523" s="293">
        <f>ROUND(I523*H523,2)</f>
        <v>0</v>
      </c>
      <c r="K523" s="294"/>
      <c r="L523" s="295"/>
      <c r="M523" s="296" t="s">
        <v>1</v>
      </c>
      <c r="N523" s="297" t="s">
        <v>38</v>
      </c>
      <c r="O523" s="92"/>
      <c r="P523" s="247">
        <f>O523*H523</f>
        <v>0</v>
      </c>
      <c r="Q523" s="247">
        <v>0</v>
      </c>
      <c r="R523" s="247">
        <f>Q523*H523</f>
        <v>0</v>
      </c>
      <c r="S523" s="247">
        <v>0</v>
      </c>
      <c r="T523" s="248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49" t="s">
        <v>152</v>
      </c>
      <c r="AT523" s="249" t="s">
        <v>169</v>
      </c>
      <c r="AU523" s="249" t="s">
        <v>83</v>
      </c>
      <c r="AY523" s="18" t="s">
        <v>123</v>
      </c>
      <c r="BE523" s="250">
        <f>IF(N523="základní",J523,0)</f>
        <v>0</v>
      </c>
      <c r="BF523" s="250">
        <f>IF(N523="snížená",J523,0)</f>
        <v>0</v>
      </c>
      <c r="BG523" s="250">
        <f>IF(N523="zákl. přenesená",J523,0)</f>
        <v>0</v>
      </c>
      <c r="BH523" s="250">
        <f>IF(N523="sníž. přenesená",J523,0)</f>
        <v>0</v>
      </c>
      <c r="BI523" s="250">
        <f>IF(N523="nulová",J523,0)</f>
        <v>0</v>
      </c>
      <c r="BJ523" s="18" t="s">
        <v>81</v>
      </c>
      <c r="BK523" s="250">
        <f>ROUND(I523*H523,2)</f>
        <v>0</v>
      </c>
      <c r="BL523" s="18" t="s">
        <v>130</v>
      </c>
      <c r="BM523" s="249" t="s">
        <v>546</v>
      </c>
    </row>
    <row r="524" s="2" customFormat="1">
      <c r="A524" s="39"/>
      <c r="B524" s="40"/>
      <c r="C524" s="41"/>
      <c r="D524" s="251" t="s">
        <v>131</v>
      </c>
      <c r="E524" s="41"/>
      <c r="F524" s="252" t="s">
        <v>545</v>
      </c>
      <c r="G524" s="41"/>
      <c r="H524" s="41"/>
      <c r="I524" s="145"/>
      <c r="J524" s="41"/>
      <c r="K524" s="41"/>
      <c r="L524" s="45"/>
      <c r="M524" s="253"/>
      <c r="N524" s="254"/>
      <c r="O524" s="92"/>
      <c r="P524" s="92"/>
      <c r="Q524" s="92"/>
      <c r="R524" s="92"/>
      <c r="S524" s="92"/>
      <c r="T524" s="93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131</v>
      </c>
      <c r="AU524" s="18" t="s">
        <v>83</v>
      </c>
    </row>
    <row r="525" s="13" customFormat="1">
      <c r="A525" s="13"/>
      <c r="B525" s="255"/>
      <c r="C525" s="256"/>
      <c r="D525" s="251" t="s">
        <v>132</v>
      </c>
      <c r="E525" s="257" t="s">
        <v>1</v>
      </c>
      <c r="F525" s="258" t="s">
        <v>547</v>
      </c>
      <c r="G525" s="256"/>
      <c r="H525" s="257" t="s">
        <v>1</v>
      </c>
      <c r="I525" s="259"/>
      <c r="J525" s="256"/>
      <c r="K525" s="256"/>
      <c r="L525" s="260"/>
      <c r="M525" s="261"/>
      <c r="N525" s="262"/>
      <c r="O525" s="262"/>
      <c r="P525" s="262"/>
      <c r="Q525" s="262"/>
      <c r="R525" s="262"/>
      <c r="S525" s="262"/>
      <c r="T525" s="26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64" t="s">
        <v>132</v>
      </c>
      <c r="AU525" s="264" t="s">
        <v>83</v>
      </c>
      <c r="AV525" s="13" t="s">
        <v>81</v>
      </c>
      <c r="AW525" s="13" t="s">
        <v>30</v>
      </c>
      <c r="AX525" s="13" t="s">
        <v>73</v>
      </c>
      <c r="AY525" s="264" t="s">
        <v>123</v>
      </c>
    </row>
    <row r="526" s="14" customFormat="1">
      <c r="A526" s="14"/>
      <c r="B526" s="265"/>
      <c r="C526" s="266"/>
      <c r="D526" s="251" t="s">
        <v>132</v>
      </c>
      <c r="E526" s="267" t="s">
        <v>1</v>
      </c>
      <c r="F526" s="268" t="s">
        <v>548</v>
      </c>
      <c r="G526" s="266"/>
      <c r="H526" s="269">
        <v>0.050000000000000003</v>
      </c>
      <c r="I526" s="270"/>
      <c r="J526" s="266"/>
      <c r="K526" s="266"/>
      <c r="L526" s="271"/>
      <c r="M526" s="272"/>
      <c r="N526" s="273"/>
      <c r="O526" s="273"/>
      <c r="P526" s="273"/>
      <c r="Q526" s="273"/>
      <c r="R526" s="273"/>
      <c r="S526" s="273"/>
      <c r="T526" s="274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75" t="s">
        <v>132</v>
      </c>
      <c r="AU526" s="275" t="s">
        <v>83</v>
      </c>
      <c r="AV526" s="14" t="s">
        <v>83</v>
      </c>
      <c r="AW526" s="14" t="s">
        <v>30</v>
      </c>
      <c r="AX526" s="14" t="s">
        <v>73</v>
      </c>
      <c r="AY526" s="275" t="s">
        <v>123</v>
      </c>
    </row>
    <row r="527" s="15" customFormat="1">
      <c r="A527" s="15"/>
      <c r="B527" s="276"/>
      <c r="C527" s="277"/>
      <c r="D527" s="251" t="s">
        <v>132</v>
      </c>
      <c r="E527" s="278" t="s">
        <v>1</v>
      </c>
      <c r="F527" s="279" t="s">
        <v>135</v>
      </c>
      <c r="G527" s="277"/>
      <c r="H527" s="280">
        <v>0.050000000000000003</v>
      </c>
      <c r="I527" s="281"/>
      <c r="J527" s="277"/>
      <c r="K527" s="277"/>
      <c r="L527" s="282"/>
      <c r="M527" s="283"/>
      <c r="N527" s="284"/>
      <c r="O527" s="284"/>
      <c r="P527" s="284"/>
      <c r="Q527" s="284"/>
      <c r="R527" s="284"/>
      <c r="S527" s="284"/>
      <c r="T527" s="285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86" t="s">
        <v>132</v>
      </c>
      <c r="AU527" s="286" t="s">
        <v>83</v>
      </c>
      <c r="AV527" s="15" t="s">
        <v>130</v>
      </c>
      <c r="AW527" s="15" t="s">
        <v>30</v>
      </c>
      <c r="AX527" s="15" t="s">
        <v>81</v>
      </c>
      <c r="AY527" s="286" t="s">
        <v>123</v>
      </c>
    </row>
    <row r="528" s="2" customFormat="1" ht="16.5" customHeight="1">
      <c r="A528" s="39"/>
      <c r="B528" s="40"/>
      <c r="C528" s="237" t="s">
        <v>339</v>
      </c>
      <c r="D528" s="237" t="s">
        <v>126</v>
      </c>
      <c r="E528" s="238" t="s">
        <v>549</v>
      </c>
      <c r="F528" s="239" t="s">
        <v>550</v>
      </c>
      <c r="G528" s="240" t="s">
        <v>129</v>
      </c>
      <c r="H528" s="241">
        <v>40</v>
      </c>
      <c r="I528" s="242"/>
      <c r="J528" s="243">
        <f>ROUND(I528*H528,2)</f>
        <v>0</v>
      </c>
      <c r="K528" s="244"/>
      <c r="L528" s="45"/>
      <c r="M528" s="245" t="s">
        <v>1</v>
      </c>
      <c r="N528" s="246" t="s">
        <v>38</v>
      </c>
      <c r="O528" s="92"/>
      <c r="P528" s="247">
        <f>O528*H528</f>
        <v>0</v>
      </c>
      <c r="Q528" s="247">
        <v>0</v>
      </c>
      <c r="R528" s="247">
        <f>Q528*H528</f>
        <v>0</v>
      </c>
      <c r="S528" s="247">
        <v>0</v>
      </c>
      <c r="T528" s="248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49" t="s">
        <v>130</v>
      </c>
      <c r="AT528" s="249" t="s">
        <v>126</v>
      </c>
      <c r="AU528" s="249" t="s">
        <v>83</v>
      </c>
      <c r="AY528" s="18" t="s">
        <v>123</v>
      </c>
      <c r="BE528" s="250">
        <f>IF(N528="základní",J528,0)</f>
        <v>0</v>
      </c>
      <c r="BF528" s="250">
        <f>IF(N528="snížená",J528,0)</f>
        <v>0</v>
      </c>
      <c r="BG528" s="250">
        <f>IF(N528="zákl. přenesená",J528,0)</f>
        <v>0</v>
      </c>
      <c r="BH528" s="250">
        <f>IF(N528="sníž. přenesená",J528,0)</f>
        <v>0</v>
      </c>
      <c r="BI528" s="250">
        <f>IF(N528="nulová",J528,0)</f>
        <v>0</v>
      </c>
      <c r="BJ528" s="18" t="s">
        <v>81</v>
      </c>
      <c r="BK528" s="250">
        <f>ROUND(I528*H528,2)</f>
        <v>0</v>
      </c>
      <c r="BL528" s="18" t="s">
        <v>130</v>
      </c>
      <c r="BM528" s="249" t="s">
        <v>551</v>
      </c>
    </row>
    <row r="529" s="2" customFormat="1">
      <c r="A529" s="39"/>
      <c r="B529" s="40"/>
      <c r="C529" s="41"/>
      <c r="D529" s="251" t="s">
        <v>131</v>
      </c>
      <c r="E529" s="41"/>
      <c r="F529" s="252" t="s">
        <v>550</v>
      </c>
      <c r="G529" s="41"/>
      <c r="H529" s="41"/>
      <c r="I529" s="145"/>
      <c r="J529" s="41"/>
      <c r="K529" s="41"/>
      <c r="L529" s="45"/>
      <c r="M529" s="253"/>
      <c r="N529" s="254"/>
      <c r="O529" s="92"/>
      <c r="P529" s="92"/>
      <c r="Q529" s="92"/>
      <c r="R529" s="92"/>
      <c r="S529" s="92"/>
      <c r="T529" s="93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131</v>
      </c>
      <c r="AU529" s="18" t="s">
        <v>83</v>
      </c>
    </row>
    <row r="530" s="13" customFormat="1">
      <c r="A530" s="13"/>
      <c r="B530" s="255"/>
      <c r="C530" s="256"/>
      <c r="D530" s="251" t="s">
        <v>132</v>
      </c>
      <c r="E530" s="257" t="s">
        <v>1</v>
      </c>
      <c r="F530" s="258" t="s">
        <v>552</v>
      </c>
      <c r="G530" s="256"/>
      <c r="H530" s="257" t="s">
        <v>1</v>
      </c>
      <c r="I530" s="259"/>
      <c r="J530" s="256"/>
      <c r="K530" s="256"/>
      <c r="L530" s="260"/>
      <c r="M530" s="261"/>
      <c r="N530" s="262"/>
      <c r="O530" s="262"/>
      <c r="P530" s="262"/>
      <c r="Q530" s="262"/>
      <c r="R530" s="262"/>
      <c r="S530" s="262"/>
      <c r="T530" s="26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64" t="s">
        <v>132</v>
      </c>
      <c r="AU530" s="264" t="s">
        <v>83</v>
      </c>
      <c r="AV530" s="13" t="s">
        <v>81</v>
      </c>
      <c r="AW530" s="13" t="s">
        <v>30</v>
      </c>
      <c r="AX530" s="13" t="s">
        <v>73</v>
      </c>
      <c r="AY530" s="264" t="s">
        <v>123</v>
      </c>
    </row>
    <row r="531" s="14" customFormat="1">
      <c r="A531" s="14"/>
      <c r="B531" s="265"/>
      <c r="C531" s="266"/>
      <c r="D531" s="251" t="s">
        <v>132</v>
      </c>
      <c r="E531" s="267" t="s">
        <v>1</v>
      </c>
      <c r="F531" s="268" t="s">
        <v>553</v>
      </c>
      <c r="G531" s="266"/>
      <c r="H531" s="269">
        <v>40</v>
      </c>
      <c r="I531" s="270"/>
      <c r="J531" s="266"/>
      <c r="K531" s="266"/>
      <c r="L531" s="271"/>
      <c r="M531" s="272"/>
      <c r="N531" s="273"/>
      <c r="O531" s="273"/>
      <c r="P531" s="273"/>
      <c r="Q531" s="273"/>
      <c r="R531" s="273"/>
      <c r="S531" s="273"/>
      <c r="T531" s="27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75" t="s">
        <v>132</v>
      </c>
      <c r="AU531" s="275" t="s">
        <v>83</v>
      </c>
      <c r="AV531" s="14" t="s">
        <v>83</v>
      </c>
      <c r="AW531" s="14" t="s">
        <v>30</v>
      </c>
      <c r="AX531" s="14" t="s">
        <v>73</v>
      </c>
      <c r="AY531" s="275" t="s">
        <v>123</v>
      </c>
    </row>
    <row r="532" s="15" customFormat="1">
      <c r="A532" s="15"/>
      <c r="B532" s="276"/>
      <c r="C532" s="277"/>
      <c r="D532" s="251" t="s">
        <v>132</v>
      </c>
      <c r="E532" s="278" t="s">
        <v>1</v>
      </c>
      <c r="F532" s="279" t="s">
        <v>135</v>
      </c>
      <c r="G532" s="277"/>
      <c r="H532" s="280">
        <v>40</v>
      </c>
      <c r="I532" s="281"/>
      <c r="J532" s="277"/>
      <c r="K532" s="277"/>
      <c r="L532" s="282"/>
      <c r="M532" s="283"/>
      <c r="N532" s="284"/>
      <c r="O532" s="284"/>
      <c r="P532" s="284"/>
      <c r="Q532" s="284"/>
      <c r="R532" s="284"/>
      <c r="S532" s="284"/>
      <c r="T532" s="285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86" t="s">
        <v>132</v>
      </c>
      <c r="AU532" s="286" t="s">
        <v>83</v>
      </c>
      <c r="AV532" s="15" t="s">
        <v>130</v>
      </c>
      <c r="AW532" s="15" t="s">
        <v>30</v>
      </c>
      <c r="AX532" s="15" t="s">
        <v>81</v>
      </c>
      <c r="AY532" s="286" t="s">
        <v>123</v>
      </c>
    </row>
    <row r="533" s="2" customFormat="1" ht="21.75" customHeight="1">
      <c r="A533" s="39"/>
      <c r="B533" s="40"/>
      <c r="C533" s="287" t="s">
        <v>554</v>
      </c>
      <c r="D533" s="287" t="s">
        <v>169</v>
      </c>
      <c r="E533" s="288" t="s">
        <v>555</v>
      </c>
      <c r="F533" s="289" t="s">
        <v>556</v>
      </c>
      <c r="G533" s="290" t="s">
        <v>129</v>
      </c>
      <c r="H533" s="291">
        <v>40</v>
      </c>
      <c r="I533" s="292"/>
      <c r="J533" s="293">
        <f>ROUND(I533*H533,2)</f>
        <v>0</v>
      </c>
      <c r="K533" s="294"/>
      <c r="L533" s="295"/>
      <c r="M533" s="296" t="s">
        <v>1</v>
      </c>
      <c r="N533" s="297" t="s">
        <v>38</v>
      </c>
      <c r="O533" s="92"/>
      <c r="P533" s="247">
        <f>O533*H533</f>
        <v>0</v>
      </c>
      <c r="Q533" s="247">
        <v>0</v>
      </c>
      <c r="R533" s="247">
        <f>Q533*H533</f>
        <v>0</v>
      </c>
      <c r="S533" s="247">
        <v>0</v>
      </c>
      <c r="T533" s="248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49" t="s">
        <v>152</v>
      </c>
      <c r="AT533" s="249" t="s">
        <v>169</v>
      </c>
      <c r="AU533" s="249" t="s">
        <v>83</v>
      </c>
      <c r="AY533" s="18" t="s">
        <v>123</v>
      </c>
      <c r="BE533" s="250">
        <f>IF(N533="základní",J533,0)</f>
        <v>0</v>
      </c>
      <c r="BF533" s="250">
        <f>IF(N533="snížená",J533,0)</f>
        <v>0</v>
      </c>
      <c r="BG533" s="250">
        <f>IF(N533="zákl. přenesená",J533,0)</f>
        <v>0</v>
      </c>
      <c r="BH533" s="250">
        <f>IF(N533="sníž. přenesená",J533,0)</f>
        <v>0</v>
      </c>
      <c r="BI533" s="250">
        <f>IF(N533="nulová",J533,0)</f>
        <v>0</v>
      </c>
      <c r="BJ533" s="18" t="s">
        <v>81</v>
      </c>
      <c r="BK533" s="250">
        <f>ROUND(I533*H533,2)</f>
        <v>0</v>
      </c>
      <c r="BL533" s="18" t="s">
        <v>130</v>
      </c>
      <c r="BM533" s="249" t="s">
        <v>557</v>
      </c>
    </row>
    <row r="534" s="2" customFormat="1">
      <c r="A534" s="39"/>
      <c r="B534" s="40"/>
      <c r="C534" s="41"/>
      <c r="D534" s="251" t="s">
        <v>131</v>
      </c>
      <c r="E534" s="41"/>
      <c r="F534" s="252" t="s">
        <v>556</v>
      </c>
      <c r="G534" s="41"/>
      <c r="H534" s="41"/>
      <c r="I534" s="145"/>
      <c r="J534" s="41"/>
      <c r="K534" s="41"/>
      <c r="L534" s="45"/>
      <c r="M534" s="253"/>
      <c r="N534" s="254"/>
      <c r="O534" s="92"/>
      <c r="P534" s="92"/>
      <c r="Q534" s="92"/>
      <c r="R534" s="92"/>
      <c r="S534" s="92"/>
      <c r="T534" s="93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131</v>
      </c>
      <c r="AU534" s="18" t="s">
        <v>83</v>
      </c>
    </row>
    <row r="535" s="13" customFormat="1">
      <c r="A535" s="13"/>
      <c r="B535" s="255"/>
      <c r="C535" s="256"/>
      <c r="D535" s="251" t="s">
        <v>132</v>
      </c>
      <c r="E535" s="257" t="s">
        <v>1</v>
      </c>
      <c r="F535" s="258" t="s">
        <v>558</v>
      </c>
      <c r="G535" s="256"/>
      <c r="H535" s="257" t="s">
        <v>1</v>
      </c>
      <c r="I535" s="259"/>
      <c r="J535" s="256"/>
      <c r="K535" s="256"/>
      <c r="L535" s="260"/>
      <c r="M535" s="261"/>
      <c r="N535" s="262"/>
      <c r="O535" s="262"/>
      <c r="P535" s="262"/>
      <c r="Q535" s="262"/>
      <c r="R535" s="262"/>
      <c r="S535" s="262"/>
      <c r="T535" s="26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64" t="s">
        <v>132</v>
      </c>
      <c r="AU535" s="264" t="s">
        <v>83</v>
      </c>
      <c r="AV535" s="13" t="s">
        <v>81</v>
      </c>
      <c r="AW535" s="13" t="s">
        <v>30</v>
      </c>
      <c r="AX535" s="13" t="s">
        <v>73</v>
      </c>
      <c r="AY535" s="264" t="s">
        <v>123</v>
      </c>
    </row>
    <row r="536" s="14" customFormat="1">
      <c r="A536" s="14"/>
      <c r="B536" s="265"/>
      <c r="C536" s="266"/>
      <c r="D536" s="251" t="s">
        <v>132</v>
      </c>
      <c r="E536" s="267" t="s">
        <v>1</v>
      </c>
      <c r="F536" s="268" t="s">
        <v>553</v>
      </c>
      <c r="G536" s="266"/>
      <c r="H536" s="269">
        <v>40</v>
      </c>
      <c r="I536" s="270"/>
      <c r="J536" s="266"/>
      <c r="K536" s="266"/>
      <c r="L536" s="271"/>
      <c r="M536" s="272"/>
      <c r="N536" s="273"/>
      <c r="O536" s="273"/>
      <c r="P536" s="273"/>
      <c r="Q536" s="273"/>
      <c r="R536" s="273"/>
      <c r="S536" s="273"/>
      <c r="T536" s="274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75" t="s">
        <v>132</v>
      </c>
      <c r="AU536" s="275" t="s">
        <v>83</v>
      </c>
      <c r="AV536" s="14" t="s">
        <v>83</v>
      </c>
      <c r="AW536" s="14" t="s">
        <v>30</v>
      </c>
      <c r="AX536" s="14" t="s">
        <v>73</v>
      </c>
      <c r="AY536" s="275" t="s">
        <v>123</v>
      </c>
    </row>
    <row r="537" s="15" customFormat="1">
      <c r="A537" s="15"/>
      <c r="B537" s="276"/>
      <c r="C537" s="277"/>
      <c r="D537" s="251" t="s">
        <v>132</v>
      </c>
      <c r="E537" s="278" t="s">
        <v>1</v>
      </c>
      <c r="F537" s="279" t="s">
        <v>135</v>
      </c>
      <c r="G537" s="277"/>
      <c r="H537" s="280">
        <v>40</v>
      </c>
      <c r="I537" s="281"/>
      <c r="J537" s="277"/>
      <c r="K537" s="277"/>
      <c r="L537" s="282"/>
      <c r="M537" s="283"/>
      <c r="N537" s="284"/>
      <c r="O537" s="284"/>
      <c r="P537" s="284"/>
      <c r="Q537" s="284"/>
      <c r="R537" s="284"/>
      <c r="S537" s="284"/>
      <c r="T537" s="285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86" t="s">
        <v>132</v>
      </c>
      <c r="AU537" s="286" t="s">
        <v>83</v>
      </c>
      <c r="AV537" s="15" t="s">
        <v>130</v>
      </c>
      <c r="AW537" s="15" t="s">
        <v>30</v>
      </c>
      <c r="AX537" s="15" t="s">
        <v>81</v>
      </c>
      <c r="AY537" s="286" t="s">
        <v>123</v>
      </c>
    </row>
    <row r="538" s="12" customFormat="1" ht="22.8" customHeight="1">
      <c r="A538" s="12"/>
      <c r="B538" s="221"/>
      <c r="C538" s="222"/>
      <c r="D538" s="223" t="s">
        <v>72</v>
      </c>
      <c r="E538" s="235" t="s">
        <v>176</v>
      </c>
      <c r="F538" s="235" t="s">
        <v>559</v>
      </c>
      <c r="G538" s="222"/>
      <c r="H538" s="222"/>
      <c r="I538" s="225"/>
      <c r="J538" s="236">
        <f>BK538</f>
        <v>0</v>
      </c>
      <c r="K538" s="222"/>
      <c r="L538" s="227"/>
      <c r="M538" s="228"/>
      <c r="N538" s="229"/>
      <c r="O538" s="229"/>
      <c r="P538" s="230">
        <f>SUM(P539:P675)</f>
        <v>0</v>
      </c>
      <c r="Q538" s="229"/>
      <c r="R538" s="230">
        <f>SUM(R539:R675)</f>
        <v>0</v>
      </c>
      <c r="S538" s="229"/>
      <c r="T538" s="231">
        <f>SUM(T539:T675)</f>
        <v>0</v>
      </c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R538" s="232" t="s">
        <v>81</v>
      </c>
      <c r="AT538" s="233" t="s">
        <v>72</v>
      </c>
      <c r="AU538" s="233" t="s">
        <v>81</v>
      </c>
      <c r="AY538" s="232" t="s">
        <v>123</v>
      </c>
      <c r="BK538" s="234">
        <f>SUM(BK539:BK675)</f>
        <v>0</v>
      </c>
    </row>
    <row r="539" s="2" customFormat="1" ht="16.5" customHeight="1">
      <c r="A539" s="39"/>
      <c r="B539" s="40"/>
      <c r="C539" s="237" t="s">
        <v>344</v>
      </c>
      <c r="D539" s="237" t="s">
        <v>126</v>
      </c>
      <c r="E539" s="238" t="s">
        <v>560</v>
      </c>
      <c r="F539" s="239" t="s">
        <v>561</v>
      </c>
      <c r="G539" s="240" t="s">
        <v>294</v>
      </c>
      <c r="H539" s="241">
        <v>45</v>
      </c>
      <c r="I539" s="242"/>
      <c r="J539" s="243">
        <f>ROUND(I539*H539,2)</f>
        <v>0</v>
      </c>
      <c r="K539" s="244"/>
      <c r="L539" s="45"/>
      <c r="M539" s="245" t="s">
        <v>1</v>
      </c>
      <c r="N539" s="246" t="s">
        <v>38</v>
      </c>
      <c r="O539" s="92"/>
      <c r="P539" s="247">
        <f>O539*H539</f>
        <v>0</v>
      </c>
      <c r="Q539" s="247">
        <v>0</v>
      </c>
      <c r="R539" s="247">
        <f>Q539*H539</f>
        <v>0</v>
      </c>
      <c r="S539" s="247">
        <v>0</v>
      </c>
      <c r="T539" s="248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49" t="s">
        <v>130</v>
      </c>
      <c r="AT539" s="249" t="s">
        <v>126</v>
      </c>
      <c r="AU539" s="249" t="s">
        <v>83</v>
      </c>
      <c r="AY539" s="18" t="s">
        <v>123</v>
      </c>
      <c r="BE539" s="250">
        <f>IF(N539="základní",J539,0)</f>
        <v>0</v>
      </c>
      <c r="BF539" s="250">
        <f>IF(N539="snížená",J539,0)</f>
        <v>0</v>
      </c>
      <c r="BG539" s="250">
        <f>IF(N539="zákl. přenesená",J539,0)</f>
        <v>0</v>
      </c>
      <c r="BH539" s="250">
        <f>IF(N539="sníž. přenesená",J539,0)</f>
        <v>0</v>
      </c>
      <c r="BI539" s="250">
        <f>IF(N539="nulová",J539,0)</f>
        <v>0</v>
      </c>
      <c r="BJ539" s="18" t="s">
        <v>81</v>
      </c>
      <c r="BK539" s="250">
        <f>ROUND(I539*H539,2)</f>
        <v>0</v>
      </c>
      <c r="BL539" s="18" t="s">
        <v>130</v>
      </c>
      <c r="BM539" s="249" t="s">
        <v>562</v>
      </c>
    </row>
    <row r="540" s="2" customFormat="1">
      <c r="A540" s="39"/>
      <c r="B540" s="40"/>
      <c r="C540" s="41"/>
      <c r="D540" s="251" t="s">
        <v>131</v>
      </c>
      <c r="E540" s="41"/>
      <c r="F540" s="252" t="s">
        <v>561</v>
      </c>
      <c r="G540" s="41"/>
      <c r="H540" s="41"/>
      <c r="I540" s="145"/>
      <c r="J540" s="41"/>
      <c r="K540" s="41"/>
      <c r="L540" s="45"/>
      <c r="M540" s="253"/>
      <c r="N540" s="254"/>
      <c r="O540" s="92"/>
      <c r="P540" s="92"/>
      <c r="Q540" s="92"/>
      <c r="R540" s="92"/>
      <c r="S540" s="92"/>
      <c r="T540" s="93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131</v>
      </c>
      <c r="AU540" s="18" t="s">
        <v>83</v>
      </c>
    </row>
    <row r="541" s="13" customFormat="1">
      <c r="A541" s="13"/>
      <c r="B541" s="255"/>
      <c r="C541" s="256"/>
      <c r="D541" s="251" t="s">
        <v>132</v>
      </c>
      <c r="E541" s="257" t="s">
        <v>1</v>
      </c>
      <c r="F541" s="258" t="s">
        <v>563</v>
      </c>
      <c r="G541" s="256"/>
      <c r="H541" s="257" t="s">
        <v>1</v>
      </c>
      <c r="I541" s="259"/>
      <c r="J541" s="256"/>
      <c r="K541" s="256"/>
      <c r="L541" s="260"/>
      <c r="M541" s="261"/>
      <c r="N541" s="262"/>
      <c r="O541" s="262"/>
      <c r="P541" s="262"/>
      <c r="Q541" s="262"/>
      <c r="R541" s="262"/>
      <c r="S541" s="262"/>
      <c r="T541" s="26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64" t="s">
        <v>132</v>
      </c>
      <c r="AU541" s="264" t="s">
        <v>83</v>
      </c>
      <c r="AV541" s="13" t="s">
        <v>81</v>
      </c>
      <c r="AW541" s="13" t="s">
        <v>30</v>
      </c>
      <c r="AX541" s="13" t="s">
        <v>73</v>
      </c>
      <c r="AY541" s="264" t="s">
        <v>123</v>
      </c>
    </row>
    <row r="542" s="14" customFormat="1">
      <c r="A542" s="14"/>
      <c r="B542" s="265"/>
      <c r="C542" s="266"/>
      <c r="D542" s="251" t="s">
        <v>132</v>
      </c>
      <c r="E542" s="267" t="s">
        <v>1</v>
      </c>
      <c r="F542" s="268" t="s">
        <v>564</v>
      </c>
      <c r="G542" s="266"/>
      <c r="H542" s="269">
        <v>45</v>
      </c>
      <c r="I542" s="270"/>
      <c r="J542" s="266"/>
      <c r="K542" s="266"/>
      <c r="L542" s="271"/>
      <c r="M542" s="272"/>
      <c r="N542" s="273"/>
      <c r="O542" s="273"/>
      <c r="P542" s="273"/>
      <c r="Q542" s="273"/>
      <c r="R542" s="273"/>
      <c r="S542" s="273"/>
      <c r="T542" s="274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75" t="s">
        <v>132</v>
      </c>
      <c r="AU542" s="275" t="s">
        <v>83</v>
      </c>
      <c r="AV542" s="14" t="s">
        <v>83</v>
      </c>
      <c r="AW542" s="14" t="s">
        <v>30</v>
      </c>
      <c r="AX542" s="14" t="s">
        <v>73</v>
      </c>
      <c r="AY542" s="275" t="s">
        <v>123</v>
      </c>
    </row>
    <row r="543" s="15" customFormat="1">
      <c r="A543" s="15"/>
      <c r="B543" s="276"/>
      <c r="C543" s="277"/>
      <c r="D543" s="251" t="s">
        <v>132</v>
      </c>
      <c r="E543" s="278" t="s">
        <v>1</v>
      </c>
      <c r="F543" s="279" t="s">
        <v>135</v>
      </c>
      <c r="G543" s="277"/>
      <c r="H543" s="280">
        <v>45</v>
      </c>
      <c r="I543" s="281"/>
      <c r="J543" s="277"/>
      <c r="K543" s="277"/>
      <c r="L543" s="282"/>
      <c r="M543" s="283"/>
      <c r="N543" s="284"/>
      <c r="O543" s="284"/>
      <c r="P543" s="284"/>
      <c r="Q543" s="284"/>
      <c r="R543" s="284"/>
      <c r="S543" s="284"/>
      <c r="T543" s="285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86" t="s">
        <v>132</v>
      </c>
      <c r="AU543" s="286" t="s">
        <v>83</v>
      </c>
      <c r="AV543" s="15" t="s">
        <v>130</v>
      </c>
      <c r="AW543" s="15" t="s">
        <v>30</v>
      </c>
      <c r="AX543" s="15" t="s">
        <v>81</v>
      </c>
      <c r="AY543" s="286" t="s">
        <v>123</v>
      </c>
    </row>
    <row r="544" s="2" customFormat="1" ht="16.5" customHeight="1">
      <c r="A544" s="39"/>
      <c r="B544" s="40"/>
      <c r="C544" s="237" t="s">
        <v>565</v>
      </c>
      <c r="D544" s="237" t="s">
        <v>126</v>
      </c>
      <c r="E544" s="238" t="s">
        <v>566</v>
      </c>
      <c r="F544" s="239" t="s">
        <v>567</v>
      </c>
      <c r="G544" s="240" t="s">
        <v>172</v>
      </c>
      <c r="H544" s="241">
        <v>1.1699999999999999</v>
      </c>
      <c r="I544" s="242"/>
      <c r="J544" s="243">
        <f>ROUND(I544*H544,2)</f>
        <v>0</v>
      </c>
      <c r="K544" s="244"/>
      <c r="L544" s="45"/>
      <c r="M544" s="245" t="s">
        <v>1</v>
      </c>
      <c r="N544" s="246" t="s">
        <v>38</v>
      </c>
      <c r="O544" s="92"/>
      <c r="P544" s="247">
        <f>O544*H544</f>
        <v>0</v>
      </c>
      <c r="Q544" s="247">
        <v>0</v>
      </c>
      <c r="R544" s="247">
        <f>Q544*H544</f>
        <v>0</v>
      </c>
      <c r="S544" s="247">
        <v>0</v>
      </c>
      <c r="T544" s="248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49" t="s">
        <v>130</v>
      </c>
      <c r="AT544" s="249" t="s">
        <v>126</v>
      </c>
      <c r="AU544" s="249" t="s">
        <v>83</v>
      </c>
      <c r="AY544" s="18" t="s">
        <v>123</v>
      </c>
      <c r="BE544" s="250">
        <f>IF(N544="základní",J544,0)</f>
        <v>0</v>
      </c>
      <c r="BF544" s="250">
        <f>IF(N544="snížená",J544,0)</f>
        <v>0</v>
      </c>
      <c r="BG544" s="250">
        <f>IF(N544="zákl. přenesená",J544,0)</f>
        <v>0</v>
      </c>
      <c r="BH544" s="250">
        <f>IF(N544="sníž. přenesená",J544,0)</f>
        <v>0</v>
      </c>
      <c r="BI544" s="250">
        <f>IF(N544="nulová",J544,0)</f>
        <v>0</v>
      </c>
      <c r="BJ544" s="18" t="s">
        <v>81</v>
      </c>
      <c r="BK544" s="250">
        <f>ROUND(I544*H544,2)</f>
        <v>0</v>
      </c>
      <c r="BL544" s="18" t="s">
        <v>130</v>
      </c>
      <c r="BM544" s="249" t="s">
        <v>568</v>
      </c>
    </row>
    <row r="545" s="2" customFormat="1">
      <c r="A545" s="39"/>
      <c r="B545" s="40"/>
      <c r="C545" s="41"/>
      <c r="D545" s="251" t="s">
        <v>131</v>
      </c>
      <c r="E545" s="41"/>
      <c r="F545" s="252" t="s">
        <v>567</v>
      </c>
      <c r="G545" s="41"/>
      <c r="H545" s="41"/>
      <c r="I545" s="145"/>
      <c r="J545" s="41"/>
      <c r="K545" s="41"/>
      <c r="L545" s="45"/>
      <c r="M545" s="253"/>
      <c r="N545" s="254"/>
      <c r="O545" s="92"/>
      <c r="P545" s="92"/>
      <c r="Q545" s="92"/>
      <c r="R545" s="92"/>
      <c r="S545" s="92"/>
      <c r="T545" s="93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131</v>
      </c>
      <c r="AU545" s="18" t="s">
        <v>83</v>
      </c>
    </row>
    <row r="546" s="13" customFormat="1">
      <c r="A546" s="13"/>
      <c r="B546" s="255"/>
      <c r="C546" s="256"/>
      <c r="D546" s="251" t="s">
        <v>132</v>
      </c>
      <c r="E546" s="257" t="s">
        <v>1</v>
      </c>
      <c r="F546" s="258" t="s">
        <v>569</v>
      </c>
      <c r="G546" s="256"/>
      <c r="H546" s="257" t="s">
        <v>1</v>
      </c>
      <c r="I546" s="259"/>
      <c r="J546" s="256"/>
      <c r="K546" s="256"/>
      <c r="L546" s="260"/>
      <c r="M546" s="261"/>
      <c r="N546" s="262"/>
      <c r="O546" s="262"/>
      <c r="P546" s="262"/>
      <c r="Q546" s="262"/>
      <c r="R546" s="262"/>
      <c r="S546" s="262"/>
      <c r="T546" s="26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64" t="s">
        <v>132</v>
      </c>
      <c r="AU546" s="264" t="s">
        <v>83</v>
      </c>
      <c r="AV546" s="13" t="s">
        <v>81</v>
      </c>
      <c r="AW546" s="13" t="s">
        <v>30</v>
      </c>
      <c r="AX546" s="13" t="s">
        <v>73</v>
      </c>
      <c r="AY546" s="264" t="s">
        <v>123</v>
      </c>
    </row>
    <row r="547" s="14" customFormat="1">
      <c r="A547" s="14"/>
      <c r="B547" s="265"/>
      <c r="C547" s="266"/>
      <c r="D547" s="251" t="s">
        <v>132</v>
      </c>
      <c r="E547" s="267" t="s">
        <v>1</v>
      </c>
      <c r="F547" s="268" t="s">
        <v>570</v>
      </c>
      <c r="G547" s="266"/>
      <c r="H547" s="269">
        <v>1.1699999999999999</v>
      </c>
      <c r="I547" s="270"/>
      <c r="J547" s="266"/>
      <c r="K547" s="266"/>
      <c r="L547" s="271"/>
      <c r="M547" s="272"/>
      <c r="N547" s="273"/>
      <c r="O547" s="273"/>
      <c r="P547" s="273"/>
      <c r="Q547" s="273"/>
      <c r="R547" s="273"/>
      <c r="S547" s="273"/>
      <c r="T547" s="27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75" t="s">
        <v>132</v>
      </c>
      <c r="AU547" s="275" t="s">
        <v>83</v>
      </c>
      <c r="AV547" s="14" t="s">
        <v>83</v>
      </c>
      <c r="AW547" s="14" t="s">
        <v>30</v>
      </c>
      <c r="AX547" s="14" t="s">
        <v>73</v>
      </c>
      <c r="AY547" s="275" t="s">
        <v>123</v>
      </c>
    </row>
    <row r="548" s="15" customFormat="1">
      <c r="A548" s="15"/>
      <c r="B548" s="276"/>
      <c r="C548" s="277"/>
      <c r="D548" s="251" t="s">
        <v>132</v>
      </c>
      <c r="E548" s="278" t="s">
        <v>1</v>
      </c>
      <c r="F548" s="279" t="s">
        <v>135</v>
      </c>
      <c r="G548" s="277"/>
      <c r="H548" s="280">
        <v>1.1699999999999999</v>
      </c>
      <c r="I548" s="281"/>
      <c r="J548" s="277"/>
      <c r="K548" s="277"/>
      <c r="L548" s="282"/>
      <c r="M548" s="283"/>
      <c r="N548" s="284"/>
      <c r="O548" s="284"/>
      <c r="P548" s="284"/>
      <c r="Q548" s="284"/>
      <c r="R548" s="284"/>
      <c r="S548" s="284"/>
      <c r="T548" s="285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86" t="s">
        <v>132</v>
      </c>
      <c r="AU548" s="286" t="s">
        <v>83</v>
      </c>
      <c r="AV548" s="15" t="s">
        <v>130</v>
      </c>
      <c r="AW548" s="15" t="s">
        <v>30</v>
      </c>
      <c r="AX548" s="15" t="s">
        <v>81</v>
      </c>
      <c r="AY548" s="286" t="s">
        <v>123</v>
      </c>
    </row>
    <row r="549" s="2" customFormat="1" ht="16.5" customHeight="1">
      <c r="A549" s="39"/>
      <c r="B549" s="40"/>
      <c r="C549" s="237" t="s">
        <v>351</v>
      </c>
      <c r="D549" s="237" t="s">
        <v>126</v>
      </c>
      <c r="E549" s="238" t="s">
        <v>571</v>
      </c>
      <c r="F549" s="239" t="s">
        <v>572</v>
      </c>
      <c r="G549" s="240" t="s">
        <v>172</v>
      </c>
      <c r="H549" s="241">
        <v>3.6000000000000001</v>
      </c>
      <c r="I549" s="242"/>
      <c r="J549" s="243">
        <f>ROUND(I549*H549,2)</f>
        <v>0</v>
      </c>
      <c r="K549" s="244"/>
      <c r="L549" s="45"/>
      <c r="M549" s="245" t="s">
        <v>1</v>
      </c>
      <c r="N549" s="246" t="s">
        <v>38</v>
      </c>
      <c r="O549" s="92"/>
      <c r="P549" s="247">
        <f>O549*H549</f>
        <v>0</v>
      </c>
      <c r="Q549" s="247">
        <v>0</v>
      </c>
      <c r="R549" s="247">
        <f>Q549*H549</f>
        <v>0</v>
      </c>
      <c r="S549" s="247">
        <v>0</v>
      </c>
      <c r="T549" s="248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49" t="s">
        <v>130</v>
      </c>
      <c r="AT549" s="249" t="s">
        <v>126</v>
      </c>
      <c r="AU549" s="249" t="s">
        <v>83</v>
      </c>
      <c r="AY549" s="18" t="s">
        <v>123</v>
      </c>
      <c r="BE549" s="250">
        <f>IF(N549="základní",J549,0)</f>
        <v>0</v>
      </c>
      <c r="BF549" s="250">
        <f>IF(N549="snížená",J549,0)</f>
        <v>0</v>
      </c>
      <c r="BG549" s="250">
        <f>IF(N549="zákl. přenesená",J549,0)</f>
        <v>0</v>
      </c>
      <c r="BH549" s="250">
        <f>IF(N549="sníž. přenesená",J549,0)</f>
        <v>0</v>
      </c>
      <c r="BI549" s="250">
        <f>IF(N549="nulová",J549,0)</f>
        <v>0</v>
      </c>
      <c r="BJ549" s="18" t="s">
        <v>81</v>
      </c>
      <c r="BK549" s="250">
        <f>ROUND(I549*H549,2)</f>
        <v>0</v>
      </c>
      <c r="BL549" s="18" t="s">
        <v>130</v>
      </c>
      <c r="BM549" s="249" t="s">
        <v>573</v>
      </c>
    </row>
    <row r="550" s="2" customFormat="1">
      <c r="A550" s="39"/>
      <c r="B550" s="40"/>
      <c r="C550" s="41"/>
      <c r="D550" s="251" t="s">
        <v>131</v>
      </c>
      <c r="E550" s="41"/>
      <c r="F550" s="252" t="s">
        <v>572</v>
      </c>
      <c r="G550" s="41"/>
      <c r="H550" s="41"/>
      <c r="I550" s="145"/>
      <c r="J550" s="41"/>
      <c r="K550" s="41"/>
      <c r="L550" s="45"/>
      <c r="M550" s="253"/>
      <c r="N550" s="254"/>
      <c r="O550" s="92"/>
      <c r="P550" s="92"/>
      <c r="Q550" s="92"/>
      <c r="R550" s="92"/>
      <c r="S550" s="92"/>
      <c r="T550" s="93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131</v>
      </c>
      <c r="AU550" s="18" t="s">
        <v>83</v>
      </c>
    </row>
    <row r="551" s="13" customFormat="1">
      <c r="A551" s="13"/>
      <c r="B551" s="255"/>
      <c r="C551" s="256"/>
      <c r="D551" s="251" t="s">
        <v>132</v>
      </c>
      <c r="E551" s="257" t="s">
        <v>1</v>
      </c>
      <c r="F551" s="258" t="s">
        <v>574</v>
      </c>
      <c r="G551" s="256"/>
      <c r="H551" s="257" t="s">
        <v>1</v>
      </c>
      <c r="I551" s="259"/>
      <c r="J551" s="256"/>
      <c r="K551" s="256"/>
      <c r="L551" s="260"/>
      <c r="M551" s="261"/>
      <c r="N551" s="262"/>
      <c r="O551" s="262"/>
      <c r="P551" s="262"/>
      <c r="Q551" s="262"/>
      <c r="R551" s="262"/>
      <c r="S551" s="262"/>
      <c r="T551" s="26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64" t="s">
        <v>132</v>
      </c>
      <c r="AU551" s="264" t="s">
        <v>83</v>
      </c>
      <c r="AV551" s="13" t="s">
        <v>81</v>
      </c>
      <c r="AW551" s="13" t="s">
        <v>30</v>
      </c>
      <c r="AX551" s="13" t="s">
        <v>73</v>
      </c>
      <c r="AY551" s="264" t="s">
        <v>123</v>
      </c>
    </row>
    <row r="552" s="14" customFormat="1">
      <c r="A552" s="14"/>
      <c r="B552" s="265"/>
      <c r="C552" s="266"/>
      <c r="D552" s="251" t="s">
        <v>132</v>
      </c>
      <c r="E552" s="267" t="s">
        <v>1</v>
      </c>
      <c r="F552" s="268" t="s">
        <v>575</v>
      </c>
      <c r="G552" s="266"/>
      <c r="H552" s="269">
        <v>3.6000000000000001</v>
      </c>
      <c r="I552" s="270"/>
      <c r="J552" s="266"/>
      <c r="K552" s="266"/>
      <c r="L552" s="271"/>
      <c r="M552" s="272"/>
      <c r="N552" s="273"/>
      <c r="O552" s="273"/>
      <c r="P552" s="273"/>
      <c r="Q552" s="273"/>
      <c r="R552" s="273"/>
      <c r="S552" s="273"/>
      <c r="T552" s="274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75" t="s">
        <v>132</v>
      </c>
      <c r="AU552" s="275" t="s">
        <v>83</v>
      </c>
      <c r="AV552" s="14" t="s">
        <v>83</v>
      </c>
      <c r="AW552" s="14" t="s">
        <v>30</v>
      </c>
      <c r="AX552" s="14" t="s">
        <v>73</v>
      </c>
      <c r="AY552" s="275" t="s">
        <v>123</v>
      </c>
    </row>
    <row r="553" s="15" customFormat="1">
      <c r="A553" s="15"/>
      <c r="B553" s="276"/>
      <c r="C553" s="277"/>
      <c r="D553" s="251" t="s">
        <v>132</v>
      </c>
      <c r="E553" s="278" t="s">
        <v>1</v>
      </c>
      <c r="F553" s="279" t="s">
        <v>135</v>
      </c>
      <c r="G553" s="277"/>
      <c r="H553" s="280">
        <v>3.6000000000000001</v>
      </c>
      <c r="I553" s="281"/>
      <c r="J553" s="277"/>
      <c r="K553" s="277"/>
      <c r="L553" s="282"/>
      <c r="M553" s="283"/>
      <c r="N553" s="284"/>
      <c r="O553" s="284"/>
      <c r="P553" s="284"/>
      <c r="Q553" s="284"/>
      <c r="R553" s="284"/>
      <c r="S553" s="284"/>
      <c r="T553" s="285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86" t="s">
        <v>132</v>
      </c>
      <c r="AU553" s="286" t="s">
        <v>83</v>
      </c>
      <c r="AV553" s="15" t="s">
        <v>130</v>
      </c>
      <c r="AW553" s="15" t="s">
        <v>30</v>
      </c>
      <c r="AX553" s="15" t="s">
        <v>81</v>
      </c>
      <c r="AY553" s="286" t="s">
        <v>123</v>
      </c>
    </row>
    <row r="554" s="2" customFormat="1" ht="16.5" customHeight="1">
      <c r="A554" s="39"/>
      <c r="B554" s="40"/>
      <c r="C554" s="237" t="s">
        <v>576</v>
      </c>
      <c r="D554" s="237" t="s">
        <v>126</v>
      </c>
      <c r="E554" s="238" t="s">
        <v>577</v>
      </c>
      <c r="F554" s="239" t="s">
        <v>578</v>
      </c>
      <c r="G554" s="240" t="s">
        <v>172</v>
      </c>
      <c r="H554" s="241">
        <v>2.6680000000000001</v>
      </c>
      <c r="I554" s="242"/>
      <c r="J554" s="243">
        <f>ROUND(I554*H554,2)</f>
        <v>0</v>
      </c>
      <c r="K554" s="244"/>
      <c r="L554" s="45"/>
      <c r="M554" s="245" t="s">
        <v>1</v>
      </c>
      <c r="N554" s="246" t="s">
        <v>38</v>
      </c>
      <c r="O554" s="92"/>
      <c r="P554" s="247">
        <f>O554*H554</f>
        <v>0</v>
      </c>
      <c r="Q554" s="247">
        <v>0</v>
      </c>
      <c r="R554" s="247">
        <f>Q554*H554</f>
        <v>0</v>
      </c>
      <c r="S554" s="247">
        <v>0</v>
      </c>
      <c r="T554" s="248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49" t="s">
        <v>130</v>
      </c>
      <c r="AT554" s="249" t="s">
        <v>126</v>
      </c>
      <c r="AU554" s="249" t="s">
        <v>83</v>
      </c>
      <c r="AY554" s="18" t="s">
        <v>123</v>
      </c>
      <c r="BE554" s="250">
        <f>IF(N554="základní",J554,0)</f>
        <v>0</v>
      </c>
      <c r="BF554" s="250">
        <f>IF(N554="snížená",J554,0)</f>
        <v>0</v>
      </c>
      <c r="BG554" s="250">
        <f>IF(N554="zákl. přenesená",J554,0)</f>
        <v>0</v>
      </c>
      <c r="BH554" s="250">
        <f>IF(N554="sníž. přenesená",J554,0)</f>
        <v>0</v>
      </c>
      <c r="BI554" s="250">
        <f>IF(N554="nulová",J554,0)</f>
        <v>0</v>
      </c>
      <c r="BJ554" s="18" t="s">
        <v>81</v>
      </c>
      <c r="BK554" s="250">
        <f>ROUND(I554*H554,2)</f>
        <v>0</v>
      </c>
      <c r="BL554" s="18" t="s">
        <v>130</v>
      </c>
      <c r="BM554" s="249" t="s">
        <v>579</v>
      </c>
    </row>
    <row r="555" s="2" customFormat="1">
      <c r="A555" s="39"/>
      <c r="B555" s="40"/>
      <c r="C555" s="41"/>
      <c r="D555" s="251" t="s">
        <v>131</v>
      </c>
      <c r="E555" s="41"/>
      <c r="F555" s="252" t="s">
        <v>578</v>
      </c>
      <c r="G555" s="41"/>
      <c r="H555" s="41"/>
      <c r="I555" s="145"/>
      <c r="J555" s="41"/>
      <c r="K555" s="41"/>
      <c r="L555" s="45"/>
      <c r="M555" s="253"/>
      <c r="N555" s="254"/>
      <c r="O555" s="92"/>
      <c r="P555" s="92"/>
      <c r="Q555" s="92"/>
      <c r="R555" s="92"/>
      <c r="S555" s="92"/>
      <c r="T555" s="93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131</v>
      </c>
      <c r="AU555" s="18" t="s">
        <v>83</v>
      </c>
    </row>
    <row r="556" s="13" customFormat="1">
      <c r="A556" s="13"/>
      <c r="B556" s="255"/>
      <c r="C556" s="256"/>
      <c r="D556" s="251" t="s">
        <v>132</v>
      </c>
      <c r="E556" s="257" t="s">
        <v>1</v>
      </c>
      <c r="F556" s="258" t="s">
        <v>580</v>
      </c>
      <c r="G556" s="256"/>
      <c r="H556" s="257" t="s">
        <v>1</v>
      </c>
      <c r="I556" s="259"/>
      <c r="J556" s="256"/>
      <c r="K556" s="256"/>
      <c r="L556" s="260"/>
      <c r="M556" s="261"/>
      <c r="N556" s="262"/>
      <c r="O556" s="262"/>
      <c r="P556" s="262"/>
      <c r="Q556" s="262"/>
      <c r="R556" s="262"/>
      <c r="S556" s="262"/>
      <c r="T556" s="26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64" t="s">
        <v>132</v>
      </c>
      <c r="AU556" s="264" t="s">
        <v>83</v>
      </c>
      <c r="AV556" s="13" t="s">
        <v>81</v>
      </c>
      <c r="AW556" s="13" t="s">
        <v>30</v>
      </c>
      <c r="AX556" s="13" t="s">
        <v>73</v>
      </c>
      <c r="AY556" s="264" t="s">
        <v>123</v>
      </c>
    </row>
    <row r="557" s="14" customFormat="1">
      <c r="A557" s="14"/>
      <c r="B557" s="265"/>
      <c r="C557" s="266"/>
      <c r="D557" s="251" t="s">
        <v>132</v>
      </c>
      <c r="E557" s="267" t="s">
        <v>1</v>
      </c>
      <c r="F557" s="268" t="s">
        <v>581</v>
      </c>
      <c r="G557" s="266"/>
      <c r="H557" s="269">
        <v>2.6680000000000001</v>
      </c>
      <c r="I557" s="270"/>
      <c r="J557" s="266"/>
      <c r="K557" s="266"/>
      <c r="L557" s="271"/>
      <c r="M557" s="272"/>
      <c r="N557" s="273"/>
      <c r="O557" s="273"/>
      <c r="P557" s="273"/>
      <c r="Q557" s="273"/>
      <c r="R557" s="273"/>
      <c r="S557" s="273"/>
      <c r="T557" s="274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75" t="s">
        <v>132</v>
      </c>
      <c r="AU557" s="275" t="s">
        <v>83</v>
      </c>
      <c r="AV557" s="14" t="s">
        <v>83</v>
      </c>
      <c r="AW557" s="14" t="s">
        <v>30</v>
      </c>
      <c r="AX557" s="14" t="s">
        <v>73</v>
      </c>
      <c r="AY557" s="275" t="s">
        <v>123</v>
      </c>
    </row>
    <row r="558" s="15" customFormat="1">
      <c r="A558" s="15"/>
      <c r="B558" s="276"/>
      <c r="C558" s="277"/>
      <c r="D558" s="251" t="s">
        <v>132</v>
      </c>
      <c r="E558" s="278" t="s">
        <v>1</v>
      </c>
      <c r="F558" s="279" t="s">
        <v>135</v>
      </c>
      <c r="G558" s="277"/>
      <c r="H558" s="280">
        <v>2.6680000000000001</v>
      </c>
      <c r="I558" s="281"/>
      <c r="J558" s="277"/>
      <c r="K558" s="277"/>
      <c r="L558" s="282"/>
      <c r="M558" s="283"/>
      <c r="N558" s="284"/>
      <c r="O558" s="284"/>
      <c r="P558" s="284"/>
      <c r="Q558" s="284"/>
      <c r="R558" s="284"/>
      <c r="S558" s="284"/>
      <c r="T558" s="285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86" t="s">
        <v>132</v>
      </c>
      <c r="AU558" s="286" t="s">
        <v>83</v>
      </c>
      <c r="AV558" s="15" t="s">
        <v>130</v>
      </c>
      <c r="AW558" s="15" t="s">
        <v>30</v>
      </c>
      <c r="AX558" s="15" t="s">
        <v>81</v>
      </c>
      <c r="AY558" s="286" t="s">
        <v>123</v>
      </c>
    </row>
    <row r="559" s="2" customFormat="1" ht="21.75" customHeight="1">
      <c r="A559" s="39"/>
      <c r="B559" s="40"/>
      <c r="C559" s="237" t="s">
        <v>356</v>
      </c>
      <c r="D559" s="237" t="s">
        <v>126</v>
      </c>
      <c r="E559" s="238" t="s">
        <v>582</v>
      </c>
      <c r="F559" s="239" t="s">
        <v>583</v>
      </c>
      <c r="G559" s="240" t="s">
        <v>172</v>
      </c>
      <c r="H559" s="241">
        <v>5.274</v>
      </c>
      <c r="I559" s="242"/>
      <c r="J559" s="243">
        <f>ROUND(I559*H559,2)</f>
        <v>0</v>
      </c>
      <c r="K559" s="244"/>
      <c r="L559" s="45"/>
      <c r="M559" s="245" t="s">
        <v>1</v>
      </c>
      <c r="N559" s="246" t="s">
        <v>38</v>
      </c>
      <c r="O559" s="92"/>
      <c r="P559" s="247">
        <f>O559*H559</f>
        <v>0</v>
      </c>
      <c r="Q559" s="247">
        <v>0</v>
      </c>
      <c r="R559" s="247">
        <f>Q559*H559</f>
        <v>0</v>
      </c>
      <c r="S559" s="247">
        <v>0</v>
      </c>
      <c r="T559" s="248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49" t="s">
        <v>130</v>
      </c>
      <c r="AT559" s="249" t="s">
        <v>126</v>
      </c>
      <c r="AU559" s="249" t="s">
        <v>83</v>
      </c>
      <c r="AY559" s="18" t="s">
        <v>123</v>
      </c>
      <c r="BE559" s="250">
        <f>IF(N559="základní",J559,0)</f>
        <v>0</v>
      </c>
      <c r="BF559" s="250">
        <f>IF(N559="snížená",J559,0)</f>
        <v>0</v>
      </c>
      <c r="BG559" s="250">
        <f>IF(N559="zákl. přenesená",J559,0)</f>
        <v>0</v>
      </c>
      <c r="BH559" s="250">
        <f>IF(N559="sníž. přenesená",J559,0)</f>
        <v>0</v>
      </c>
      <c r="BI559" s="250">
        <f>IF(N559="nulová",J559,0)</f>
        <v>0</v>
      </c>
      <c r="BJ559" s="18" t="s">
        <v>81</v>
      </c>
      <c r="BK559" s="250">
        <f>ROUND(I559*H559,2)</f>
        <v>0</v>
      </c>
      <c r="BL559" s="18" t="s">
        <v>130</v>
      </c>
      <c r="BM559" s="249" t="s">
        <v>584</v>
      </c>
    </row>
    <row r="560" s="2" customFormat="1">
      <c r="A560" s="39"/>
      <c r="B560" s="40"/>
      <c r="C560" s="41"/>
      <c r="D560" s="251" t="s">
        <v>131</v>
      </c>
      <c r="E560" s="41"/>
      <c r="F560" s="252" t="s">
        <v>583</v>
      </c>
      <c r="G560" s="41"/>
      <c r="H560" s="41"/>
      <c r="I560" s="145"/>
      <c r="J560" s="41"/>
      <c r="K560" s="41"/>
      <c r="L560" s="45"/>
      <c r="M560" s="253"/>
      <c r="N560" s="254"/>
      <c r="O560" s="92"/>
      <c r="P560" s="92"/>
      <c r="Q560" s="92"/>
      <c r="R560" s="92"/>
      <c r="S560" s="92"/>
      <c r="T560" s="93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131</v>
      </c>
      <c r="AU560" s="18" t="s">
        <v>83</v>
      </c>
    </row>
    <row r="561" s="13" customFormat="1">
      <c r="A561" s="13"/>
      <c r="B561" s="255"/>
      <c r="C561" s="256"/>
      <c r="D561" s="251" t="s">
        <v>132</v>
      </c>
      <c r="E561" s="257" t="s">
        <v>1</v>
      </c>
      <c r="F561" s="258" t="s">
        <v>585</v>
      </c>
      <c r="G561" s="256"/>
      <c r="H561" s="257" t="s">
        <v>1</v>
      </c>
      <c r="I561" s="259"/>
      <c r="J561" s="256"/>
      <c r="K561" s="256"/>
      <c r="L561" s="260"/>
      <c r="M561" s="261"/>
      <c r="N561" s="262"/>
      <c r="O561" s="262"/>
      <c r="P561" s="262"/>
      <c r="Q561" s="262"/>
      <c r="R561" s="262"/>
      <c r="S561" s="262"/>
      <c r="T561" s="26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64" t="s">
        <v>132</v>
      </c>
      <c r="AU561" s="264" t="s">
        <v>83</v>
      </c>
      <c r="AV561" s="13" t="s">
        <v>81</v>
      </c>
      <c r="AW561" s="13" t="s">
        <v>30</v>
      </c>
      <c r="AX561" s="13" t="s">
        <v>73</v>
      </c>
      <c r="AY561" s="264" t="s">
        <v>123</v>
      </c>
    </row>
    <row r="562" s="14" customFormat="1">
      <c r="A562" s="14"/>
      <c r="B562" s="265"/>
      <c r="C562" s="266"/>
      <c r="D562" s="251" t="s">
        <v>132</v>
      </c>
      <c r="E562" s="267" t="s">
        <v>1</v>
      </c>
      <c r="F562" s="268" t="s">
        <v>586</v>
      </c>
      <c r="G562" s="266"/>
      <c r="H562" s="269">
        <v>5.274</v>
      </c>
      <c r="I562" s="270"/>
      <c r="J562" s="266"/>
      <c r="K562" s="266"/>
      <c r="L562" s="271"/>
      <c r="M562" s="272"/>
      <c r="N562" s="273"/>
      <c r="O562" s="273"/>
      <c r="P562" s="273"/>
      <c r="Q562" s="273"/>
      <c r="R562" s="273"/>
      <c r="S562" s="273"/>
      <c r="T562" s="274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75" t="s">
        <v>132</v>
      </c>
      <c r="AU562" s="275" t="s">
        <v>83</v>
      </c>
      <c r="AV562" s="14" t="s">
        <v>83</v>
      </c>
      <c r="AW562" s="14" t="s">
        <v>30</v>
      </c>
      <c r="AX562" s="14" t="s">
        <v>73</v>
      </c>
      <c r="AY562" s="275" t="s">
        <v>123</v>
      </c>
    </row>
    <row r="563" s="15" customFormat="1">
      <c r="A563" s="15"/>
      <c r="B563" s="276"/>
      <c r="C563" s="277"/>
      <c r="D563" s="251" t="s">
        <v>132</v>
      </c>
      <c r="E563" s="278" t="s">
        <v>1</v>
      </c>
      <c r="F563" s="279" t="s">
        <v>135</v>
      </c>
      <c r="G563" s="277"/>
      <c r="H563" s="280">
        <v>5.274</v>
      </c>
      <c r="I563" s="281"/>
      <c r="J563" s="277"/>
      <c r="K563" s="277"/>
      <c r="L563" s="282"/>
      <c r="M563" s="283"/>
      <c r="N563" s="284"/>
      <c r="O563" s="284"/>
      <c r="P563" s="284"/>
      <c r="Q563" s="284"/>
      <c r="R563" s="284"/>
      <c r="S563" s="284"/>
      <c r="T563" s="285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86" t="s">
        <v>132</v>
      </c>
      <c r="AU563" s="286" t="s">
        <v>83</v>
      </c>
      <c r="AV563" s="15" t="s">
        <v>130</v>
      </c>
      <c r="AW563" s="15" t="s">
        <v>30</v>
      </c>
      <c r="AX563" s="15" t="s">
        <v>81</v>
      </c>
      <c r="AY563" s="286" t="s">
        <v>123</v>
      </c>
    </row>
    <row r="564" s="2" customFormat="1" ht="16.5" customHeight="1">
      <c r="A564" s="39"/>
      <c r="B564" s="40"/>
      <c r="C564" s="237" t="s">
        <v>587</v>
      </c>
      <c r="D564" s="237" t="s">
        <v>126</v>
      </c>
      <c r="E564" s="238" t="s">
        <v>588</v>
      </c>
      <c r="F564" s="239" t="s">
        <v>589</v>
      </c>
      <c r="G564" s="240" t="s">
        <v>144</v>
      </c>
      <c r="H564" s="241">
        <v>118.76000000000001</v>
      </c>
      <c r="I564" s="242"/>
      <c r="J564" s="243">
        <f>ROUND(I564*H564,2)</f>
        <v>0</v>
      </c>
      <c r="K564" s="244"/>
      <c r="L564" s="45"/>
      <c r="M564" s="245" t="s">
        <v>1</v>
      </c>
      <c r="N564" s="246" t="s">
        <v>38</v>
      </c>
      <c r="O564" s="92"/>
      <c r="P564" s="247">
        <f>O564*H564</f>
        <v>0</v>
      </c>
      <c r="Q564" s="247">
        <v>0</v>
      </c>
      <c r="R564" s="247">
        <f>Q564*H564</f>
        <v>0</v>
      </c>
      <c r="S564" s="247">
        <v>0</v>
      </c>
      <c r="T564" s="248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49" t="s">
        <v>130</v>
      </c>
      <c r="AT564" s="249" t="s">
        <v>126</v>
      </c>
      <c r="AU564" s="249" t="s">
        <v>83</v>
      </c>
      <c r="AY564" s="18" t="s">
        <v>123</v>
      </c>
      <c r="BE564" s="250">
        <f>IF(N564="základní",J564,0)</f>
        <v>0</v>
      </c>
      <c r="BF564" s="250">
        <f>IF(N564="snížená",J564,0)</f>
        <v>0</v>
      </c>
      <c r="BG564" s="250">
        <f>IF(N564="zákl. přenesená",J564,0)</f>
        <v>0</v>
      </c>
      <c r="BH564" s="250">
        <f>IF(N564="sníž. přenesená",J564,0)</f>
        <v>0</v>
      </c>
      <c r="BI564" s="250">
        <f>IF(N564="nulová",J564,0)</f>
        <v>0</v>
      </c>
      <c r="BJ564" s="18" t="s">
        <v>81</v>
      </c>
      <c r="BK564" s="250">
        <f>ROUND(I564*H564,2)</f>
        <v>0</v>
      </c>
      <c r="BL564" s="18" t="s">
        <v>130</v>
      </c>
      <c r="BM564" s="249" t="s">
        <v>590</v>
      </c>
    </row>
    <row r="565" s="2" customFormat="1">
      <c r="A565" s="39"/>
      <c r="B565" s="40"/>
      <c r="C565" s="41"/>
      <c r="D565" s="251" t="s">
        <v>131</v>
      </c>
      <c r="E565" s="41"/>
      <c r="F565" s="252" t="s">
        <v>589</v>
      </c>
      <c r="G565" s="41"/>
      <c r="H565" s="41"/>
      <c r="I565" s="145"/>
      <c r="J565" s="41"/>
      <c r="K565" s="41"/>
      <c r="L565" s="45"/>
      <c r="M565" s="253"/>
      <c r="N565" s="254"/>
      <c r="O565" s="92"/>
      <c r="P565" s="92"/>
      <c r="Q565" s="92"/>
      <c r="R565" s="92"/>
      <c r="S565" s="92"/>
      <c r="T565" s="93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131</v>
      </c>
      <c r="AU565" s="18" t="s">
        <v>83</v>
      </c>
    </row>
    <row r="566" s="13" customFormat="1">
      <c r="A566" s="13"/>
      <c r="B566" s="255"/>
      <c r="C566" s="256"/>
      <c r="D566" s="251" t="s">
        <v>132</v>
      </c>
      <c r="E566" s="257" t="s">
        <v>1</v>
      </c>
      <c r="F566" s="258" t="s">
        <v>591</v>
      </c>
      <c r="G566" s="256"/>
      <c r="H566" s="257" t="s">
        <v>1</v>
      </c>
      <c r="I566" s="259"/>
      <c r="J566" s="256"/>
      <c r="K566" s="256"/>
      <c r="L566" s="260"/>
      <c r="M566" s="261"/>
      <c r="N566" s="262"/>
      <c r="O566" s="262"/>
      <c r="P566" s="262"/>
      <c r="Q566" s="262"/>
      <c r="R566" s="262"/>
      <c r="S566" s="262"/>
      <c r="T566" s="26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64" t="s">
        <v>132</v>
      </c>
      <c r="AU566" s="264" t="s">
        <v>83</v>
      </c>
      <c r="AV566" s="13" t="s">
        <v>81</v>
      </c>
      <c r="AW566" s="13" t="s">
        <v>30</v>
      </c>
      <c r="AX566" s="13" t="s">
        <v>73</v>
      </c>
      <c r="AY566" s="264" t="s">
        <v>123</v>
      </c>
    </row>
    <row r="567" s="14" customFormat="1">
      <c r="A567" s="14"/>
      <c r="B567" s="265"/>
      <c r="C567" s="266"/>
      <c r="D567" s="251" t="s">
        <v>132</v>
      </c>
      <c r="E567" s="267" t="s">
        <v>1</v>
      </c>
      <c r="F567" s="268" t="s">
        <v>592</v>
      </c>
      <c r="G567" s="266"/>
      <c r="H567" s="269">
        <v>27</v>
      </c>
      <c r="I567" s="270"/>
      <c r="J567" s="266"/>
      <c r="K567" s="266"/>
      <c r="L567" s="271"/>
      <c r="M567" s="272"/>
      <c r="N567" s="273"/>
      <c r="O567" s="273"/>
      <c r="P567" s="273"/>
      <c r="Q567" s="273"/>
      <c r="R567" s="273"/>
      <c r="S567" s="273"/>
      <c r="T567" s="274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75" t="s">
        <v>132</v>
      </c>
      <c r="AU567" s="275" t="s">
        <v>83</v>
      </c>
      <c r="AV567" s="14" t="s">
        <v>83</v>
      </c>
      <c r="AW567" s="14" t="s">
        <v>30</v>
      </c>
      <c r="AX567" s="14" t="s">
        <v>73</v>
      </c>
      <c r="AY567" s="275" t="s">
        <v>123</v>
      </c>
    </row>
    <row r="568" s="13" customFormat="1">
      <c r="A568" s="13"/>
      <c r="B568" s="255"/>
      <c r="C568" s="256"/>
      <c r="D568" s="251" t="s">
        <v>132</v>
      </c>
      <c r="E568" s="257" t="s">
        <v>1</v>
      </c>
      <c r="F568" s="258" t="s">
        <v>593</v>
      </c>
      <c r="G568" s="256"/>
      <c r="H568" s="257" t="s">
        <v>1</v>
      </c>
      <c r="I568" s="259"/>
      <c r="J568" s="256"/>
      <c r="K568" s="256"/>
      <c r="L568" s="260"/>
      <c r="M568" s="261"/>
      <c r="N568" s="262"/>
      <c r="O568" s="262"/>
      <c r="P568" s="262"/>
      <c r="Q568" s="262"/>
      <c r="R568" s="262"/>
      <c r="S568" s="262"/>
      <c r="T568" s="26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64" t="s">
        <v>132</v>
      </c>
      <c r="AU568" s="264" t="s">
        <v>83</v>
      </c>
      <c r="AV568" s="13" t="s">
        <v>81</v>
      </c>
      <c r="AW568" s="13" t="s">
        <v>30</v>
      </c>
      <c r="AX568" s="13" t="s">
        <v>73</v>
      </c>
      <c r="AY568" s="264" t="s">
        <v>123</v>
      </c>
    </row>
    <row r="569" s="14" customFormat="1">
      <c r="A569" s="14"/>
      <c r="B569" s="265"/>
      <c r="C569" s="266"/>
      <c r="D569" s="251" t="s">
        <v>132</v>
      </c>
      <c r="E569" s="267" t="s">
        <v>1</v>
      </c>
      <c r="F569" s="268" t="s">
        <v>594</v>
      </c>
      <c r="G569" s="266"/>
      <c r="H569" s="269">
        <v>43.5</v>
      </c>
      <c r="I569" s="270"/>
      <c r="J569" s="266"/>
      <c r="K569" s="266"/>
      <c r="L569" s="271"/>
      <c r="M569" s="272"/>
      <c r="N569" s="273"/>
      <c r="O569" s="273"/>
      <c r="P569" s="273"/>
      <c r="Q569" s="273"/>
      <c r="R569" s="273"/>
      <c r="S569" s="273"/>
      <c r="T569" s="274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75" t="s">
        <v>132</v>
      </c>
      <c r="AU569" s="275" t="s">
        <v>83</v>
      </c>
      <c r="AV569" s="14" t="s">
        <v>83</v>
      </c>
      <c r="AW569" s="14" t="s">
        <v>30</v>
      </c>
      <c r="AX569" s="14" t="s">
        <v>73</v>
      </c>
      <c r="AY569" s="275" t="s">
        <v>123</v>
      </c>
    </row>
    <row r="570" s="13" customFormat="1">
      <c r="A570" s="13"/>
      <c r="B570" s="255"/>
      <c r="C570" s="256"/>
      <c r="D570" s="251" t="s">
        <v>132</v>
      </c>
      <c r="E570" s="257" t="s">
        <v>1</v>
      </c>
      <c r="F570" s="258" t="s">
        <v>595</v>
      </c>
      <c r="G570" s="256"/>
      <c r="H570" s="257" t="s">
        <v>1</v>
      </c>
      <c r="I570" s="259"/>
      <c r="J570" s="256"/>
      <c r="K570" s="256"/>
      <c r="L570" s="260"/>
      <c r="M570" s="261"/>
      <c r="N570" s="262"/>
      <c r="O570" s="262"/>
      <c r="P570" s="262"/>
      <c r="Q570" s="262"/>
      <c r="R570" s="262"/>
      <c r="S570" s="262"/>
      <c r="T570" s="26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64" t="s">
        <v>132</v>
      </c>
      <c r="AU570" s="264" t="s">
        <v>83</v>
      </c>
      <c r="AV570" s="13" t="s">
        <v>81</v>
      </c>
      <c r="AW570" s="13" t="s">
        <v>30</v>
      </c>
      <c r="AX570" s="13" t="s">
        <v>73</v>
      </c>
      <c r="AY570" s="264" t="s">
        <v>123</v>
      </c>
    </row>
    <row r="571" s="14" customFormat="1">
      <c r="A571" s="14"/>
      <c r="B571" s="265"/>
      <c r="C571" s="266"/>
      <c r="D571" s="251" t="s">
        <v>132</v>
      </c>
      <c r="E571" s="267" t="s">
        <v>1</v>
      </c>
      <c r="F571" s="268" t="s">
        <v>596</v>
      </c>
      <c r="G571" s="266"/>
      <c r="H571" s="269">
        <v>39.060000000000002</v>
      </c>
      <c r="I571" s="270"/>
      <c r="J571" s="266"/>
      <c r="K571" s="266"/>
      <c r="L571" s="271"/>
      <c r="M571" s="272"/>
      <c r="N571" s="273"/>
      <c r="O571" s="273"/>
      <c r="P571" s="273"/>
      <c r="Q571" s="273"/>
      <c r="R571" s="273"/>
      <c r="S571" s="273"/>
      <c r="T571" s="274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75" t="s">
        <v>132</v>
      </c>
      <c r="AU571" s="275" t="s">
        <v>83</v>
      </c>
      <c r="AV571" s="14" t="s">
        <v>83</v>
      </c>
      <c r="AW571" s="14" t="s">
        <v>30</v>
      </c>
      <c r="AX571" s="14" t="s">
        <v>73</v>
      </c>
      <c r="AY571" s="275" t="s">
        <v>123</v>
      </c>
    </row>
    <row r="572" s="13" customFormat="1">
      <c r="A572" s="13"/>
      <c r="B572" s="255"/>
      <c r="C572" s="256"/>
      <c r="D572" s="251" t="s">
        <v>132</v>
      </c>
      <c r="E572" s="257" t="s">
        <v>1</v>
      </c>
      <c r="F572" s="258" t="s">
        <v>597</v>
      </c>
      <c r="G572" s="256"/>
      <c r="H572" s="257" t="s">
        <v>1</v>
      </c>
      <c r="I572" s="259"/>
      <c r="J572" s="256"/>
      <c r="K572" s="256"/>
      <c r="L572" s="260"/>
      <c r="M572" s="261"/>
      <c r="N572" s="262"/>
      <c r="O572" s="262"/>
      <c r="P572" s="262"/>
      <c r="Q572" s="262"/>
      <c r="R572" s="262"/>
      <c r="S572" s="262"/>
      <c r="T572" s="26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64" t="s">
        <v>132</v>
      </c>
      <c r="AU572" s="264" t="s">
        <v>83</v>
      </c>
      <c r="AV572" s="13" t="s">
        <v>81</v>
      </c>
      <c r="AW572" s="13" t="s">
        <v>30</v>
      </c>
      <c r="AX572" s="13" t="s">
        <v>73</v>
      </c>
      <c r="AY572" s="264" t="s">
        <v>123</v>
      </c>
    </row>
    <row r="573" s="14" customFormat="1">
      <c r="A573" s="14"/>
      <c r="B573" s="265"/>
      <c r="C573" s="266"/>
      <c r="D573" s="251" t="s">
        <v>132</v>
      </c>
      <c r="E573" s="267" t="s">
        <v>1</v>
      </c>
      <c r="F573" s="268" t="s">
        <v>598</v>
      </c>
      <c r="G573" s="266"/>
      <c r="H573" s="269">
        <v>9.1999999999999993</v>
      </c>
      <c r="I573" s="270"/>
      <c r="J573" s="266"/>
      <c r="K573" s="266"/>
      <c r="L573" s="271"/>
      <c r="M573" s="272"/>
      <c r="N573" s="273"/>
      <c r="O573" s="273"/>
      <c r="P573" s="273"/>
      <c r="Q573" s="273"/>
      <c r="R573" s="273"/>
      <c r="S573" s="273"/>
      <c r="T573" s="274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75" t="s">
        <v>132</v>
      </c>
      <c r="AU573" s="275" t="s">
        <v>83</v>
      </c>
      <c r="AV573" s="14" t="s">
        <v>83</v>
      </c>
      <c r="AW573" s="14" t="s">
        <v>30</v>
      </c>
      <c r="AX573" s="14" t="s">
        <v>73</v>
      </c>
      <c r="AY573" s="275" t="s">
        <v>123</v>
      </c>
    </row>
    <row r="574" s="15" customFormat="1">
      <c r="A574" s="15"/>
      <c r="B574" s="276"/>
      <c r="C574" s="277"/>
      <c r="D574" s="251" t="s">
        <v>132</v>
      </c>
      <c r="E574" s="278" t="s">
        <v>1</v>
      </c>
      <c r="F574" s="279" t="s">
        <v>135</v>
      </c>
      <c r="G574" s="277"/>
      <c r="H574" s="280">
        <v>118.76000000000001</v>
      </c>
      <c r="I574" s="281"/>
      <c r="J574" s="277"/>
      <c r="K574" s="277"/>
      <c r="L574" s="282"/>
      <c r="M574" s="283"/>
      <c r="N574" s="284"/>
      <c r="O574" s="284"/>
      <c r="P574" s="284"/>
      <c r="Q574" s="284"/>
      <c r="R574" s="284"/>
      <c r="S574" s="284"/>
      <c r="T574" s="285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86" t="s">
        <v>132</v>
      </c>
      <c r="AU574" s="286" t="s">
        <v>83</v>
      </c>
      <c r="AV574" s="15" t="s">
        <v>130</v>
      </c>
      <c r="AW574" s="15" t="s">
        <v>30</v>
      </c>
      <c r="AX574" s="15" t="s">
        <v>81</v>
      </c>
      <c r="AY574" s="286" t="s">
        <v>123</v>
      </c>
    </row>
    <row r="575" s="2" customFormat="1" ht="21.75" customHeight="1">
      <c r="A575" s="39"/>
      <c r="B575" s="40"/>
      <c r="C575" s="237" t="s">
        <v>361</v>
      </c>
      <c r="D575" s="237" t="s">
        <v>126</v>
      </c>
      <c r="E575" s="238" t="s">
        <v>599</v>
      </c>
      <c r="F575" s="239" t="s">
        <v>600</v>
      </c>
      <c r="G575" s="240" t="s">
        <v>172</v>
      </c>
      <c r="H575" s="241">
        <v>61.524999999999999</v>
      </c>
      <c r="I575" s="242"/>
      <c r="J575" s="243">
        <f>ROUND(I575*H575,2)</f>
        <v>0</v>
      </c>
      <c r="K575" s="244"/>
      <c r="L575" s="45"/>
      <c r="M575" s="245" t="s">
        <v>1</v>
      </c>
      <c r="N575" s="246" t="s">
        <v>38</v>
      </c>
      <c r="O575" s="92"/>
      <c r="P575" s="247">
        <f>O575*H575</f>
        <v>0</v>
      </c>
      <c r="Q575" s="247">
        <v>0</v>
      </c>
      <c r="R575" s="247">
        <f>Q575*H575</f>
        <v>0</v>
      </c>
      <c r="S575" s="247">
        <v>0</v>
      </c>
      <c r="T575" s="248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49" t="s">
        <v>130</v>
      </c>
      <c r="AT575" s="249" t="s">
        <v>126</v>
      </c>
      <c r="AU575" s="249" t="s">
        <v>83</v>
      </c>
      <c r="AY575" s="18" t="s">
        <v>123</v>
      </c>
      <c r="BE575" s="250">
        <f>IF(N575="základní",J575,0)</f>
        <v>0</v>
      </c>
      <c r="BF575" s="250">
        <f>IF(N575="snížená",J575,0)</f>
        <v>0</v>
      </c>
      <c r="BG575" s="250">
        <f>IF(N575="zákl. přenesená",J575,0)</f>
        <v>0</v>
      </c>
      <c r="BH575" s="250">
        <f>IF(N575="sníž. přenesená",J575,0)</f>
        <v>0</v>
      </c>
      <c r="BI575" s="250">
        <f>IF(N575="nulová",J575,0)</f>
        <v>0</v>
      </c>
      <c r="BJ575" s="18" t="s">
        <v>81</v>
      </c>
      <c r="BK575" s="250">
        <f>ROUND(I575*H575,2)</f>
        <v>0</v>
      </c>
      <c r="BL575" s="18" t="s">
        <v>130</v>
      </c>
      <c r="BM575" s="249" t="s">
        <v>601</v>
      </c>
    </row>
    <row r="576" s="2" customFormat="1">
      <c r="A576" s="39"/>
      <c r="B576" s="40"/>
      <c r="C576" s="41"/>
      <c r="D576" s="251" t="s">
        <v>131</v>
      </c>
      <c r="E576" s="41"/>
      <c r="F576" s="252" t="s">
        <v>600</v>
      </c>
      <c r="G576" s="41"/>
      <c r="H576" s="41"/>
      <c r="I576" s="145"/>
      <c r="J576" s="41"/>
      <c r="K576" s="41"/>
      <c r="L576" s="45"/>
      <c r="M576" s="253"/>
      <c r="N576" s="254"/>
      <c r="O576" s="92"/>
      <c r="P576" s="92"/>
      <c r="Q576" s="92"/>
      <c r="R576" s="92"/>
      <c r="S576" s="92"/>
      <c r="T576" s="93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131</v>
      </c>
      <c r="AU576" s="18" t="s">
        <v>83</v>
      </c>
    </row>
    <row r="577" s="13" customFormat="1">
      <c r="A577" s="13"/>
      <c r="B577" s="255"/>
      <c r="C577" s="256"/>
      <c r="D577" s="251" t="s">
        <v>132</v>
      </c>
      <c r="E577" s="257" t="s">
        <v>1</v>
      </c>
      <c r="F577" s="258" t="s">
        <v>602</v>
      </c>
      <c r="G577" s="256"/>
      <c r="H577" s="257" t="s">
        <v>1</v>
      </c>
      <c r="I577" s="259"/>
      <c r="J577" s="256"/>
      <c r="K577" s="256"/>
      <c r="L577" s="260"/>
      <c r="M577" s="261"/>
      <c r="N577" s="262"/>
      <c r="O577" s="262"/>
      <c r="P577" s="262"/>
      <c r="Q577" s="262"/>
      <c r="R577" s="262"/>
      <c r="S577" s="262"/>
      <c r="T577" s="26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64" t="s">
        <v>132</v>
      </c>
      <c r="AU577" s="264" t="s">
        <v>83</v>
      </c>
      <c r="AV577" s="13" t="s">
        <v>81</v>
      </c>
      <c r="AW577" s="13" t="s">
        <v>30</v>
      </c>
      <c r="AX577" s="13" t="s">
        <v>73</v>
      </c>
      <c r="AY577" s="264" t="s">
        <v>123</v>
      </c>
    </row>
    <row r="578" s="14" customFormat="1">
      <c r="A578" s="14"/>
      <c r="B578" s="265"/>
      <c r="C578" s="266"/>
      <c r="D578" s="251" t="s">
        <v>132</v>
      </c>
      <c r="E578" s="267" t="s">
        <v>1</v>
      </c>
      <c r="F578" s="268" t="s">
        <v>603</v>
      </c>
      <c r="G578" s="266"/>
      <c r="H578" s="269">
        <v>23.760000000000002</v>
      </c>
      <c r="I578" s="270"/>
      <c r="J578" s="266"/>
      <c r="K578" s="266"/>
      <c r="L578" s="271"/>
      <c r="M578" s="272"/>
      <c r="N578" s="273"/>
      <c r="O578" s="273"/>
      <c r="P578" s="273"/>
      <c r="Q578" s="273"/>
      <c r="R578" s="273"/>
      <c r="S578" s="273"/>
      <c r="T578" s="274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75" t="s">
        <v>132</v>
      </c>
      <c r="AU578" s="275" t="s">
        <v>83</v>
      </c>
      <c r="AV578" s="14" t="s">
        <v>83</v>
      </c>
      <c r="AW578" s="14" t="s">
        <v>30</v>
      </c>
      <c r="AX578" s="14" t="s">
        <v>73</v>
      </c>
      <c r="AY578" s="275" t="s">
        <v>123</v>
      </c>
    </row>
    <row r="579" s="13" customFormat="1">
      <c r="A579" s="13"/>
      <c r="B579" s="255"/>
      <c r="C579" s="256"/>
      <c r="D579" s="251" t="s">
        <v>132</v>
      </c>
      <c r="E579" s="257" t="s">
        <v>1</v>
      </c>
      <c r="F579" s="258" t="s">
        <v>604</v>
      </c>
      <c r="G579" s="256"/>
      <c r="H579" s="257" t="s">
        <v>1</v>
      </c>
      <c r="I579" s="259"/>
      <c r="J579" s="256"/>
      <c r="K579" s="256"/>
      <c r="L579" s="260"/>
      <c r="M579" s="261"/>
      <c r="N579" s="262"/>
      <c r="O579" s="262"/>
      <c r="P579" s="262"/>
      <c r="Q579" s="262"/>
      <c r="R579" s="262"/>
      <c r="S579" s="262"/>
      <c r="T579" s="26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64" t="s">
        <v>132</v>
      </c>
      <c r="AU579" s="264" t="s">
        <v>83</v>
      </c>
      <c r="AV579" s="13" t="s">
        <v>81</v>
      </c>
      <c r="AW579" s="13" t="s">
        <v>30</v>
      </c>
      <c r="AX579" s="13" t="s">
        <v>73</v>
      </c>
      <c r="AY579" s="264" t="s">
        <v>123</v>
      </c>
    </row>
    <row r="580" s="14" customFormat="1">
      <c r="A580" s="14"/>
      <c r="B580" s="265"/>
      <c r="C580" s="266"/>
      <c r="D580" s="251" t="s">
        <v>132</v>
      </c>
      <c r="E580" s="267" t="s">
        <v>1</v>
      </c>
      <c r="F580" s="268" t="s">
        <v>605</v>
      </c>
      <c r="G580" s="266"/>
      <c r="H580" s="269">
        <v>21.600000000000001</v>
      </c>
      <c r="I580" s="270"/>
      <c r="J580" s="266"/>
      <c r="K580" s="266"/>
      <c r="L580" s="271"/>
      <c r="M580" s="272"/>
      <c r="N580" s="273"/>
      <c r="O580" s="273"/>
      <c r="P580" s="273"/>
      <c r="Q580" s="273"/>
      <c r="R580" s="273"/>
      <c r="S580" s="273"/>
      <c r="T580" s="274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75" t="s">
        <v>132</v>
      </c>
      <c r="AU580" s="275" t="s">
        <v>83</v>
      </c>
      <c r="AV580" s="14" t="s">
        <v>83</v>
      </c>
      <c r="AW580" s="14" t="s">
        <v>30</v>
      </c>
      <c r="AX580" s="14" t="s">
        <v>73</v>
      </c>
      <c r="AY580" s="275" t="s">
        <v>123</v>
      </c>
    </row>
    <row r="581" s="13" customFormat="1">
      <c r="A581" s="13"/>
      <c r="B581" s="255"/>
      <c r="C581" s="256"/>
      <c r="D581" s="251" t="s">
        <v>132</v>
      </c>
      <c r="E581" s="257" t="s">
        <v>1</v>
      </c>
      <c r="F581" s="258" t="s">
        <v>606</v>
      </c>
      <c r="G581" s="256"/>
      <c r="H581" s="257" t="s">
        <v>1</v>
      </c>
      <c r="I581" s="259"/>
      <c r="J581" s="256"/>
      <c r="K581" s="256"/>
      <c r="L581" s="260"/>
      <c r="M581" s="261"/>
      <c r="N581" s="262"/>
      <c r="O581" s="262"/>
      <c r="P581" s="262"/>
      <c r="Q581" s="262"/>
      <c r="R581" s="262"/>
      <c r="S581" s="262"/>
      <c r="T581" s="26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64" t="s">
        <v>132</v>
      </c>
      <c r="AU581" s="264" t="s">
        <v>83</v>
      </c>
      <c r="AV581" s="13" t="s">
        <v>81</v>
      </c>
      <c r="AW581" s="13" t="s">
        <v>30</v>
      </c>
      <c r="AX581" s="13" t="s">
        <v>73</v>
      </c>
      <c r="AY581" s="264" t="s">
        <v>123</v>
      </c>
    </row>
    <row r="582" s="14" customFormat="1">
      <c r="A582" s="14"/>
      <c r="B582" s="265"/>
      <c r="C582" s="266"/>
      <c r="D582" s="251" t="s">
        <v>132</v>
      </c>
      <c r="E582" s="267" t="s">
        <v>1</v>
      </c>
      <c r="F582" s="268" t="s">
        <v>607</v>
      </c>
      <c r="G582" s="266"/>
      <c r="H582" s="269">
        <v>0.089999999999999997</v>
      </c>
      <c r="I582" s="270"/>
      <c r="J582" s="266"/>
      <c r="K582" s="266"/>
      <c r="L582" s="271"/>
      <c r="M582" s="272"/>
      <c r="N582" s="273"/>
      <c r="O582" s="273"/>
      <c r="P582" s="273"/>
      <c r="Q582" s="273"/>
      <c r="R582" s="273"/>
      <c r="S582" s="273"/>
      <c r="T582" s="274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75" t="s">
        <v>132</v>
      </c>
      <c r="AU582" s="275" t="s">
        <v>83</v>
      </c>
      <c r="AV582" s="14" t="s">
        <v>83</v>
      </c>
      <c r="AW582" s="14" t="s">
        <v>30</v>
      </c>
      <c r="AX582" s="14" t="s">
        <v>73</v>
      </c>
      <c r="AY582" s="275" t="s">
        <v>123</v>
      </c>
    </row>
    <row r="583" s="14" customFormat="1">
      <c r="A583" s="14"/>
      <c r="B583" s="265"/>
      <c r="C583" s="266"/>
      <c r="D583" s="251" t="s">
        <v>132</v>
      </c>
      <c r="E583" s="267" t="s">
        <v>1</v>
      </c>
      <c r="F583" s="268" t="s">
        <v>608</v>
      </c>
      <c r="G583" s="266"/>
      <c r="H583" s="269">
        <v>0.059999999999999998</v>
      </c>
      <c r="I583" s="270"/>
      <c r="J583" s="266"/>
      <c r="K583" s="266"/>
      <c r="L583" s="271"/>
      <c r="M583" s="272"/>
      <c r="N583" s="273"/>
      <c r="O583" s="273"/>
      <c r="P583" s="273"/>
      <c r="Q583" s="273"/>
      <c r="R583" s="273"/>
      <c r="S583" s="273"/>
      <c r="T583" s="274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75" t="s">
        <v>132</v>
      </c>
      <c r="AU583" s="275" t="s">
        <v>83</v>
      </c>
      <c r="AV583" s="14" t="s">
        <v>83</v>
      </c>
      <c r="AW583" s="14" t="s">
        <v>30</v>
      </c>
      <c r="AX583" s="14" t="s">
        <v>73</v>
      </c>
      <c r="AY583" s="275" t="s">
        <v>123</v>
      </c>
    </row>
    <row r="584" s="13" customFormat="1">
      <c r="A584" s="13"/>
      <c r="B584" s="255"/>
      <c r="C584" s="256"/>
      <c r="D584" s="251" t="s">
        <v>132</v>
      </c>
      <c r="E584" s="257" t="s">
        <v>1</v>
      </c>
      <c r="F584" s="258" t="s">
        <v>609</v>
      </c>
      <c r="G584" s="256"/>
      <c r="H584" s="257" t="s">
        <v>1</v>
      </c>
      <c r="I584" s="259"/>
      <c r="J584" s="256"/>
      <c r="K584" s="256"/>
      <c r="L584" s="260"/>
      <c r="M584" s="261"/>
      <c r="N584" s="262"/>
      <c r="O584" s="262"/>
      <c r="P584" s="262"/>
      <c r="Q584" s="262"/>
      <c r="R584" s="262"/>
      <c r="S584" s="262"/>
      <c r="T584" s="26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64" t="s">
        <v>132</v>
      </c>
      <c r="AU584" s="264" t="s">
        <v>83</v>
      </c>
      <c r="AV584" s="13" t="s">
        <v>81</v>
      </c>
      <c r="AW584" s="13" t="s">
        <v>30</v>
      </c>
      <c r="AX584" s="13" t="s">
        <v>73</v>
      </c>
      <c r="AY584" s="264" t="s">
        <v>123</v>
      </c>
    </row>
    <row r="585" s="14" customFormat="1">
      <c r="A585" s="14"/>
      <c r="B585" s="265"/>
      <c r="C585" s="266"/>
      <c r="D585" s="251" t="s">
        <v>132</v>
      </c>
      <c r="E585" s="267" t="s">
        <v>1</v>
      </c>
      <c r="F585" s="268" t="s">
        <v>610</v>
      </c>
      <c r="G585" s="266"/>
      <c r="H585" s="269">
        <v>0.002</v>
      </c>
      <c r="I585" s="270"/>
      <c r="J585" s="266"/>
      <c r="K585" s="266"/>
      <c r="L585" s="271"/>
      <c r="M585" s="272"/>
      <c r="N585" s="273"/>
      <c r="O585" s="273"/>
      <c r="P585" s="273"/>
      <c r="Q585" s="273"/>
      <c r="R585" s="273"/>
      <c r="S585" s="273"/>
      <c r="T585" s="274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75" t="s">
        <v>132</v>
      </c>
      <c r="AU585" s="275" t="s">
        <v>83</v>
      </c>
      <c r="AV585" s="14" t="s">
        <v>83</v>
      </c>
      <c r="AW585" s="14" t="s">
        <v>30</v>
      </c>
      <c r="AX585" s="14" t="s">
        <v>73</v>
      </c>
      <c r="AY585" s="275" t="s">
        <v>123</v>
      </c>
    </row>
    <row r="586" s="13" customFormat="1">
      <c r="A586" s="13"/>
      <c r="B586" s="255"/>
      <c r="C586" s="256"/>
      <c r="D586" s="251" t="s">
        <v>132</v>
      </c>
      <c r="E586" s="257" t="s">
        <v>1</v>
      </c>
      <c r="F586" s="258" t="s">
        <v>611</v>
      </c>
      <c r="G586" s="256"/>
      <c r="H586" s="257" t="s">
        <v>1</v>
      </c>
      <c r="I586" s="259"/>
      <c r="J586" s="256"/>
      <c r="K586" s="256"/>
      <c r="L586" s="260"/>
      <c r="M586" s="261"/>
      <c r="N586" s="262"/>
      <c r="O586" s="262"/>
      <c r="P586" s="262"/>
      <c r="Q586" s="262"/>
      <c r="R586" s="262"/>
      <c r="S586" s="262"/>
      <c r="T586" s="26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64" t="s">
        <v>132</v>
      </c>
      <c r="AU586" s="264" t="s">
        <v>83</v>
      </c>
      <c r="AV586" s="13" t="s">
        <v>81</v>
      </c>
      <c r="AW586" s="13" t="s">
        <v>30</v>
      </c>
      <c r="AX586" s="13" t="s">
        <v>73</v>
      </c>
      <c r="AY586" s="264" t="s">
        <v>123</v>
      </c>
    </row>
    <row r="587" s="14" customFormat="1">
      <c r="A587" s="14"/>
      <c r="B587" s="265"/>
      <c r="C587" s="266"/>
      <c r="D587" s="251" t="s">
        <v>132</v>
      </c>
      <c r="E587" s="267" t="s">
        <v>1</v>
      </c>
      <c r="F587" s="268" t="s">
        <v>612</v>
      </c>
      <c r="G587" s="266"/>
      <c r="H587" s="269">
        <v>9.4499999999999993</v>
      </c>
      <c r="I587" s="270"/>
      <c r="J587" s="266"/>
      <c r="K587" s="266"/>
      <c r="L587" s="271"/>
      <c r="M587" s="272"/>
      <c r="N587" s="273"/>
      <c r="O587" s="273"/>
      <c r="P587" s="273"/>
      <c r="Q587" s="273"/>
      <c r="R587" s="273"/>
      <c r="S587" s="273"/>
      <c r="T587" s="27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75" t="s">
        <v>132</v>
      </c>
      <c r="AU587" s="275" t="s">
        <v>83</v>
      </c>
      <c r="AV587" s="14" t="s">
        <v>83</v>
      </c>
      <c r="AW587" s="14" t="s">
        <v>30</v>
      </c>
      <c r="AX587" s="14" t="s">
        <v>73</v>
      </c>
      <c r="AY587" s="275" t="s">
        <v>123</v>
      </c>
    </row>
    <row r="588" s="13" customFormat="1">
      <c r="A588" s="13"/>
      <c r="B588" s="255"/>
      <c r="C588" s="256"/>
      <c r="D588" s="251" t="s">
        <v>132</v>
      </c>
      <c r="E588" s="257" t="s">
        <v>1</v>
      </c>
      <c r="F588" s="258" t="s">
        <v>613</v>
      </c>
      <c r="G588" s="256"/>
      <c r="H588" s="257" t="s">
        <v>1</v>
      </c>
      <c r="I588" s="259"/>
      <c r="J588" s="256"/>
      <c r="K588" s="256"/>
      <c r="L588" s="260"/>
      <c r="M588" s="261"/>
      <c r="N588" s="262"/>
      <c r="O588" s="262"/>
      <c r="P588" s="262"/>
      <c r="Q588" s="262"/>
      <c r="R588" s="262"/>
      <c r="S588" s="262"/>
      <c r="T588" s="26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64" t="s">
        <v>132</v>
      </c>
      <c r="AU588" s="264" t="s">
        <v>83</v>
      </c>
      <c r="AV588" s="13" t="s">
        <v>81</v>
      </c>
      <c r="AW588" s="13" t="s">
        <v>30</v>
      </c>
      <c r="AX588" s="13" t="s">
        <v>73</v>
      </c>
      <c r="AY588" s="264" t="s">
        <v>123</v>
      </c>
    </row>
    <row r="589" s="14" customFormat="1">
      <c r="A589" s="14"/>
      <c r="B589" s="265"/>
      <c r="C589" s="266"/>
      <c r="D589" s="251" t="s">
        <v>132</v>
      </c>
      <c r="E589" s="267" t="s">
        <v>1</v>
      </c>
      <c r="F589" s="268" t="s">
        <v>614</v>
      </c>
      <c r="G589" s="266"/>
      <c r="H589" s="269">
        <v>6.4379999999999997</v>
      </c>
      <c r="I589" s="270"/>
      <c r="J589" s="266"/>
      <c r="K589" s="266"/>
      <c r="L589" s="271"/>
      <c r="M589" s="272"/>
      <c r="N589" s="273"/>
      <c r="O589" s="273"/>
      <c r="P589" s="273"/>
      <c r="Q589" s="273"/>
      <c r="R589" s="273"/>
      <c r="S589" s="273"/>
      <c r="T589" s="274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75" t="s">
        <v>132</v>
      </c>
      <c r="AU589" s="275" t="s">
        <v>83</v>
      </c>
      <c r="AV589" s="14" t="s">
        <v>83</v>
      </c>
      <c r="AW589" s="14" t="s">
        <v>30</v>
      </c>
      <c r="AX589" s="14" t="s">
        <v>73</v>
      </c>
      <c r="AY589" s="275" t="s">
        <v>123</v>
      </c>
    </row>
    <row r="590" s="13" customFormat="1">
      <c r="A590" s="13"/>
      <c r="B590" s="255"/>
      <c r="C590" s="256"/>
      <c r="D590" s="251" t="s">
        <v>132</v>
      </c>
      <c r="E590" s="257" t="s">
        <v>1</v>
      </c>
      <c r="F590" s="258" t="s">
        <v>615</v>
      </c>
      <c r="G590" s="256"/>
      <c r="H590" s="257" t="s">
        <v>1</v>
      </c>
      <c r="I590" s="259"/>
      <c r="J590" s="256"/>
      <c r="K590" s="256"/>
      <c r="L590" s="260"/>
      <c r="M590" s="261"/>
      <c r="N590" s="262"/>
      <c r="O590" s="262"/>
      <c r="P590" s="262"/>
      <c r="Q590" s="262"/>
      <c r="R590" s="262"/>
      <c r="S590" s="262"/>
      <c r="T590" s="263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64" t="s">
        <v>132</v>
      </c>
      <c r="AU590" s="264" t="s">
        <v>83</v>
      </c>
      <c r="AV590" s="13" t="s">
        <v>81</v>
      </c>
      <c r="AW590" s="13" t="s">
        <v>30</v>
      </c>
      <c r="AX590" s="13" t="s">
        <v>73</v>
      </c>
      <c r="AY590" s="264" t="s">
        <v>123</v>
      </c>
    </row>
    <row r="591" s="14" customFormat="1">
      <c r="A591" s="14"/>
      <c r="B591" s="265"/>
      <c r="C591" s="266"/>
      <c r="D591" s="251" t="s">
        <v>132</v>
      </c>
      <c r="E591" s="267" t="s">
        <v>1</v>
      </c>
      <c r="F591" s="268" t="s">
        <v>616</v>
      </c>
      <c r="G591" s="266"/>
      <c r="H591" s="269">
        <v>0.125</v>
      </c>
      <c r="I591" s="270"/>
      <c r="J591" s="266"/>
      <c r="K591" s="266"/>
      <c r="L591" s="271"/>
      <c r="M591" s="272"/>
      <c r="N591" s="273"/>
      <c r="O591" s="273"/>
      <c r="P591" s="273"/>
      <c r="Q591" s="273"/>
      <c r="R591" s="273"/>
      <c r="S591" s="273"/>
      <c r="T591" s="274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75" t="s">
        <v>132</v>
      </c>
      <c r="AU591" s="275" t="s">
        <v>83</v>
      </c>
      <c r="AV591" s="14" t="s">
        <v>83</v>
      </c>
      <c r="AW591" s="14" t="s">
        <v>30</v>
      </c>
      <c r="AX591" s="14" t="s">
        <v>73</v>
      </c>
      <c r="AY591" s="275" t="s">
        <v>123</v>
      </c>
    </row>
    <row r="592" s="15" customFormat="1">
      <c r="A592" s="15"/>
      <c r="B592" s="276"/>
      <c r="C592" s="277"/>
      <c r="D592" s="251" t="s">
        <v>132</v>
      </c>
      <c r="E592" s="278" t="s">
        <v>1</v>
      </c>
      <c r="F592" s="279" t="s">
        <v>135</v>
      </c>
      <c r="G592" s="277"/>
      <c r="H592" s="280">
        <v>61.525000000000006</v>
      </c>
      <c r="I592" s="281"/>
      <c r="J592" s="277"/>
      <c r="K592" s="277"/>
      <c r="L592" s="282"/>
      <c r="M592" s="283"/>
      <c r="N592" s="284"/>
      <c r="O592" s="284"/>
      <c r="P592" s="284"/>
      <c r="Q592" s="284"/>
      <c r="R592" s="284"/>
      <c r="S592" s="284"/>
      <c r="T592" s="285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86" t="s">
        <v>132</v>
      </c>
      <c r="AU592" s="286" t="s">
        <v>83</v>
      </c>
      <c r="AV592" s="15" t="s">
        <v>130</v>
      </c>
      <c r="AW592" s="15" t="s">
        <v>30</v>
      </c>
      <c r="AX592" s="15" t="s">
        <v>81</v>
      </c>
      <c r="AY592" s="286" t="s">
        <v>123</v>
      </c>
    </row>
    <row r="593" s="2" customFormat="1" ht="21.75" customHeight="1">
      <c r="A593" s="39"/>
      <c r="B593" s="40"/>
      <c r="C593" s="237" t="s">
        <v>617</v>
      </c>
      <c r="D593" s="237" t="s">
        <v>126</v>
      </c>
      <c r="E593" s="238" t="s">
        <v>618</v>
      </c>
      <c r="F593" s="239" t="s">
        <v>619</v>
      </c>
      <c r="G593" s="240" t="s">
        <v>172</v>
      </c>
      <c r="H593" s="241">
        <v>220.33500000000001</v>
      </c>
      <c r="I593" s="242"/>
      <c r="J593" s="243">
        <f>ROUND(I593*H593,2)</f>
        <v>0</v>
      </c>
      <c r="K593" s="244"/>
      <c r="L593" s="45"/>
      <c r="M593" s="245" t="s">
        <v>1</v>
      </c>
      <c r="N593" s="246" t="s">
        <v>38</v>
      </c>
      <c r="O593" s="92"/>
      <c r="P593" s="247">
        <f>O593*H593</f>
        <v>0</v>
      </c>
      <c r="Q593" s="247">
        <v>0</v>
      </c>
      <c r="R593" s="247">
        <f>Q593*H593</f>
        <v>0</v>
      </c>
      <c r="S593" s="247">
        <v>0</v>
      </c>
      <c r="T593" s="248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49" t="s">
        <v>130</v>
      </c>
      <c r="AT593" s="249" t="s">
        <v>126</v>
      </c>
      <c r="AU593" s="249" t="s">
        <v>83</v>
      </c>
      <c r="AY593" s="18" t="s">
        <v>123</v>
      </c>
      <c r="BE593" s="250">
        <f>IF(N593="základní",J593,0)</f>
        <v>0</v>
      </c>
      <c r="BF593" s="250">
        <f>IF(N593="snížená",J593,0)</f>
        <v>0</v>
      </c>
      <c r="BG593" s="250">
        <f>IF(N593="zákl. přenesená",J593,0)</f>
        <v>0</v>
      </c>
      <c r="BH593" s="250">
        <f>IF(N593="sníž. přenesená",J593,0)</f>
        <v>0</v>
      </c>
      <c r="BI593" s="250">
        <f>IF(N593="nulová",J593,0)</f>
        <v>0</v>
      </c>
      <c r="BJ593" s="18" t="s">
        <v>81</v>
      </c>
      <c r="BK593" s="250">
        <f>ROUND(I593*H593,2)</f>
        <v>0</v>
      </c>
      <c r="BL593" s="18" t="s">
        <v>130</v>
      </c>
      <c r="BM593" s="249" t="s">
        <v>620</v>
      </c>
    </row>
    <row r="594" s="2" customFormat="1">
      <c r="A594" s="39"/>
      <c r="B594" s="40"/>
      <c r="C594" s="41"/>
      <c r="D594" s="251" t="s">
        <v>131</v>
      </c>
      <c r="E594" s="41"/>
      <c r="F594" s="252" t="s">
        <v>619</v>
      </c>
      <c r="G594" s="41"/>
      <c r="H594" s="41"/>
      <c r="I594" s="145"/>
      <c r="J594" s="41"/>
      <c r="K594" s="41"/>
      <c r="L594" s="45"/>
      <c r="M594" s="253"/>
      <c r="N594" s="254"/>
      <c r="O594" s="92"/>
      <c r="P594" s="92"/>
      <c r="Q594" s="92"/>
      <c r="R594" s="92"/>
      <c r="S594" s="92"/>
      <c r="T594" s="93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131</v>
      </c>
      <c r="AU594" s="18" t="s">
        <v>83</v>
      </c>
    </row>
    <row r="595" s="13" customFormat="1">
      <c r="A595" s="13"/>
      <c r="B595" s="255"/>
      <c r="C595" s="256"/>
      <c r="D595" s="251" t="s">
        <v>132</v>
      </c>
      <c r="E595" s="257" t="s">
        <v>1</v>
      </c>
      <c r="F595" s="258" t="s">
        <v>621</v>
      </c>
      <c r="G595" s="256"/>
      <c r="H595" s="257" t="s">
        <v>1</v>
      </c>
      <c r="I595" s="259"/>
      <c r="J595" s="256"/>
      <c r="K595" s="256"/>
      <c r="L595" s="260"/>
      <c r="M595" s="261"/>
      <c r="N595" s="262"/>
      <c r="O595" s="262"/>
      <c r="P595" s="262"/>
      <c r="Q595" s="262"/>
      <c r="R595" s="262"/>
      <c r="S595" s="262"/>
      <c r="T595" s="26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64" t="s">
        <v>132</v>
      </c>
      <c r="AU595" s="264" t="s">
        <v>83</v>
      </c>
      <c r="AV595" s="13" t="s">
        <v>81</v>
      </c>
      <c r="AW595" s="13" t="s">
        <v>30</v>
      </c>
      <c r="AX595" s="13" t="s">
        <v>73</v>
      </c>
      <c r="AY595" s="264" t="s">
        <v>123</v>
      </c>
    </row>
    <row r="596" s="14" customFormat="1">
      <c r="A596" s="14"/>
      <c r="B596" s="265"/>
      <c r="C596" s="266"/>
      <c r="D596" s="251" t="s">
        <v>132</v>
      </c>
      <c r="E596" s="267" t="s">
        <v>1</v>
      </c>
      <c r="F596" s="268" t="s">
        <v>622</v>
      </c>
      <c r="G596" s="266"/>
      <c r="H596" s="269">
        <v>54</v>
      </c>
      <c r="I596" s="270"/>
      <c r="J596" s="266"/>
      <c r="K596" s="266"/>
      <c r="L596" s="271"/>
      <c r="M596" s="272"/>
      <c r="N596" s="273"/>
      <c r="O596" s="273"/>
      <c r="P596" s="273"/>
      <c r="Q596" s="273"/>
      <c r="R596" s="273"/>
      <c r="S596" s="273"/>
      <c r="T596" s="274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75" t="s">
        <v>132</v>
      </c>
      <c r="AU596" s="275" t="s">
        <v>83</v>
      </c>
      <c r="AV596" s="14" t="s">
        <v>83</v>
      </c>
      <c r="AW596" s="14" t="s">
        <v>30</v>
      </c>
      <c r="AX596" s="14" t="s">
        <v>73</v>
      </c>
      <c r="AY596" s="275" t="s">
        <v>123</v>
      </c>
    </row>
    <row r="597" s="13" customFormat="1">
      <c r="A597" s="13"/>
      <c r="B597" s="255"/>
      <c r="C597" s="256"/>
      <c r="D597" s="251" t="s">
        <v>132</v>
      </c>
      <c r="E597" s="257" t="s">
        <v>1</v>
      </c>
      <c r="F597" s="258" t="s">
        <v>623</v>
      </c>
      <c r="G597" s="256"/>
      <c r="H597" s="257" t="s">
        <v>1</v>
      </c>
      <c r="I597" s="259"/>
      <c r="J597" s="256"/>
      <c r="K597" s="256"/>
      <c r="L597" s="260"/>
      <c r="M597" s="261"/>
      <c r="N597" s="262"/>
      <c r="O597" s="262"/>
      <c r="P597" s="262"/>
      <c r="Q597" s="262"/>
      <c r="R597" s="262"/>
      <c r="S597" s="262"/>
      <c r="T597" s="263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64" t="s">
        <v>132</v>
      </c>
      <c r="AU597" s="264" t="s">
        <v>83</v>
      </c>
      <c r="AV597" s="13" t="s">
        <v>81</v>
      </c>
      <c r="AW597" s="13" t="s">
        <v>30</v>
      </c>
      <c r="AX597" s="13" t="s">
        <v>73</v>
      </c>
      <c r="AY597" s="264" t="s">
        <v>123</v>
      </c>
    </row>
    <row r="598" s="14" customFormat="1">
      <c r="A598" s="14"/>
      <c r="B598" s="265"/>
      <c r="C598" s="266"/>
      <c r="D598" s="251" t="s">
        <v>132</v>
      </c>
      <c r="E598" s="267" t="s">
        <v>1</v>
      </c>
      <c r="F598" s="268" t="s">
        <v>624</v>
      </c>
      <c r="G598" s="266"/>
      <c r="H598" s="269">
        <v>1.71</v>
      </c>
      <c r="I598" s="270"/>
      <c r="J598" s="266"/>
      <c r="K598" s="266"/>
      <c r="L598" s="271"/>
      <c r="M598" s="272"/>
      <c r="N598" s="273"/>
      <c r="O598" s="273"/>
      <c r="P598" s="273"/>
      <c r="Q598" s="273"/>
      <c r="R598" s="273"/>
      <c r="S598" s="273"/>
      <c r="T598" s="274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75" t="s">
        <v>132</v>
      </c>
      <c r="AU598" s="275" t="s">
        <v>83</v>
      </c>
      <c r="AV598" s="14" t="s">
        <v>83</v>
      </c>
      <c r="AW598" s="14" t="s">
        <v>30</v>
      </c>
      <c r="AX598" s="14" t="s">
        <v>73</v>
      </c>
      <c r="AY598" s="275" t="s">
        <v>123</v>
      </c>
    </row>
    <row r="599" s="13" customFormat="1">
      <c r="A599" s="13"/>
      <c r="B599" s="255"/>
      <c r="C599" s="256"/>
      <c r="D599" s="251" t="s">
        <v>132</v>
      </c>
      <c r="E599" s="257" t="s">
        <v>1</v>
      </c>
      <c r="F599" s="258" t="s">
        <v>625</v>
      </c>
      <c r="G599" s="256"/>
      <c r="H599" s="257" t="s">
        <v>1</v>
      </c>
      <c r="I599" s="259"/>
      <c r="J599" s="256"/>
      <c r="K599" s="256"/>
      <c r="L599" s="260"/>
      <c r="M599" s="261"/>
      <c r="N599" s="262"/>
      <c r="O599" s="262"/>
      <c r="P599" s="262"/>
      <c r="Q599" s="262"/>
      <c r="R599" s="262"/>
      <c r="S599" s="262"/>
      <c r="T599" s="26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64" t="s">
        <v>132</v>
      </c>
      <c r="AU599" s="264" t="s">
        <v>83</v>
      </c>
      <c r="AV599" s="13" t="s">
        <v>81</v>
      </c>
      <c r="AW599" s="13" t="s">
        <v>30</v>
      </c>
      <c r="AX599" s="13" t="s">
        <v>73</v>
      </c>
      <c r="AY599" s="264" t="s">
        <v>123</v>
      </c>
    </row>
    <row r="600" s="14" customFormat="1">
      <c r="A600" s="14"/>
      <c r="B600" s="265"/>
      <c r="C600" s="266"/>
      <c r="D600" s="251" t="s">
        <v>132</v>
      </c>
      <c r="E600" s="267" t="s">
        <v>1</v>
      </c>
      <c r="F600" s="268" t="s">
        <v>626</v>
      </c>
      <c r="G600" s="266"/>
      <c r="H600" s="269">
        <v>3.6000000000000001</v>
      </c>
      <c r="I600" s="270"/>
      <c r="J600" s="266"/>
      <c r="K600" s="266"/>
      <c r="L600" s="271"/>
      <c r="M600" s="272"/>
      <c r="N600" s="273"/>
      <c r="O600" s="273"/>
      <c r="P600" s="273"/>
      <c r="Q600" s="273"/>
      <c r="R600" s="273"/>
      <c r="S600" s="273"/>
      <c r="T600" s="274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75" t="s">
        <v>132</v>
      </c>
      <c r="AU600" s="275" t="s">
        <v>83</v>
      </c>
      <c r="AV600" s="14" t="s">
        <v>83</v>
      </c>
      <c r="AW600" s="14" t="s">
        <v>30</v>
      </c>
      <c r="AX600" s="14" t="s">
        <v>73</v>
      </c>
      <c r="AY600" s="275" t="s">
        <v>123</v>
      </c>
    </row>
    <row r="601" s="13" customFormat="1">
      <c r="A601" s="13"/>
      <c r="B601" s="255"/>
      <c r="C601" s="256"/>
      <c r="D601" s="251" t="s">
        <v>132</v>
      </c>
      <c r="E601" s="257" t="s">
        <v>1</v>
      </c>
      <c r="F601" s="258" t="s">
        <v>627</v>
      </c>
      <c r="G601" s="256"/>
      <c r="H601" s="257" t="s">
        <v>1</v>
      </c>
      <c r="I601" s="259"/>
      <c r="J601" s="256"/>
      <c r="K601" s="256"/>
      <c r="L601" s="260"/>
      <c r="M601" s="261"/>
      <c r="N601" s="262"/>
      <c r="O601" s="262"/>
      <c r="P601" s="262"/>
      <c r="Q601" s="262"/>
      <c r="R601" s="262"/>
      <c r="S601" s="262"/>
      <c r="T601" s="263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64" t="s">
        <v>132</v>
      </c>
      <c r="AU601" s="264" t="s">
        <v>83</v>
      </c>
      <c r="AV601" s="13" t="s">
        <v>81</v>
      </c>
      <c r="AW601" s="13" t="s">
        <v>30</v>
      </c>
      <c r="AX601" s="13" t="s">
        <v>73</v>
      </c>
      <c r="AY601" s="264" t="s">
        <v>123</v>
      </c>
    </row>
    <row r="602" s="14" customFormat="1">
      <c r="A602" s="14"/>
      <c r="B602" s="265"/>
      <c r="C602" s="266"/>
      <c r="D602" s="251" t="s">
        <v>132</v>
      </c>
      <c r="E602" s="267" t="s">
        <v>1</v>
      </c>
      <c r="F602" s="268" t="s">
        <v>628</v>
      </c>
      <c r="G602" s="266"/>
      <c r="H602" s="269">
        <v>78.299999999999997</v>
      </c>
      <c r="I602" s="270"/>
      <c r="J602" s="266"/>
      <c r="K602" s="266"/>
      <c r="L602" s="271"/>
      <c r="M602" s="272"/>
      <c r="N602" s="273"/>
      <c r="O602" s="273"/>
      <c r="P602" s="273"/>
      <c r="Q602" s="273"/>
      <c r="R602" s="273"/>
      <c r="S602" s="273"/>
      <c r="T602" s="274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75" t="s">
        <v>132</v>
      </c>
      <c r="AU602" s="275" t="s">
        <v>83</v>
      </c>
      <c r="AV602" s="14" t="s">
        <v>83</v>
      </c>
      <c r="AW602" s="14" t="s">
        <v>30</v>
      </c>
      <c r="AX602" s="14" t="s">
        <v>73</v>
      </c>
      <c r="AY602" s="275" t="s">
        <v>123</v>
      </c>
    </row>
    <row r="603" s="13" customFormat="1">
      <c r="A603" s="13"/>
      <c r="B603" s="255"/>
      <c r="C603" s="256"/>
      <c r="D603" s="251" t="s">
        <v>132</v>
      </c>
      <c r="E603" s="257" t="s">
        <v>1</v>
      </c>
      <c r="F603" s="258" t="s">
        <v>629</v>
      </c>
      <c r="G603" s="256"/>
      <c r="H603" s="257" t="s">
        <v>1</v>
      </c>
      <c r="I603" s="259"/>
      <c r="J603" s="256"/>
      <c r="K603" s="256"/>
      <c r="L603" s="260"/>
      <c r="M603" s="261"/>
      <c r="N603" s="262"/>
      <c r="O603" s="262"/>
      <c r="P603" s="262"/>
      <c r="Q603" s="262"/>
      <c r="R603" s="262"/>
      <c r="S603" s="262"/>
      <c r="T603" s="26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64" t="s">
        <v>132</v>
      </c>
      <c r="AU603" s="264" t="s">
        <v>83</v>
      </c>
      <c r="AV603" s="13" t="s">
        <v>81</v>
      </c>
      <c r="AW603" s="13" t="s">
        <v>30</v>
      </c>
      <c r="AX603" s="13" t="s">
        <v>73</v>
      </c>
      <c r="AY603" s="264" t="s">
        <v>123</v>
      </c>
    </row>
    <row r="604" s="14" customFormat="1">
      <c r="A604" s="14"/>
      <c r="B604" s="265"/>
      <c r="C604" s="266"/>
      <c r="D604" s="251" t="s">
        <v>132</v>
      </c>
      <c r="E604" s="267" t="s">
        <v>1</v>
      </c>
      <c r="F604" s="268" t="s">
        <v>630</v>
      </c>
      <c r="G604" s="266"/>
      <c r="H604" s="269">
        <v>70.308000000000007</v>
      </c>
      <c r="I604" s="270"/>
      <c r="J604" s="266"/>
      <c r="K604" s="266"/>
      <c r="L604" s="271"/>
      <c r="M604" s="272"/>
      <c r="N604" s="273"/>
      <c r="O604" s="273"/>
      <c r="P604" s="273"/>
      <c r="Q604" s="273"/>
      <c r="R604" s="273"/>
      <c r="S604" s="273"/>
      <c r="T604" s="274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75" t="s">
        <v>132</v>
      </c>
      <c r="AU604" s="275" t="s">
        <v>83</v>
      </c>
      <c r="AV604" s="14" t="s">
        <v>83</v>
      </c>
      <c r="AW604" s="14" t="s">
        <v>30</v>
      </c>
      <c r="AX604" s="14" t="s">
        <v>73</v>
      </c>
      <c r="AY604" s="275" t="s">
        <v>123</v>
      </c>
    </row>
    <row r="605" s="13" customFormat="1">
      <c r="A605" s="13"/>
      <c r="B605" s="255"/>
      <c r="C605" s="256"/>
      <c r="D605" s="251" t="s">
        <v>132</v>
      </c>
      <c r="E605" s="257" t="s">
        <v>1</v>
      </c>
      <c r="F605" s="258" t="s">
        <v>631</v>
      </c>
      <c r="G605" s="256"/>
      <c r="H605" s="257" t="s">
        <v>1</v>
      </c>
      <c r="I605" s="259"/>
      <c r="J605" s="256"/>
      <c r="K605" s="256"/>
      <c r="L605" s="260"/>
      <c r="M605" s="261"/>
      <c r="N605" s="262"/>
      <c r="O605" s="262"/>
      <c r="P605" s="262"/>
      <c r="Q605" s="262"/>
      <c r="R605" s="262"/>
      <c r="S605" s="262"/>
      <c r="T605" s="26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64" t="s">
        <v>132</v>
      </c>
      <c r="AU605" s="264" t="s">
        <v>83</v>
      </c>
      <c r="AV605" s="13" t="s">
        <v>81</v>
      </c>
      <c r="AW605" s="13" t="s">
        <v>30</v>
      </c>
      <c r="AX605" s="13" t="s">
        <v>73</v>
      </c>
      <c r="AY605" s="264" t="s">
        <v>123</v>
      </c>
    </row>
    <row r="606" s="14" customFormat="1">
      <c r="A606" s="14"/>
      <c r="B606" s="265"/>
      <c r="C606" s="266"/>
      <c r="D606" s="251" t="s">
        <v>132</v>
      </c>
      <c r="E606" s="267" t="s">
        <v>1</v>
      </c>
      <c r="F606" s="268" t="s">
        <v>632</v>
      </c>
      <c r="G606" s="266"/>
      <c r="H606" s="269">
        <v>12.147</v>
      </c>
      <c r="I606" s="270"/>
      <c r="J606" s="266"/>
      <c r="K606" s="266"/>
      <c r="L606" s="271"/>
      <c r="M606" s="272"/>
      <c r="N606" s="273"/>
      <c r="O606" s="273"/>
      <c r="P606" s="273"/>
      <c r="Q606" s="273"/>
      <c r="R606" s="273"/>
      <c r="S606" s="273"/>
      <c r="T606" s="27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75" t="s">
        <v>132</v>
      </c>
      <c r="AU606" s="275" t="s">
        <v>83</v>
      </c>
      <c r="AV606" s="14" t="s">
        <v>83</v>
      </c>
      <c r="AW606" s="14" t="s">
        <v>30</v>
      </c>
      <c r="AX606" s="14" t="s">
        <v>73</v>
      </c>
      <c r="AY606" s="275" t="s">
        <v>123</v>
      </c>
    </row>
    <row r="607" s="13" customFormat="1">
      <c r="A607" s="13"/>
      <c r="B607" s="255"/>
      <c r="C607" s="256"/>
      <c r="D607" s="251" t="s">
        <v>132</v>
      </c>
      <c r="E607" s="257" t="s">
        <v>1</v>
      </c>
      <c r="F607" s="258" t="s">
        <v>633</v>
      </c>
      <c r="G607" s="256"/>
      <c r="H607" s="257" t="s">
        <v>1</v>
      </c>
      <c r="I607" s="259"/>
      <c r="J607" s="256"/>
      <c r="K607" s="256"/>
      <c r="L607" s="260"/>
      <c r="M607" s="261"/>
      <c r="N607" s="262"/>
      <c r="O607" s="262"/>
      <c r="P607" s="262"/>
      <c r="Q607" s="262"/>
      <c r="R607" s="262"/>
      <c r="S607" s="262"/>
      <c r="T607" s="263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64" t="s">
        <v>132</v>
      </c>
      <c r="AU607" s="264" t="s">
        <v>83</v>
      </c>
      <c r="AV607" s="13" t="s">
        <v>81</v>
      </c>
      <c r="AW607" s="13" t="s">
        <v>30</v>
      </c>
      <c r="AX607" s="13" t="s">
        <v>73</v>
      </c>
      <c r="AY607" s="264" t="s">
        <v>123</v>
      </c>
    </row>
    <row r="608" s="14" customFormat="1">
      <c r="A608" s="14"/>
      <c r="B608" s="265"/>
      <c r="C608" s="266"/>
      <c r="D608" s="251" t="s">
        <v>132</v>
      </c>
      <c r="E608" s="267" t="s">
        <v>1</v>
      </c>
      <c r="F608" s="268" t="s">
        <v>634</v>
      </c>
      <c r="G608" s="266"/>
      <c r="H608" s="269">
        <v>0.27000000000000002</v>
      </c>
      <c r="I608" s="270"/>
      <c r="J608" s="266"/>
      <c r="K608" s="266"/>
      <c r="L608" s="271"/>
      <c r="M608" s="272"/>
      <c r="N608" s="273"/>
      <c r="O608" s="273"/>
      <c r="P608" s="273"/>
      <c r="Q608" s="273"/>
      <c r="R608" s="273"/>
      <c r="S608" s="273"/>
      <c r="T608" s="274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75" t="s">
        <v>132</v>
      </c>
      <c r="AU608" s="275" t="s">
        <v>83</v>
      </c>
      <c r="AV608" s="14" t="s">
        <v>83</v>
      </c>
      <c r="AW608" s="14" t="s">
        <v>30</v>
      </c>
      <c r="AX608" s="14" t="s">
        <v>73</v>
      </c>
      <c r="AY608" s="275" t="s">
        <v>123</v>
      </c>
    </row>
    <row r="609" s="15" customFormat="1">
      <c r="A609" s="15"/>
      <c r="B609" s="276"/>
      <c r="C609" s="277"/>
      <c r="D609" s="251" t="s">
        <v>132</v>
      </c>
      <c r="E609" s="278" t="s">
        <v>1</v>
      </c>
      <c r="F609" s="279" t="s">
        <v>135</v>
      </c>
      <c r="G609" s="277"/>
      <c r="H609" s="280">
        <v>220.33500000000001</v>
      </c>
      <c r="I609" s="281"/>
      <c r="J609" s="277"/>
      <c r="K609" s="277"/>
      <c r="L609" s="282"/>
      <c r="M609" s="283"/>
      <c r="N609" s="284"/>
      <c r="O609" s="284"/>
      <c r="P609" s="284"/>
      <c r="Q609" s="284"/>
      <c r="R609" s="284"/>
      <c r="S609" s="284"/>
      <c r="T609" s="285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86" t="s">
        <v>132</v>
      </c>
      <c r="AU609" s="286" t="s">
        <v>83</v>
      </c>
      <c r="AV609" s="15" t="s">
        <v>130</v>
      </c>
      <c r="AW609" s="15" t="s">
        <v>30</v>
      </c>
      <c r="AX609" s="15" t="s">
        <v>81</v>
      </c>
      <c r="AY609" s="286" t="s">
        <v>123</v>
      </c>
    </row>
    <row r="610" s="2" customFormat="1" ht="33" customHeight="1">
      <c r="A610" s="39"/>
      <c r="B610" s="40"/>
      <c r="C610" s="237" t="s">
        <v>365</v>
      </c>
      <c r="D610" s="237" t="s">
        <v>126</v>
      </c>
      <c r="E610" s="238" t="s">
        <v>635</v>
      </c>
      <c r="F610" s="239" t="s">
        <v>636</v>
      </c>
      <c r="G610" s="240" t="s">
        <v>172</v>
      </c>
      <c r="H610" s="241">
        <v>30.006</v>
      </c>
      <c r="I610" s="242"/>
      <c r="J610" s="243">
        <f>ROUND(I610*H610,2)</f>
        <v>0</v>
      </c>
      <c r="K610" s="244"/>
      <c r="L610" s="45"/>
      <c r="M610" s="245" t="s">
        <v>1</v>
      </c>
      <c r="N610" s="246" t="s">
        <v>38</v>
      </c>
      <c r="O610" s="92"/>
      <c r="P610" s="247">
        <f>O610*H610</f>
        <v>0</v>
      </c>
      <c r="Q610" s="247">
        <v>0</v>
      </c>
      <c r="R610" s="247">
        <f>Q610*H610</f>
        <v>0</v>
      </c>
      <c r="S610" s="247">
        <v>0</v>
      </c>
      <c r="T610" s="248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49" t="s">
        <v>130</v>
      </c>
      <c r="AT610" s="249" t="s">
        <v>126</v>
      </c>
      <c r="AU610" s="249" t="s">
        <v>83</v>
      </c>
      <c r="AY610" s="18" t="s">
        <v>123</v>
      </c>
      <c r="BE610" s="250">
        <f>IF(N610="základní",J610,0)</f>
        <v>0</v>
      </c>
      <c r="BF610" s="250">
        <f>IF(N610="snížená",J610,0)</f>
        <v>0</v>
      </c>
      <c r="BG610" s="250">
        <f>IF(N610="zákl. přenesená",J610,0)</f>
        <v>0</v>
      </c>
      <c r="BH610" s="250">
        <f>IF(N610="sníž. přenesená",J610,0)</f>
        <v>0</v>
      </c>
      <c r="BI610" s="250">
        <f>IF(N610="nulová",J610,0)</f>
        <v>0</v>
      </c>
      <c r="BJ610" s="18" t="s">
        <v>81</v>
      </c>
      <c r="BK610" s="250">
        <f>ROUND(I610*H610,2)</f>
        <v>0</v>
      </c>
      <c r="BL610" s="18" t="s">
        <v>130</v>
      </c>
      <c r="BM610" s="249" t="s">
        <v>637</v>
      </c>
    </row>
    <row r="611" s="2" customFormat="1">
      <c r="A611" s="39"/>
      <c r="B611" s="40"/>
      <c r="C611" s="41"/>
      <c r="D611" s="251" t="s">
        <v>131</v>
      </c>
      <c r="E611" s="41"/>
      <c r="F611" s="252" t="s">
        <v>636</v>
      </c>
      <c r="G611" s="41"/>
      <c r="H611" s="41"/>
      <c r="I611" s="145"/>
      <c r="J611" s="41"/>
      <c r="K611" s="41"/>
      <c r="L611" s="45"/>
      <c r="M611" s="253"/>
      <c r="N611" s="254"/>
      <c r="O611" s="92"/>
      <c r="P611" s="92"/>
      <c r="Q611" s="92"/>
      <c r="R611" s="92"/>
      <c r="S611" s="92"/>
      <c r="T611" s="93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131</v>
      </c>
      <c r="AU611" s="18" t="s">
        <v>83</v>
      </c>
    </row>
    <row r="612" s="13" customFormat="1">
      <c r="A612" s="13"/>
      <c r="B612" s="255"/>
      <c r="C612" s="256"/>
      <c r="D612" s="251" t="s">
        <v>132</v>
      </c>
      <c r="E612" s="257" t="s">
        <v>1</v>
      </c>
      <c r="F612" s="258" t="s">
        <v>638</v>
      </c>
      <c r="G612" s="256"/>
      <c r="H612" s="257" t="s">
        <v>1</v>
      </c>
      <c r="I612" s="259"/>
      <c r="J612" s="256"/>
      <c r="K612" s="256"/>
      <c r="L612" s="260"/>
      <c r="M612" s="261"/>
      <c r="N612" s="262"/>
      <c r="O612" s="262"/>
      <c r="P612" s="262"/>
      <c r="Q612" s="262"/>
      <c r="R612" s="262"/>
      <c r="S612" s="262"/>
      <c r="T612" s="26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64" t="s">
        <v>132</v>
      </c>
      <c r="AU612" s="264" t="s">
        <v>83</v>
      </c>
      <c r="AV612" s="13" t="s">
        <v>81</v>
      </c>
      <c r="AW612" s="13" t="s">
        <v>30</v>
      </c>
      <c r="AX612" s="13" t="s">
        <v>73</v>
      </c>
      <c r="AY612" s="264" t="s">
        <v>123</v>
      </c>
    </row>
    <row r="613" s="14" customFormat="1">
      <c r="A613" s="14"/>
      <c r="B613" s="265"/>
      <c r="C613" s="266"/>
      <c r="D613" s="251" t="s">
        <v>132</v>
      </c>
      <c r="E613" s="267" t="s">
        <v>1</v>
      </c>
      <c r="F613" s="268" t="s">
        <v>639</v>
      </c>
      <c r="G613" s="266"/>
      <c r="H613" s="269">
        <v>2.6680000000000001</v>
      </c>
      <c r="I613" s="270"/>
      <c r="J613" s="266"/>
      <c r="K613" s="266"/>
      <c r="L613" s="271"/>
      <c r="M613" s="272"/>
      <c r="N613" s="273"/>
      <c r="O613" s="273"/>
      <c r="P613" s="273"/>
      <c r="Q613" s="273"/>
      <c r="R613" s="273"/>
      <c r="S613" s="273"/>
      <c r="T613" s="274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75" t="s">
        <v>132</v>
      </c>
      <c r="AU613" s="275" t="s">
        <v>83</v>
      </c>
      <c r="AV613" s="14" t="s">
        <v>83</v>
      </c>
      <c r="AW613" s="14" t="s">
        <v>30</v>
      </c>
      <c r="AX613" s="14" t="s">
        <v>73</v>
      </c>
      <c r="AY613" s="275" t="s">
        <v>123</v>
      </c>
    </row>
    <row r="614" s="13" customFormat="1">
      <c r="A614" s="13"/>
      <c r="B614" s="255"/>
      <c r="C614" s="256"/>
      <c r="D614" s="251" t="s">
        <v>132</v>
      </c>
      <c r="E614" s="257" t="s">
        <v>1</v>
      </c>
      <c r="F614" s="258" t="s">
        <v>640</v>
      </c>
      <c r="G614" s="256"/>
      <c r="H614" s="257" t="s">
        <v>1</v>
      </c>
      <c r="I614" s="259"/>
      <c r="J614" s="256"/>
      <c r="K614" s="256"/>
      <c r="L614" s="260"/>
      <c r="M614" s="261"/>
      <c r="N614" s="262"/>
      <c r="O614" s="262"/>
      <c r="P614" s="262"/>
      <c r="Q614" s="262"/>
      <c r="R614" s="262"/>
      <c r="S614" s="262"/>
      <c r="T614" s="26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64" t="s">
        <v>132</v>
      </c>
      <c r="AU614" s="264" t="s">
        <v>83</v>
      </c>
      <c r="AV614" s="13" t="s">
        <v>81</v>
      </c>
      <c r="AW614" s="13" t="s">
        <v>30</v>
      </c>
      <c r="AX614" s="13" t="s">
        <v>73</v>
      </c>
      <c r="AY614" s="264" t="s">
        <v>123</v>
      </c>
    </row>
    <row r="615" s="14" customFormat="1">
      <c r="A615" s="14"/>
      <c r="B615" s="265"/>
      <c r="C615" s="266"/>
      <c r="D615" s="251" t="s">
        <v>132</v>
      </c>
      <c r="E615" s="267" t="s">
        <v>1</v>
      </c>
      <c r="F615" s="268" t="s">
        <v>639</v>
      </c>
      <c r="G615" s="266"/>
      <c r="H615" s="269">
        <v>2.6680000000000001</v>
      </c>
      <c r="I615" s="270"/>
      <c r="J615" s="266"/>
      <c r="K615" s="266"/>
      <c r="L615" s="271"/>
      <c r="M615" s="272"/>
      <c r="N615" s="273"/>
      <c r="O615" s="273"/>
      <c r="P615" s="273"/>
      <c r="Q615" s="273"/>
      <c r="R615" s="273"/>
      <c r="S615" s="273"/>
      <c r="T615" s="274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75" t="s">
        <v>132</v>
      </c>
      <c r="AU615" s="275" t="s">
        <v>83</v>
      </c>
      <c r="AV615" s="14" t="s">
        <v>83</v>
      </c>
      <c r="AW615" s="14" t="s">
        <v>30</v>
      </c>
      <c r="AX615" s="14" t="s">
        <v>73</v>
      </c>
      <c r="AY615" s="275" t="s">
        <v>123</v>
      </c>
    </row>
    <row r="616" s="13" customFormat="1">
      <c r="A616" s="13"/>
      <c r="B616" s="255"/>
      <c r="C616" s="256"/>
      <c r="D616" s="251" t="s">
        <v>132</v>
      </c>
      <c r="E616" s="257" t="s">
        <v>1</v>
      </c>
      <c r="F616" s="258" t="s">
        <v>641</v>
      </c>
      <c r="G616" s="256"/>
      <c r="H616" s="257" t="s">
        <v>1</v>
      </c>
      <c r="I616" s="259"/>
      <c r="J616" s="256"/>
      <c r="K616" s="256"/>
      <c r="L616" s="260"/>
      <c r="M616" s="261"/>
      <c r="N616" s="262"/>
      <c r="O616" s="262"/>
      <c r="P616" s="262"/>
      <c r="Q616" s="262"/>
      <c r="R616" s="262"/>
      <c r="S616" s="262"/>
      <c r="T616" s="263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64" t="s">
        <v>132</v>
      </c>
      <c r="AU616" s="264" t="s">
        <v>83</v>
      </c>
      <c r="AV616" s="13" t="s">
        <v>81</v>
      </c>
      <c r="AW616" s="13" t="s">
        <v>30</v>
      </c>
      <c r="AX616" s="13" t="s">
        <v>73</v>
      </c>
      <c r="AY616" s="264" t="s">
        <v>123</v>
      </c>
    </row>
    <row r="617" s="14" customFormat="1">
      <c r="A617" s="14"/>
      <c r="B617" s="265"/>
      <c r="C617" s="266"/>
      <c r="D617" s="251" t="s">
        <v>132</v>
      </c>
      <c r="E617" s="267" t="s">
        <v>1</v>
      </c>
      <c r="F617" s="268" t="s">
        <v>575</v>
      </c>
      <c r="G617" s="266"/>
      <c r="H617" s="269">
        <v>3.6000000000000001</v>
      </c>
      <c r="I617" s="270"/>
      <c r="J617" s="266"/>
      <c r="K617" s="266"/>
      <c r="L617" s="271"/>
      <c r="M617" s="272"/>
      <c r="N617" s="273"/>
      <c r="O617" s="273"/>
      <c r="P617" s="273"/>
      <c r="Q617" s="273"/>
      <c r="R617" s="273"/>
      <c r="S617" s="273"/>
      <c r="T617" s="274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75" t="s">
        <v>132</v>
      </c>
      <c r="AU617" s="275" t="s">
        <v>83</v>
      </c>
      <c r="AV617" s="14" t="s">
        <v>83</v>
      </c>
      <c r="AW617" s="14" t="s">
        <v>30</v>
      </c>
      <c r="AX617" s="14" t="s">
        <v>73</v>
      </c>
      <c r="AY617" s="275" t="s">
        <v>123</v>
      </c>
    </row>
    <row r="618" s="13" customFormat="1">
      <c r="A618" s="13"/>
      <c r="B618" s="255"/>
      <c r="C618" s="256"/>
      <c r="D618" s="251" t="s">
        <v>132</v>
      </c>
      <c r="E618" s="257" t="s">
        <v>1</v>
      </c>
      <c r="F618" s="258" t="s">
        <v>642</v>
      </c>
      <c r="G618" s="256"/>
      <c r="H618" s="257" t="s">
        <v>1</v>
      </c>
      <c r="I618" s="259"/>
      <c r="J618" s="256"/>
      <c r="K618" s="256"/>
      <c r="L618" s="260"/>
      <c r="M618" s="261"/>
      <c r="N618" s="262"/>
      <c r="O618" s="262"/>
      <c r="P618" s="262"/>
      <c r="Q618" s="262"/>
      <c r="R618" s="262"/>
      <c r="S618" s="262"/>
      <c r="T618" s="26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64" t="s">
        <v>132</v>
      </c>
      <c r="AU618" s="264" t="s">
        <v>83</v>
      </c>
      <c r="AV618" s="13" t="s">
        <v>81</v>
      </c>
      <c r="AW618" s="13" t="s">
        <v>30</v>
      </c>
      <c r="AX618" s="13" t="s">
        <v>73</v>
      </c>
      <c r="AY618" s="264" t="s">
        <v>123</v>
      </c>
    </row>
    <row r="619" s="14" customFormat="1">
      <c r="A619" s="14"/>
      <c r="B619" s="265"/>
      <c r="C619" s="266"/>
      <c r="D619" s="251" t="s">
        <v>132</v>
      </c>
      <c r="E619" s="267" t="s">
        <v>1</v>
      </c>
      <c r="F619" s="268" t="s">
        <v>643</v>
      </c>
      <c r="G619" s="266"/>
      <c r="H619" s="269">
        <v>0.40400000000000003</v>
      </c>
      <c r="I619" s="270"/>
      <c r="J619" s="266"/>
      <c r="K619" s="266"/>
      <c r="L619" s="271"/>
      <c r="M619" s="272"/>
      <c r="N619" s="273"/>
      <c r="O619" s="273"/>
      <c r="P619" s="273"/>
      <c r="Q619" s="273"/>
      <c r="R619" s="273"/>
      <c r="S619" s="273"/>
      <c r="T619" s="274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75" t="s">
        <v>132</v>
      </c>
      <c r="AU619" s="275" t="s">
        <v>83</v>
      </c>
      <c r="AV619" s="14" t="s">
        <v>83</v>
      </c>
      <c r="AW619" s="14" t="s">
        <v>30</v>
      </c>
      <c r="AX619" s="14" t="s">
        <v>73</v>
      </c>
      <c r="AY619" s="275" t="s">
        <v>123</v>
      </c>
    </row>
    <row r="620" s="13" customFormat="1">
      <c r="A620" s="13"/>
      <c r="B620" s="255"/>
      <c r="C620" s="256"/>
      <c r="D620" s="251" t="s">
        <v>132</v>
      </c>
      <c r="E620" s="257" t="s">
        <v>1</v>
      </c>
      <c r="F620" s="258" t="s">
        <v>644</v>
      </c>
      <c r="G620" s="256"/>
      <c r="H620" s="257" t="s">
        <v>1</v>
      </c>
      <c r="I620" s="259"/>
      <c r="J620" s="256"/>
      <c r="K620" s="256"/>
      <c r="L620" s="260"/>
      <c r="M620" s="261"/>
      <c r="N620" s="262"/>
      <c r="O620" s="262"/>
      <c r="P620" s="262"/>
      <c r="Q620" s="262"/>
      <c r="R620" s="262"/>
      <c r="S620" s="262"/>
      <c r="T620" s="26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64" t="s">
        <v>132</v>
      </c>
      <c r="AU620" s="264" t="s">
        <v>83</v>
      </c>
      <c r="AV620" s="13" t="s">
        <v>81</v>
      </c>
      <c r="AW620" s="13" t="s">
        <v>30</v>
      </c>
      <c r="AX620" s="13" t="s">
        <v>73</v>
      </c>
      <c r="AY620" s="264" t="s">
        <v>123</v>
      </c>
    </row>
    <row r="621" s="14" customFormat="1">
      <c r="A621" s="14"/>
      <c r="B621" s="265"/>
      <c r="C621" s="266"/>
      <c r="D621" s="251" t="s">
        <v>132</v>
      </c>
      <c r="E621" s="267" t="s">
        <v>1</v>
      </c>
      <c r="F621" s="268" t="s">
        <v>586</v>
      </c>
      <c r="G621" s="266"/>
      <c r="H621" s="269">
        <v>5.274</v>
      </c>
      <c r="I621" s="270"/>
      <c r="J621" s="266"/>
      <c r="K621" s="266"/>
      <c r="L621" s="271"/>
      <c r="M621" s="272"/>
      <c r="N621" s="273"/>
      <c r="O621" s="273"/>
      <c r="P621" s="273"/>
      <c r="Q621" s="273"/>
      <c r="R621" s="273"/>
      <c r="S621" s="273"/>
      <c r="T621" s="274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75" t="s">
        <v>132</v>
      </c>
      <c r="AU621" s="275" t="s">
        <v>83</v>
      </c>
      <c r="AV621" s="14" t="s">
        <v>83</v>
      </c>
      <c r="AW621" s="14" t="s">
        <v>30</v>
      </c>
      <c r="AX621" s="14" t="s">
        <v>73</v>
      </c>
      <c r="AY621" s="275" t="s">
        <v>123</v>
      </c>
    </row>
    <row r="622" s="13" customFormat="1">
      <c r="A622" s="13"/>
      <c r="B622" s="255"/>
      <c r="C622" s="256"/>
      <c r="D622" s="251" t="s">
        <v>132</v>
      </c>
      <c r="E622" s="257" t="s">
        <v>1</v>
      </c>
      <c r="F622" s="258" t="s">
        <v>645</v>
      </c>
      <c r="G622" s="256"/>
      <c r="H622" s="257" t="s">
        <v>1</v>
      </c>
      <c r="I622" s="259"/>
      <c r="J622" s="256"/>
      <c r="K622" s="256"/>
      <c r="L622" s="260"/>
      <c r="M622" s="261"/>
      <c r="N622" s="262"/>
      <c r="O622" s="262"/>
      <c r="P622" s="262"/>
      <c r="Q622" s="262"/>
      <c r="R622" s="262"/>
      <c r="S622" s="262"/>
      <c r="T622" s="26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64" t="s">
        <v>132</v>
      </c>
      <c r="AU622" s="264" t="s">
        <v>83</v>
      </c>
      <c r="AV622" s="13" t="s">
        <v>81</v>
      </c>
      <c r="AW622" s="13" t="s">
        <v>30</v>
      </c>
      <c r="AX622" s="13" t="s">
        <v>73</v>
      </c>
      <c r="AY622" s="264" t="s">
        <v>123</v>
      </c>
    </row>
    <row r="623" s="14" customFormat="1">
      <c r="A623" s="14"/>
      <c r="B623" s="265"/>
      <c r="C623" s="266"/>
      <c r="D623" s="251" t="s">
        <v>132</v>
      </c>
      <c r="E623" s="267" t="s">
        <v>1</v>
      </c>
      <c r="F623" s="268" t="s">
        <v>646</v>
      </c>
      <c r="G623" s="266"/>
      <c r="H623" s="269">
        <v>7.9039999999999999</v>
      </c>
      <c r="I623" s="270"/>
      <c r="J623" s="266"/>
      <c r="K623" s="266"/>
      <c r="L623" s="271"/>
      <c r="M623" s="272"/>
      <c r="N623" s="273"/>
      <c r="O623" s="273"/>
      <c r="P623" s="273"/>
      <c r="Q623" s="273"/>
      <c r="R623" s="273"/>
      <c r="S623" s="273"/>
      <c r="T623" s="274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75" t="s">
        <v>132</v>
      </c>
      <c r="AU623" s="275" t="s">
        <v>83</v>
      </c>
      <c r="AV623" s="14" t="s">
        <v>83</v>
      </c>
      <c r="AW623" s="14" t="s">
        <v>30</v>
      </c>
      <c r="AX623" s="14" t="s">
        <v>73</v>
      </c>
      <c r="AY623" s="275" t="s">
        <v>123</v>
      </c>
    </row>
    <row r="624" s="13" customFormat="1">
      <c r="A624" s="13"/>
      <c r="B624" s="255"/>
      <c r="C624" s="256"/>
      <c r="D624" s="251" t="s">
        <v>132</v>
      </c>
      <c r="E624" s="257" t="s">
        <v>1</v>
      </c>
      <c r="F624" s="258" t="s">
        <v>647</v>
      </c>
      <c r="G624" s="256"/>
      <c r="H624" s="257" t="s">
        <v>1</v>
      </c>
      <c r="I624" s="259"/>
      <c r="J624" s="256"/>
      <c r="K624" s="256"/>
      <c r="L624" s="260"/>
      <c r="M624" s="261"/>
      <c r="N624" s="262"/>
      <c r="O624" s="262"/>
      <c r="P624" s="262"/>
      <c r="Q624" s="262"/>
      <c r="R624" s="262"/>
      <c r="S624" s="262"/>
      <c r="T624" s="26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64" t="s">
        <v>132</v>
      </c>
      <c r="AU624" s="264" t="s">
        <v>83</v>
      </c>
      <c r="AV624" s="13" t="s">
        <v>81</v>
      </c>
      <c r="AW624" s="13" t="s">
        <v>30</v>
      </c>
      <c r="AX624" s="13" t="s">
        <v>73</v>
      </c>
      <c r="AY624" s="264" t="s">
        <v>123</v>
      </c>
    </row>
    <row r="625" s="14" customFormat="1">
      <c r="A625" s="14"/>
      <c r="B625" s="265"/>
      <c r="C625" s="266"/>
      <c r="D625" s="251" t="s">
        <v>132</v>
      </c>
      <c r="E625" s="267" t="s">
        <v>1</v>
      </c>
      <c r="F625" s="268" t="s">
        <v>570</v>
      </c>
      <c r="G625" s="266"/>
      <c r="H625" s="269">
        <v>1.1699999999999999</v>
      </c>
      <c r="I625" s="270"/>
      <c r="J625" s="266"/>
      <c r="K625" s="266"/>
      <c r="L625" s="271"/>
      <c r="M625" s="272"/>
      <c r="N625" s="273"/>
      <c r="O625" s="273"/>
      <c r="P625" s="273"/>
      <c r="Q625" s="273"/>
      <c r="R625" s="273"/>
      <c r="S625" s="273"/>
      <c r="T625" s="274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75" t="s">
        <v>132</v>
      </c>
      <c r="AU625" s="275" t="s">
        <v>83</v>
      </c>
      <c r="AV625" s="14" t="s">
        <v>83</v>
      </c>
      <c r="AW625" s="14" t="s">
        <v>30</v>
      </c>
      <c r="AX625" s="14" t="s">
        <v>73</v>
      </c>
      <c r="AY625" s="275" t="s">
        <v>123</v>
      </c>
    </row>
    <row r="626" s="13" customFormat="1">
      <c r="A626" s="13"/>
      <c r="B626" s="255"/>
      <c r="C626" s="256"/>
      <c r="D626" s="251" t="s">
        <v>132</v>
      </c>
      <c r="E626" s="257" t="s">
        <v>1</v>
      </c>
      <c r="F626" s="258" t="s">
        <v>648</v>
      </c>
      <c r="G626" s="256"/>
      <c r="H626" s="257" t="s">
        <v>1</v>
      </c>
      <c r="I626" s="259"/>
      <c r="J626" s="256"/>
      <c r="K626" s="256"/>
      <c r="L626" s="260"/>
      <c r="M626" s="261"/>
      <c r="N626" s="262"/>
      <c r="O626" s="262"/>
      <c r="P626" s="262"/>
      <c r="Q626" s="262"/>
      <c r="R626" s="262"/>
      <c r="S626" s="262"/>
      <c r="T626" s="26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64" t="s">
        <v>132</v>
      </c>
      <c r="AU626" s="264" t="s">
        <v>83</v>
      </c>
      <c r="AV626" s="13" t="s">
        <v>81</v>
      </c>
      <c r="AW626" s="13" t="s">
        <v>30</v>
      </c>
      <c r="AX626" s="13" t="s">
        <v>73</v>
      </c>
      <c r="AY626" s="264" t="s">
        <v>123</v>
      </c>
    </row>
    <row r="627" s="14" customFormat="1">
      <c r="A627" s="14"/>
      <c r="B627" s="265"/>
      <c r="C627" s="266"/>
      <c r="D627" s="251" t="s">
        <v>132</v>
      </c>
      <c r="E627" s="267" t="s">
        <v>1</v>
      </c>
      <c r="F627" s="268" t="s">
        <v>649</v>
      </c>
      <c r="G627" s="266"/>
      <c r="H627" s="269">
        <v>0.0070000000000000001</v>
      </c>
      <c r="I627" s="270"/>
      <c r="J627" s="266"/>
      <c r="K627" s="266"/>
      <c r="L627" s="271"/>
      <c r="M627" s="272"/>
      <c r="N627" s="273"/>
      <c r="O627" s="273"/>
      <c r="P627" s="273"/>
      <c r="Q627" s="273"/>
      <c r="R627" s="273"/>
      <c r="S627" s="273"/>
      <c r="T627" s="274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75" t="s">
        <v>132</v>
      </c>
      <c r="AU627" s="275" t="s">
        <v>83</v>
      </c>
      <c r="AV627" s="14" t="s">
        <v>83</v>
      </c>
      <c r="AW627" s="14" t="s">
        <v>30</v>
      </c>
      <c r="AX627" s="14" t="s">
        <v>73</v>
      </c>
      <c r="AY627" s="275" t="s">
        <v>123</v>
      </c>
    </row>
    <row r="628" s="14" customFormat="1">
      <c r="A628" s="14"/>
      <c r="B628" s="265"/>
      <c r="C628" s="266"/>
      <c r="D628" s="251" t="s">
        <v>132</v>
      </c>
      <c r="E628" s="267" t="s">
        <v>1</v>
      </c>
      <c r="F628" s="268" t="s">
        <v>650</v>
      </c>
      <c r="G628" s="266"/>
      <c r="H628" s="269">
        <v>0.0080000000000000002</v>
      </c>
      <c r="I628" s="270"/>
      <c r="J628" s="266"/>
      <c r="K628" s="266"/>
      <c r="L628" s="271"/>
      <c r="M628" s="272"/>
      <c r="N628" s="273"/>
      <c r="O628" s="273"/>
      <c r="P628" s="273"/>
      <c r="Q628" s="273"/>
      <c r="R628" s="273"/>
      <c r="S628" s="273"/>
      <c r="T628" s="274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75" t="s">
        <v>132</v>
      </c>
      <c r="AU628" s="275" t="s">
        <v>83</v>
      </c>
      <c r="AV628" s="14" t="s">
        <v>83</v>
      </c>
      <c r="AW628" s="14" t="s">
        <v>30</v>
      </c>
      <c r="AX628" s="14" t="s">
        <v>73</v>
      </c>
      <c r="AY628" s="275" t="s">
        <v>123</v>
      </c>
    </row>
    <row r="629" s="13" customFormat="1">
      <c r="A629" s="13"/>
      <c r="B629" s="255"/>
      <c r="C629" s="256"/>
      <c r="D629" s="251" t="s">
        <v>132</v>
      </c>
      <c r="E629" s="257" t="s">
        <v>1</v>
      </c>
      <c r="F629" s="258" t="s">
        <v>651</v>
      </c>
      <c r="G629" s="256"/>
      <c r="H629" s="257" t="s">
        <v>1</v>
      </c>
      <c r="I629" s="259"/>
      <c r="J629" s="256"/>
      <c r="K629" s="256"/>
      <c r="L629" s="260"/>
      <c r="M629" s="261"/>
      <c r="N629" s="262"/>
      <c r="O629" s="262"/>
      <c r="P629" s="262"/>
      <c r="Q629" s="262"/>
      <c r="R629" s="262"/>
      <c r="S629" s="262"/>
      <c r="T629" s="26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64" t="s">
        <v>132</v>
      </c>
      <c r="AU629" s="264" t="s">
        <v>83</v>
      </c>
      <c r="AV629" s="13" t="s">
        <v>81</v>
      </c>
      <c r="AW629" s="13" t="s">
        <v>30</v>
      </c>
      <c r="AX629" s="13" t="s">
        <v>73</v>
      </c>
      <c r="AY629" s="264" t="s">
        <v>123</v>
      </c>
    </row>
    <row r="630" s="14" customFormat="1">
      <c r="A630" s="14"/>
      <c r="B630" s="265"/>
      <c r="C630" s="266"/>
      <c r="D630" s="251" t="s">
        <v>132</v>
      </c>
      <c r="E630" s="267" t="s">
        <v>1</v>
      </c>
      <c r="F630" s="268" t="s">
        <v>652</v>
      </c>
      <c r="G630" s="266"/>
      <c r="H630" s="269">
        <v>0.123</v>
      </c>
      <c r="I630" s="270"/>
      <c r="J630" s="266"/>
      <c r="K630" s="266"/>
      <c r="L630" s="271"/>
      <c r="M630" s="272"/>
      <c r="N630" s="273"/>
      <c r="O630" s="273"/>
      <c r="P630" s="273"/>
      <c r="Q630" s="273"/>
      <c r="R630" s="273"/>
      <c r="S630" s="273"/>
      <c r="T630" s="274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75" t="s">
        <v>132</v>
      </c>
      <c r="AU630" s="275" t="s">
        <v>83</v>
      </c>
      <c r="AV630" s="14" t="s">
        <v>83</v>
      </c>
      <c r="AW630" s="14" t="s">
        <v>30</v>
      </c>
      <c r="AX630" s="14" t="s">
        <v>73</v>
      </c>
      <c r="AY630" s="275" t="s">
        <v>123</v>
      </c>
    </row>
    <row r="631" s="14" customFormat="1">
      <c r="A631" s="14"/>
      <c r="B631" s="265"/>
      <c r="C631" s="266"/>
      <c r="D631" s="251" t="s">
        <v>132</v>
      </c>
      <c r="E631" s="267" t="s">
        <v>1</v>
      </c>
      <c r="F631" s="268" t="s">
        <v>653</v>
      </c>
      <c r="G631" s="266"/>
      <c r="H631" s="269">
        <v>0.109</v>
      </c>
      <c r="I631" s="270"/>
      <c r="J631" s="266"/>
      <c r="K631" s="266"/>
      <c r="L631" s="271"/>
      <c r="M631" s="272"/>
      <c r="N631" s="273"/>
      <c r="O631" s="273"/>
      <c r="P631" s="273"/>
      <c r="Q631" s="273"/>
      <c r="R631" s="273"/>
      <c r="S631" s="273"/>
      <c r="T631" s="274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75" t="s">
        <v>132</v>
      </c>
      <c r="AU631" s="275" t="s">
        <v>83</v>
      </c>
      <c r="AV631" s="14" t="s">
        <v>83</v>
      </c>
      <c r="AW631" s="14" t="s">
        <v>30</v>
      </c>
      <c r="AX631" s="14" t="s">
        <v>73</v>
      </c>
      <c r="AY631" s="275" t="s">
        <v>123</v>
      </c>
    </row>
    <row r="632" s="13" customFormat="1">
      <c r="A632" s="13"/>
      <c r="B632" s="255"/>
      <c r="C632" s="256"/>
      <c r="D632" s="251" t="s">
        <v>132</v>
      </c>
      <c r="E632" s="257" t="s">
        <v>1</v>
      </c>
      <c r="F632" s="258" t="s">
        <v>654</v>
      </c>
      <c r="G632" s="256"/>
      <c r="H632" s="257" t="s">
        <v>1</v>
      </c>
      <c r="I632" s="259"/>
      <c r="J632" s="256"/>
      <c r="K632" s="256"/>
      <c r="L632" s="260"/>
      <c r="M632" s="261"/>
      <c r="N632" s="262"/>
      <c r="O632" s="262"/>
      <c r="P632" s="262"/>
      <c r="Q632" s="262"/>
      <c r="R632" s="262"/>
      <c r="S632" s="262"/>
      <c r="T632" s="26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64" t="s">
        <v>132</v>
      </c>
      <c r="AU632" s="264" t="s">
        <v>83</v>
      </c>
      <c r="AV632" s="13" t="s">
        <v>81</v>
      </c>
      <c r="AW632" s="13" t="s">
        <v>30</v>
      </c>
      <c r="AX632" s="13" t="s">
        <v>73</v>
      </c>
      <c r="AY632" s="264" t="s">
        <v>123</v>
      </c>
    </row>
    <row r="633" s="14" customFormat="1">
      <c r="A633" s="14"/>
      <c r="B633" s="265"/>
      <c r="C633" s="266"/>
      <c r="D633" s="251" t="s">
        <v>132</v>
      </c>
      <c r="E633" s="267" t="s">
        <v>1</v>
      </c>
      <c r="F633" s="268" t="s">
        <v>655</v>
      </c>
      <c r="G633" s="266"/>
      <c r="H633" s="269">
        <v>0.080000000000000002</v>
      </c>
      <c r="I633" s="270"/>
      <c r="J633" s="266"/>
      <c r="K633" s="266"/>
      <c r="L633" s="271"/>
      <c r="M633" s="272"/>
      <c r="N633" s="273"/>
      <c r="O633" s="273"/>
      <c r="P633" s="273"/>
      <c r="Q633" s="273"/>
      <c r="R633" s="273"/>
      <c r="S633" s="273"/>
      <c r="T633" s="274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75" t="s">
        <v>132</v>
      </c>
      <c r="AU633" s="275" t="s">
        <v>83</v>
      </c>
      <c r="AV633" s="14" t="s">
        <v>83</v>
      </c>
      <c r="AW633" s="14" t="s">
        <v>30</v>
      </c>
      <c r="AX633" s="14" t="s">
        <v>73</v>
      </c>
      <c r="AY633" s="275" t="s">
        <v>123</v>
      </c>
    </row>
    <row r="634" s="13" customFormat="1">
      <c r="A634" s="13"/>
      <c r="B634" s="255"/>
      <c r="C634" s="256"/>
      <c r="D634" s="251" t="s">
        <v>132</v>
      </c>
      <c r="E634" s="257" t="s">
        <v>1</v>
      </c>
      <c r="F634" s="258" t="s">
        <v>656</v>
      </c>
      <c r="G634" s="256"/>
      <c r="H634" s="257" t="s">
        <v>1</v>
      </c>
      <c r="I634" s="259"/>
      <c r="J634" s="256"/>
      <c r="K634" s="256"/>
      <c r="L634" s="260"/>
      <c r="M634" s="261"/>
      <c r="N634" s="262"/>
      <c r="O634" s="262"/>
      <c r="P634" s="262"/>
      <c r="Q634" s="262"/>
      <c r="R634" s="262"/>
      <c r="S634" s="262"/>
      <c r="T634" s="26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64" t="s">
        <v>132</v>
      </c>
      <c r="AU634" s="264" t="s">
        <v>83</v>
      </c>
      <c r="AV634" s="13" t="s">
        <v>81</v>
      </c>
      <c r="AW634" s="13" t="s">
        <v>30</v>
      </c>
      <c r="AX634" s="13" t="s">
        <v>73</v>
      </c>
      <c r="AY634" s="264" t="s">
        <v>123</v>
      </c>
    </row>
    <row r="635" s="14" customFormat="1">
      <c r="A635" s="14"/>
      <c r="B635" s="265"/>
      <c r="C635" s="266"/>
      <c r="D635" s="251" t="s">
        <v>132</v>
      </c>
      <c r="E635" s="267" t="s">
        <v>1</v>
      </c>
      <c r="F635" s="268" t="s">
        <v>655</v>
      </c>
      <c r="G635" s="266"/>
      <c r="H635" s="269">
        <v>0.080000000000000002</v>
      </c>
      <c r="I635" s="270"/>
      <c r="J635" s="266"/>
      <c r="K635" s="266"/>
      <c r="L635" s="271"/>
      <c r="M635" s="272"/>
      <c r="N635" s="273"/>
      <c r="O635" s="273"/>
      <c r="P635" s="273"/>
      <c r="Q635" s="273"/>
      <c r="R635" s="273"/>
      <c r="S635" s="273"/>
      <c r="T635" s="274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75" t="s">
        <v>132</v>
      </c>
      <c r="AU635" s="275" t="s">
        <v>83</v>
      </c>
      <c r="AV635" s="14" t="s">
        <v>83</v>
      </c>
      <c r="AW635" s="14" t="s">
        <v>30</v>
      </c>
      <c r="AX635" s="14" t="s">
        <v>73</v>
      </c>
      <c r="AY635" s="275" t="s">
        <v>123</v>
      </c>
    </row>
    <row r="636" s="13" customFormat="1">
      <c r="A636" s="13"/>
      <c r="B636" s="255"/>
      <c r="C636" s="256"/>
      <c r="D636" s="251" t="s">
        <v>132</v>
      </c>
      <c r="E636" s="257" t="s">
        <v>1</v>
      </c>
      <c r="F636" s="258" t="s">
        <v>657</v>
      </c>
      <c r="G636" s="256"/>
      <c r="H636" s="257" t="s">
        <v>1</v>
      </c>
      <c r="I636" s="259"/>
      <c r="J636" s="256"/>
      <c r="K636" s="256"/>
      <c r="L636" s="260"/>
      <c r="M636" s="261"/>
      <c r="N636" s="262"/>
      <c r="O636" s="262"/>
      <c r="P636" s="262"/>
      <c r="Q636" s="262"/>
      <c r="R636" s="262"/>
      <c r="S636" s="262"/>
      <c r="T636" s="263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64" t="s">
        <v>132</v>
      </c>
      <c r="AU636" s="264" t="s">
        <v>83</v>
      </c>
      <c r="AV636" s="13" t="s">
        <v>81</v>
      </c>
      <c r="AW636" s="13" t="s">
        <v>30</v>
      </c>
      <c r="AX636" s="13" t="s">
        <v>73</v>
      </c>
      <c r="AY636" s="264" t="s">
        <v>123</v>
      </c>
    </row>
    <row r="637" s="14" customFormat="1">
      <c r="A637" s="14"/>
      <c r="B637" s="265"/>
      <c r="C637" s="266"/>
      <c r="D637" s="251" t="s">
        <v>132</v>
      </c>
      <c r="E637" s="267" t="s">
        <v>1</v>
      </c>
      <c r="F637" s="268" t="s">
        <v>658</v>
      </c>
      <c r="G637" s="266"/>
      <c r="H637" s="269">
        <v>4.7249999999999996</v>
      </c>
      <c r="I637" s="270"/>
      <c r="J637" s="266"/>
      <c r="K637" s="266"/>
      <c r="L637" s="271"/>
      <c r="M637" s="272"/>
      <c r="N637" s="273"/>
      <c r="O637" s="273"/>
      <c r="P637" s="273"/>
      <c r="Q637" s="273"/>
      <c r="R637" s="273"/>
      <c r="S637" s="273"/>
      <c r="T637" s="274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75" t="s">
        <v>132</v>
      </c>
      <c r="AU637" s="275" t="s">
        <v>83</v>
      </c>
      <c r="AV637" s="14" t="s">
        <v>83</v>
      </c>
      <c r="AW637" s="14" t="s">
        <v>30</v>
      </c>
      <c r="AX637" s="14" t="s">
        <v>73</v>
      </c>
      <c r="AY637" s="275" t="s">
        <v>123</v>
      </c>
    </row>
    <row r="638" s="13" customFormat="1">
      <c r="A638" s="13"/>
      <c r="B638" s="255"/>
      <c r="C638" s="256"/>
      <c r="D638" s="251" t="s">
        <v>132</v>
      </c>
      <c r="E638" s="257" t="s">
        <v>1</v>
      </c>
      <c r="F638" s="258" t="s">
        <v>659</v>
      </c>
      <c r="G638" s="256"/>
      <c r="H638" s="257" t="s">
        <v>1</v>
      </c>
      <c r="I638" s="259"/>
      <c r="J638" s="256"/>
      <c r="K638" s="256"/>
      <c r="L638" s="260"/>
      <c r="M638" s="261"/>
      <c r="N638" s="262"/>
      <c r="O638" s="262"/>
      <c r="P638" s="262"/>
      <c r="Q638" s="262"/>
      <c r="R638" s="262"/>
      <c r="S638" s="262"/>
      <c r="T638" s="26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64" t="s">
        <v>132</v>
      </c>
      <c r="AU638" s="264" t="s">
        <v>83</v>
      </c>
      <c r="AV638" s="13" t="s">
        <v>81</v>
      </c>
      <c r="AW638" s="13" t="s">
        <v>30</v>
      </c>
      <c r="AX638" s="13" t="s">
        <v>73</v>
      </c>
      <c r="AY638" s="264" t="s">
        <v>123</v>
      </c>
    </row>
    <row r="639" s="14" customFormat="1">
      <c r="A639" s="14"/>
      <c r="B639" s="265"/>
      <c r="C639" s="266"/>
      <c r="D639" s="251" t="s">
        <v>132</v>
      </c>
      <c r="E639" s="267" t="s">
        <v>1</v>
      </c>
      <c r="F639" s="268" t="s">
        <v>660</v>
      </c>
      <c r="G639" s="266"/>
      <c r="H639" s="269">
        <v>1.0800000000000001</v>
      </c>
      <c r="I639" s="270"/>
      <c r="J639" s="266"/>
      <c r="K639" s="266"/>
      <c r="L639" s="271"/>
      <c r="M639" s="272"/>
      <c r="N639" s="273"/>
      <c r="O639" s="273"/>
      <c r="P639" s="273"/>
      <c r="Q639" s="273"/>
      <c r="R639" s="273"/>
      <c r="S639" s="273"/>
      <c r="T639" s="274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75" t="s">
        <v>132</v>
      </c>
      <c r="AU639" s="275" t="s">
        <v>83</v>
      </c>
      <c r="AV639" s="14" t="s">
        <v>83</v>
      </c>
      <c r="AW639" s="14" t="s">
        <v>30</v>
      </c>
      <c r="AX639" s="14" t="s">
        <v>73</v>
      </c>
      <c r="AY639" s="275" t="s">
        <v>123</v>
      </c>
    </row>
    <row r="640" s="13" customFormat="1">
      <c r="A640" s="13"/>
      <c r="B640" s="255"/>
      <c r="C640" s="256"/>
      <c r="D640" s="251" t="s">
        <v>132</v>
      </c>
      <c r="E640" s="257" t="s">
        <v>1</v>
      </c>
      <c r="F640" s="258" t="s">
        <v>661</v>
      </c>
      <c r="G640" s="256"/>
      <c r="H640" s="257" t="s">
        <v>1</v>
      </c>
      <c r="I640" s="259"/>
      <c r="J640" s="256"/>
      <c r="K640" s="256"/>
      <c r="L640" s="260"/>
      <c r="M640" s="261"/>
      <c r="N640" s="262"/>
      <c r="O640" s="262"/>
      <c r="P640" s="262"/>
      <c r="Q640" s="262"/>
      <c r="R640" s="262"/>
      <c r="S640" s="262"/>
      <c r="T640" s="26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64" t="s">
        <v>132</v>
      </c>
      <c r="AU640" s="264" t="s">
        <v>83</v>
      </c>
      <c r="AV640" s="13" t="s">
        <v>81</v>
      </c>
      <c r="AW640" s="13" t="s">
        <v>30</v>
      </c>
      <c r="AX640" s="13" t="s">
        <v>73</v>
      </c>
      <c r="AY640" s="264" t="s">
        <v>123</v>
      </c>
    </row>
    <row r="641" s="14" customFormat="1">
      <c r="A641" s="14"/>
      <c r="B641" s="265"/>
      <c r="C641" s="266"/>
      <c r="D641" s="251" t="s">
        <v>132</v>
      </c>
      <c r="E641" s="267" t="s">
        <v>1</v>
      </c>
      <c r="F641" s="268" t="s">
        <v>662</v>
      </c>
      <c r="G641" s="266"/>
      <c r="H641" s="269">
        <v>0.023</v>
      </c>
      <c r="I641" s="270"/>
      <c r="J641" s="266"/>
      <c r="K641" s="266"/>
      <c r="L641" s="271"/>
      <c r="M641" s="272"/>
      <c r="N641" s="273"/>
      <c r="O641" s="273"/>
      <c r="P641" s="273"/>
      <c r="Q641" s="273"/>
      <c r="R641" s="273"/>
      <c r="S641" s="273"/>
      <c r="T641" s="274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75" t="s">
        <v>132</v>
      </c>
      <c r="AU641" s="275" t="s">
        <v>83</v>
      </c>
      <c r="AV641" s="14" t="s">
        <v>83</v>
      </c>
      <c r="AW641" s="14" t="s">
        <v>30</v>
      </c>
      <c r="AX641" s="14" t="s">
        <v>73</v>
      </c>
      <c r="AY641" s="275" t="s">
        <v>123</v>
      </c>
    </row>
    <row r="642" s="13" customFormat="1">
      <c r="A642" s="13"/>
      <c r="B642" s="255"/>
      <c r="C642" s="256"/>
      <c r="D642" s="251" t="s">
        <v>132</v>
      </c>
      <c r="E642" s="257" t="s">
        <v>1</v>
      </c>
      <c r="F642" s="258" t="s">
        <v>663</v>
      </c>
      <c r="G642" s="256"/>
      <c r="H642" s="257" t="s">
        <v>1</v>
      </c>
      <c r="I642" s="259"/>
      <c r="J642" s="256"/>
      <c r="K642" s="256"/>
      <c r="L642" s="260"/>
      <c r="M642" s="261"/>
      <c r="N642" s="262"/>
      <c r="O642" s="262"/>
      <c r="P642" s="262"/>
      <c r="Q642" s="262"/>
      <c r="R642" s="262"/>
      <c r="S642" s="262"/>
      <c r="T642" s="26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64" t="s">
        <v>132</v>
      </c>
      <c r="AU642" s="264" t="s">
        <v>83</v>
      </c>
      <c r="AV642" s="13" t="s">
        <v>81</v>
      </c>
      <c r="AW642" s="13" t="s">
        <v>30</v>
      </c>
      <c r="AX642" s="13" t="s">
        <v>73</v>
      </c>
      <c r="AY642" s="264" t="s">
        <v>123</v>
      </c>
    </row>
    <row r="643" s="14" customFormat="1">
      <c r="A643" s="14"/>
      <c r="B643" s="265"/>
      <c r="C643" s="266"/>
      <c r="D643" s="251" t="s">
        <v>132</v>
      </c>
      <c r="E643" s="267" t="s">
        <v>1</v>
      </c>
      <c r="F643" s="268" t="s">
        <v>664</v>
      </c>
      <c r="G643" s="266"/>
      <c r="H643" s="269">
        <v>0.0080000000000000002</v>
      </c>
      <c r="I643" s="270"/>
      <c r="J643" s="266"/>
      <c r="K643" s="266"/>
      <c r="L643" s="271"/>
      <c r="M643" s="272"/>
      <c r="N643" s="273"/>
      <c r="O643" s="273"/>
      <c r="P643" s="273"/>
      <c r="Q643" s="273"/>
      <c r="R643" s="273"/>
      <c r="S643" s="273"/>
      <c r="T643" s="274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75" t="s">
        <v>132</v>
      </c>
      <c r="AU643" s="275" t="s">
        <v>83</v>
      </c>
      <c r="AV643" s="14" t="s">
        <v>83</v>
      </c>
      <c r="AW643" s="14" t="s">
        <v>30</v>
      </c>
      <c r="AX643" s="14" t="s">
        <v>73</v>
      </c>
      <c r="AY643" s="275" t="s">
        <v>123</v>
      </c>
    </row>
    <row r="644" s="13" customFormat="1">
      <c r="A644" s="13"/>
      <c r="B644" s="255"/>
      <c r="C644" s="256"/>
      <c r="D644" s="251" t="s">
        <v>132</v>
      </c>
      <c r="E644" s="257" t="s">
        <v>1</v>
      </c>
      <c r="F644" s="258" t="s">
        <v>665</v>
      </c>
      <c r="G644" s="256"/>
      <c r="H644" s="257" t="s">
        <v>1</v>
      </c>
      <c r="I644" s="259"/>
      <c r="J644" s="256"/>
      <c r="K644" s="256"/>
      <c r="L644" s="260"/>
      <c r="M644" s="261"/>
      <c r="N644" s="262"/>
      <c r="O644" s="262"/>
      <c r="P644" s="262"/>
      <c r="Q644" s="262"/>
      <c r="R644" s="262"/>
      <c r="S644" s="262"/>
      <c r="T644" s="26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64" t="s">
        <v>132</v>
      </c>
      <c r="AU644" s="264" t="s">
        <v>83</v>
      </c>
      <c r="AV644" s="13" t="s">
        <v>81</v>
      </c>
      <c r="AW644" s="13" t="s">
        <v>30</v>
      </c>
      <c r="AX644" s="13" t="s">
        <v>73</v>
      </c>
      <c r="AY644" s="264" t="s">
        <v>123</v>
      </c>
    </row>
    <row r="645" s="14" customFormat="1">
      <c r="A645" s="14"/>
      <c r="B645" s="265"/>
      <c r="C645" s="266"/>
      <c r="D645" s="251" t="s">
        <v>132</v>
      </c>
      <c r="E645" s="267" t="s">
        <v>1</v>
      </c>
      <c r="F645" s="268" t="s">
        <v>666</v>
      </c>
      <c r="G645" s="266"/>
      <c r="H645" s="269">
        <v>0.040000000000000001</v>
      </c>
      <c r="I645" s="270"/>
      <c r="J645" s="266"/>
      <c r="K645" s="266"/>
      <c r="L645" s="271"/>
      <c r="M645" s="272"/>
      <c r="N645" s="273"/>
      <c r="O645" s="273"/>
      <c r="P645" s="273"/>
      <c r="Q645" s="273"/>
      <c r="R645" s="273"/>
      <c r="S645" s="273"/>
      <c r="T645" s="274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75" t="s">
        <v>132</v>
      </c>
      <c r="AU645" s="275" t="s">
        <v>83</v>
      </c>
      <c r="AV645" s="14" t="s">
        <v>83</v>
      </c>
      <c r="AW645" s="14" t="s">
        <v>30</v>
      </c>
      <c r="AX645" s="14" t="s">
        <v>73</v>
      </c>
      <c r="AY645" s="275" t="s">
        <v>123</v>
      </c>
    </row>
    <row r="646" s="13" customFormat="1">
      <c r="A646" s="13"/>
      <c r="B646" s="255"/>
      <c r="C646" s="256"/>
      <c r="D646" s="251" t="s">
        <v>132</v>
      </c>
      <c r="E646" s="257" t="s">
        <v>1</v>
      </c>
      <c r="F646" s="258" t="s">
        <v>667</v>
      </c>
      <c r="G646" s="256"/>
      <c r="H646" s="257" t="s">
        <v>1</v>
      </c>
      <c r="I646" s="259"/>
      <c r="J646" s="256"/>
      <c r="K646" s="256"/>
      <c r="L646" s="260"/>
      <c r="M646" s="261"/>
      <c r="N646" s="262"/>
      <c r="O646" s="262"/>
      <c r="P646" s="262"/>
      <c r="Q646" s="262"/>
      <c r="R646" s="262"/>
      <c r="S646" s="262"/>
      <c r="T646" s="263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64" t="s">
        <v>132</v>
      </c>
      <c r="AU646" s="264" t="s">
        <v>83</v>
      </c>
      <c r="AV646" s="13" t="s">
        <v>81</v>
      </c>
      <c r="AW646" s="13" t="s">
        <v>30</v>
      </c>
      <c r="AX646" s="13" t="s">
        <v>73</v>
      </c>
      <c r="AY646" s="264" t="s">
        <v>123</v>
      </c>
    </row>
    <row r="647" s="14" customFormat="1">
      <c r="A647" s="14"/>
      <c r="B647" s="265"/>
      <c r="C647" s="266"/>
      <c r="D647" s="251" t="s">
        <v>132</v>
      </c>
      <c r="E647" s="267" t="s">
        <v>1</v>
      </c>
      <c r="F647" s="268" t="s">
        <v>668</v>
      </c>
      <c r="G647" s="266"/>
      <c r="H647" s="269">
        <v>0.014999999999999999</v>
      </c>
      <c r="I647" s="270"/>
      <c r="J647" s="266"/>
      <c r="K647" s="266"/>
      <c r="L647" s="271"/>
      <c r="M647" s="272"/>
      <c r="N647" s="273"/>
      <c r="O647" s="273"/>
      <c r="P647" s="273"/>
      <c r="Q647" s="273"/>
      <c r="R647" s="273"/>
      <c r="S647" s="273"/>
      <c r="T647" s="274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75" t="s">
        <v>132</v>
      </c>
      <c r="AU647" s="275" t="s">
        <v>83</v>
      </c>
      <c r="AV647" s="14" t="s">
        <v>83</v>
      </c>
      <c r="AW647" s="14" t="s">
        <v>30</v>
      </c>
      <c r="AX647" s="14" t="s">
        <v>73</v>
      </c>
      <c r="AY647" s="275" t="s">
        <v>123</v>
      </c>
    </row>
    <row r="648" s="13" customFormat="1">
      <c r="A648" s="13"/>
      <c r="B648" s="255"/>
      <c r="C648" s="256"/>
      <c r="D648" s="251" t="s">
        <v>132</v>
      </c>
      <c r="E648" s="257" t="s">
        <v>1</v>
      </c>
      <c r="F648" s="258" t="s">
        <v>669</v>
      </c>
      <c r="G648" s="256"/>
      <c r="H648" s="257" t="s">
        <v>1</v>
      </c>
      <c r="I648" s="259"/>
      <c r="J648" s="256"/>
      <c r="K648" s="256"/>
      <c r="L648" s="260"/>
      <c r="M648" s="261"/>
      <c r="N648" s="262"/>
      <c r="O648" s="262"/>
      <c r="P648" s="262"/>
      <c r="Q648" s="262"/>
      <c r="R648" s="262"/>
      <c r="S648" s="262"/>
      <c r="T648" s="26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64" t="s">
        <v>132</v>
      </c>
      <c r="AU648" s="264" t="s">
        <v>83</v>
      </c>
      <c r="AV648" s="13" t="s">
        <v>81</v>
      </c>
      <c r="AW648" s="13" t="s">
        <v>30</v>
      </c>
      <c r="AX648" s="13" t="s">
        <v>73</v>
      </c>
      <c r="AY648" s="264" t="s">
        <v>123</v>
      </c>
    </row>
    <row r="649" s="14" customFormat="1">
      <c r="A649" s="14"/>
      <c r="B649" s="265"/>
      <c r="C649" s="266"/>
      <c r="D649" s="251" t="s">
        <v>132</v>
      </c>
      <c r="E649" s="267" t="s">
        <v>1</v>
      </c>
      <c r="F649" s="268" t="s">
        <v>670</v>
      </c>
      <c r="G649" s="266"/>
      <c r="H649" s="269">
        <v>0.02</v>
      </c>
      <c r="I649" s="270"/>
      <c r="J649" s="266"/>
      <c r="K649" s="266"/>
      <c r="L649" s="271"/>
      <c r="M649" s="272"/>
      <c r="N649" s="273"/>
      <c r="O649" s="273"/>
      <c r="P649" s="273"/>
      <c r="Q649" s="273"/>
      <c r="R649" s="273"/>
      <c r="S649" s="273"/>
      <c r="T649" s="274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75" t="s">
        <v>132</v>
      </c>
      <c r="AU649" s="275" t="s">
        <v>83</v>
      </c>
      <c r="AV649" s="14" t="s">
        <v>83</v>
      </c>
      <c r="AW649" s="14" t="s">
        <v>30</v>
      </c>
      <c r="AX649" s="14" t="s">
        <v>73</v>
      </c>
      <c r="AY649" s="275" t="s">
        <v>123</v>
      </c>
    </row>
    <row r="650" s="15" customFormat="1">
      <c r="A650" s="15"/>
      <c r="B650" s="276"/>
      <c r="C650" s="277"/>
      <c r="D650" s="251" t="s">
        <v>132</v>
      </c>
      <c r="E650" s="278" t="s">
        <v>1</v>
      </c>
      <c r="F650" s="279" t="s">
        <v>135</v>
      </c>
      <c r="G650" s="277"/>
      <c r="H650" s="280">
        <v>30.005999999999997</v>
      </c>
      <c r="I650" s="281"/>
      <c r="J650" s="277"/>
      <c r="K650" s="277"/>
      <c r="L650" s="282"/>
      <c r="M650" s="283"/>
      <c r="N650" s="284"/>
      <c r="O650" s="284"/>
      <c r="P650" s="284"/>
      <c r="Q650" s="284"/>
      <c r="R650" s="284"/>
      <c r="S650" s="284"/>
      <c r="T650" s="285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86" t="s">
        <v>132</v>
      </c>
      <c r="AU650" s="286" t="s">
        <v>83</v>
      </c>
      <c r="AV650" s="15" t="s">
        <v>130</v>
      </c>
      <c r="AW650" s="15" t="s">
        <v>30</v>
      </c>
      <c r="AX650" s="15" t="s">
        <v>81</v>
      </c>
      <c r="AY650" s="286" t="s">
        <v>123</v>
      </c>
    </row>
    <row r="651" s="2" customFormat="1" ht="33" customHeight="1">
      <c r="A651" s="39"/>
      <c r="B651" s="40"/>
      <c r="C651" s="237" t="s">
        <v>671</v>
      </c>
      <c r="D651" s="237" t="s">
        <v>126</v>
      </c>
      <c r="E651" s="238" t="s">
        <v>672</v>
      </c>
      <c r="F651" s="239" t="s">
        <v>673</v>
      </c>
      <c r="G651" s="240" t="s">
        <v>172</v>
      </c>
      <c r="H651" s="241">
        <v>0.023</v>
      </c>
      <c r="I651" s="242"/>
      <c r="J651" s="243">
        <f>ROUND(I651*H651,2)</f>
        <v>0</v>
      </c>
      <c r="K651" s="244"/>
      <c r="L651" s="45"/>
      <c r="M651" s="245" t="s">
        <v>1</v>
      </c>
      <c r="N651" s="246" t="s">
        <v>38</v>
      </c>
      <c r="O651" s="92"/>
      <c r="P651" s="247">
        <f>O651*H651</f>
        <v>0</v>
      </c>
      <c r="Q651" s="247">
        <v>0</v>
      </c>
      <c r="R651" s="247">
        <f>Q651*H651</f>
        <v>0</v>
      </c>
      <c r="S651" s="247">
        <v>0</v>
      </c>
      <c r="T651" s="248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49" t="s">
        <v>130</v>
      </c>
      <c r="AT651" s="249" t="s">
        <v>126</v>
      </c>
      <c r="AU651" s="249" t="s">
        <v>83</v>
      </c>
      <c r="AY651" s="18" t="s">
        <v>123</v>
      </c>
      <c r="BE651" s="250">
        <f>IF(N651="základní",J651,0)</f>
        <v>0</v>
      </c>
      <c r="BF651" s="250">
        <f>IF(N651="snížená",J651,0)</f>
        <v>0</v>
      </c>
      <c r="BG651" s="250">
        <f>IF(N651="zákl. přenesená",J651,0)</f>
        <v>0</v>
      </c>
      <c r="BH651" s="250">
        <f>IF(N651="sníž. přenesená",J651,0)</f>
        <v>0</v>
      </c>
      <c r="BI651" s="250">
        <f>IF(N651="nulová",J651,0)</f>
        <v>0</v>
      </c>
      <c r="BJ651" s="18" t="s">
        <v>81</v>
      </c>
      <c r="BK651" s="250">
        <f>ROUND(I651*H651,2)</f>
        <v>0</v>
      </c>
      <c r="BL651" s="18" t="s">
        <v>130</v>
      </c>
      <c r="BM651" s="249" t="s">
        <v>674</v>
      </c>
    </row>
    <row r="652" s="2" customFormat="1">
      <c r="A652" s="39"/>
      <c r="B652" s="40"/>
      <c r="C652" s="41"/>
      <c r="D652" s="251" t="s">
        <v>131</v>
      </c>
      <c r="E652" s="41"/>
      <c r="F652" s="252" t="s">
        <v>673</v>
      </c>
      <c r="G652" s="41"/>
      <c r="H652" s="41"/>
      <c r="I652" s="145"/>
      <c r="J652" s="41"/>
      <c r="K652" s="41"/>
      <c r="L652" s="45"/>
      <c r="M652" s="253"/>
      <c r="N652" s="254"/>
      <c r="O652" s="92"/>
      <c r="P652" s="92"/>
      <c r="Q652" s="92"/>
      <c r="R652" s="92"/>
      <c r="S652" s="92"/>
      <c r="T652" s="93"/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T652" s="18" t="s">
        <v>131</v>
      </c>
      <c r="AU652" s="18" t="s">
        <v>83</v>
      </c>
    </row>
    <row r="653" s="13" customFormat="1">
      <c r="A653" s="13"/>
      <c r="B653" s="255"/>
      <c r="C653" s="256"/>
      <c r="D653" s="251" t="s">
        <v>132</v>
      </c>
      <c r="E653" s="257" t="s">
        <v>1</v>
      </c>
      <c r="F653" s="258" t="s">
        <v>675</v>
      </c>
      <c r="G653" s="256"/>
      <c r="H653" s="257" t="s">
        <v>1</v>
      </c>
      <c r="I653" s="259"/>
      <c r="J653" s="256"/>
      <c r="K653" s="256"/>
      <c r="L653" s="260"/>
      <c r="M653" s="261"/>
      <c r="N653" s="262"/>
      <c r="O653" s="262"/>
      <c r="P653" s="262"/>
      <c r="Q653" s="262"/>
      <c r="R653" s="262"/>
      <c r="S653" s="262"/>
      <c r="T653" s="263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64" t="s">
        <v>132</v>
      </c>
      <c r="AU653" s="264" t="s">
        <v>83</v>
      </c>
      <c r="AV653" s="13" t="s">
        <v>81</v>
      </c>
      <c r="AW653" s="13" t="s">
        <v>30</v>
      </c>
      <c r="AX653" s="13" t="s">
        <v>73</v>
      </c>
      <c r="AY653" s="264" t="s">
        <v>123</v>
      </c>
    </row>
    <row r="654" s="14" customFormat="1">
      <c r="A654" s="14"/>
      <c r="B654" s="265"/>
      <c r="C654" s="266"/>
      <c r="D654" s="251" t="s">
        <v>132</v>
      </c>
      <c r="E654" s="267" t="s">
        <v>1</v>
      </c>
      <c r="F654" s="268" t="s">
        <v>676</v>
      </c>
      <c r="G654" s="266"/>
      <c r="H654" s="269">
        <v>0.023</v>
      </c>
      <c r="I654" s="270"/>
      <c r="J654" s="266"/>
      <c r="K654" s="266"/>
      <c r="L654" s="271"/>
      <c r="M654" s="272"/>
      <c r="N654" s="273"/>
      <c r="O654" s="273"/>
      <c r="P654" s="273"/>
      <c r="Q654" s="273"/>
      <c r="R654" s="273"/>
      <c r="S654" s="273"/>
      <c r="T654" s="274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75" t="s">
        <v>132</v>
      </c>
      <c r="AU654" s="275" t="s">
        <v>83</v>
      </c>
      <c r="AV654" s="14" t="s">
        <v>83</v>
      </c>
      <c r="AW654" s="14" t="s">
        <v>30</v>
      </c>
      <c r="AX654" s="14" t="s">
        <v>73</v>
      </c>
      <c r="AY654" s="275" t="s">
        <v>123</v>
      </c>
    </row>
    <row r="655" s="15" customFormat="1">
      <c r="A655" s="15"/>
      <c r="B655" s="276"/>
      <c r="C655" s="277"/>
      <c r="D655" s="251" t="s">
        <v>132</v>
      </c>
      <c r="E655" s="278" t="s">
        <v>1</v>
      </c>
      <c r="F655" s="279" t="s">
        <v>135</v>
      </c>
      <c r="G655" s="277"/>
      <c r="H655" s="280">
        <v>0.023</v>
      </c>
      <c r="I655" s="281"/>
      <c r="J655" s="277"/>
      <c r="K655" s="277"/>
      <c r="L655" s="282"/>
      <c r="M655" s="283"/>
      <c r="N655" s="284"/>
      <c r="O655" s="284"/>
      <c r="P655" s="284"/>
      <c r="Q655" s="284"/>
      <c r="R655" s="284"/>
      <c r="S655" s="284"/>
      <c r="T655" s="285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T655" s="286" t="s">
        <v>132</v>
      </c>
      <c r="AU655" s="286" t="s">
        <v>83</v>
      </c>
      <c r="AV655" s="15" t="s">
        <v>130</v>
      </c>
      <c r="AW655" s="15" t="s">
        <v>30</v>
      </c>
      <c r="AX655" s="15" t="s">
        <v>81</v>
      </c>
      <c r="AY655" s="286" t="s">
        <v>123</v>
      </c>
    </row>
    <row r="656" s="2" customFormat="1" ht="33" customHeight="1">
      <c r="A656" s="39"/>
      <c r="B656" s="40"/>
      <c r="C656" s="237" t="s">
        <v>371</v>
      </c>
      <c r="D656" s="237" t="s">
        <v>126</v>
      </c>
      <c r="E656" s="238" t="s">
        <v>677</v>
      </c>
      <c r="F656" s="239" t="s">
        <v>678</v>
      </c>
      <c r="G656" s="240" t="s">
        <v>172</v>
      </c>
      <c r="H656" s="241">
        <v>10.332000000000001</v>
      </c>
      <c r="I656" s="242"/>
      <c r="J656" s="243">
        <f>ROUND(I656*H656,2)</f>
        <v>0</v>
      </c>
      <c r="K656" s="244"/>
      <c r="L656" s="45"/>
      <c r="M656" s="245" t="s">
        <v>1</v>
      </c>
      <c r="N656" s="246" t="s">
        <v>38</v>
      </c>
      <c r="O656" s="92"/>
      <c r="P656" s="247">
        <f>O656*H656</f>
        <v>0</v>
      </c>
      <c r="Q656" s="247">
        <v>0</v>
      </c>
      <c r="R656" s="247">
        <f>Q656*H656</f>
        <v>0</v>
      </c>
      <c r="S656" s="247">
        <v>0</v>
      </c>
      <c r="T656" s="248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49" t="s">
        <v>130</v>
      </c>
      <c r="AT656" s="249" t="s">
        <v>126</v>
      </c>
      <c r="AU656" s="249" t="s">
        <v>83</v>
      </c>
      <c r="AY656" s="18" t="s">
        <v>123</v>
      </c>
      <c r="BE656" s="250">
        <f>IF(N656="základní",J656,0)</f>
        <v>0</v>
      </c>
      <c r="BF656" s="250">
        <f>IF(N656="snížená",J656,0)</f>
        <v>0</v>
      </c>
      <c r="BG656" s="250">
        <f>IF(N656="zákl. přenesená",J656,0)</f>
        <v>0</v>
      </c>
      <c r="BH656" s="250">
        <f>IF(N656="sníž. přenesená",J656,0)</f>
        <v>0</v>
      </c>
      <c r="BI656" s="250">
        <f>IF(N656="nulová",J656,0)</f>
        <v>0</v>
      </c>
      <c r="BJ656" s="18" t="s">
        <v>81</v>
      </c>
      <c r="BK656" s="250">
        <f>ROUND(I656*H656,2)</f>
        <v>0</v>
      </c>
      <c r="BL656" s="18" t="s">
        <v>130</v>
      </c>
      <c r="BM656" s="249" t="s">
        <v>679</v>
      </c>
    </row>
    <row r="657" s="2" customFormat="1">
      <c r="A657" s="39"/>
      <c r="B657" s="40"/>
      <c r="C657" s="41"/>
      <c r="D657" s="251" t="s">
        <v>131</v>
      </c>
      <c r="E657" s="41"/>
      <c r="F657" s="252" t="s">
        <v>678</v>
      </c>
      <c r="G657" s="41"/>
      <c r="H657" s="41"/>
      <c r="I657" s="145"/>
      <c r="J657" s="41"/>
      <c r="K657" s="41"/>
      <c r="L657" s="45"/>
      <c r="M657" s="253"/>
      <c r="N657" s="254"/>
      <c r="O657" s="92"/>
      <c r="P657" s="92"/>
      <c r="Q657" s="92"/>
      <c r="R657" s="92"/>
      <c r="S657" s="92"/>
      <c r="T657" s="93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T657" s="18" t="s">
        <v>131</v>
      </c>
      <c r="AU657" s="18" t="s">
        <v>83</v>
      </c>
    </row>
    <row r="658" s="13" customFormat="1">
      <c r="A658" s="13"/>
      <c r="B658" s="255"/>
      <c r="C658" s="256"/>
      <c r="D658" s="251" t="s">
        <v>132</v>
      </c>
      <c r="E658" s="257" t="s">
        <v>1</v>
      </c>
      <c r="F658" s="258" t="s">
        <v>680</v>
      </c>
      <c r="G658" s="256"/>
      <c r="H658" s="257" t="s">
        <v>1</v>
      </c>
      <c r="I658" s="259"/>
      <c r="J658" s="256"/>
      <c r="K658" s="256"/>
      <c r="L658" s="260"/>
      <c r="M658" s="261"/>
      <c r="N658" s="262"/>
      <c r="O658" s="262"/>
      <c r="P658" s="262"/>
      <c r="Q658" s="262"/>
      <c r="R658" s="262"/>
      <c r="S658" s="262"/>
      <c r="T658" s="263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64" t="s">
        <v>132</v>
      </c>
      <c r="AU658" s="264" t="s">
        <v>83</v>
      </c>
      <c r="AV658" s="13" t="s">
        <v>81</v>
      </c>
      <c r="AW658" s="13" t="s">
        <v>30</v>
      </c>
      <c r="AX658" s="13" t="s">
        <v>73</v>
      </c>
      <c r="AY658" s="264" t="s">
        <v>123</v>
      </c>
    </row>
    <row r="659" s="14" customFormat="1">
      <c r="A659" s="14"/>
      <c r="B659" s="265"/>
      <c r="C659" s="266"/>
      <c r="D659" s="251" t="s">
        <v>132</v>
      </c>
      <c r="E659" s="267" t="s">
        <v>1</v>
      </c>
      <c r="F659" s="268" t="s">
        <v>681</v>
      </c>
      <c r="G659" s="266"/>
      <c r="H659" s="269">
        <v>10.332000000000001</v>
      </c>
      <c r="I659" s="270"/>
      <c r="J659" s="266"/>
      <c r="K659" s="266"/>
      <c r="L659" s="271"/>
      <c r="M659" s="272"/>
      <c r="N659" s="273"/>
      <c r="O659" s="273"/>
      <c r="P659" s="273"/>
      <c r="Q659" s="273"/>
      <c r="R659" s="273"/>
      <c r="S659" s="273"/>
      <c r="T659" s="274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75" t="s">
        <v>132</v>
      </c>
      <c r="AU659" s="275" t="s">
        <v>83</v>
      </c>
      <c r="AV659" s="14" t="s">
        <v>83</v>
      </c>
      <c r="AW659" s="14" t="s">
        <v>30</v>
      </c>
      <c r="AX659" s="14" t="s">
        <v>73</v>
      </c>
      <c r="AY659" s="275" t="s">
        <v>123</v>
      </c>
    </row>
    <row r="660" s="15" customFormat="1">
      <c r="A660" s="15"/>
      <c r="B660" s="276"/>
      <c r="C660" s="277"/>
      <c r="D660" s="251" t="s">
        <v>132</v>
      </c>
      <c r="E660" s="278" t="s">
        <v>1</v>
      </c>
      <c r="F660" s="279" t="s">
        <v>135</v>
      </c>
      <c r="G660" s="277"/>
      <c r="H660" s="280">
        <v>10.332000000000001</v>
      </c>
      <c r="I660" s="281"/>
      <c r="J660" s="277"/>
      <c r="K660" s="277"/>
      <c r="L660" s="282"/>
      <c r="M660" s="283"/>
      <c r="N660" s="284"/>
      <c r="O660" s="284"/>
      <c r="P660" s="284"/>
      <c r="Q660" s="284"/>
      <c r="R660" s="284"/>
      <c r="S660" s="284"/>
      <c r="T660" s="285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T660" s="286" t="s">
        <v>132</v>
      </c>
      <c r="AU660" s="286" t="s">
        <v>83</v>
      </c>
      <c r="AV660" s="15" t="s">
        <v>130</v>
      </c>
      <c r="AW660" s="15" t="s">
        <v>30</v>
      </c>
      <c r="AX660" s="15" t="s">
        <v>81</v>
      </c>
      <c r="AY660" s="286" t="s">
        <v>123</v>
      </c>
    </row>
    <row r="661" s="2" customFormat="1" ht="21.75" customHeight="1">
      <c r="A661" s="39"/>
      <c r="B661" s="40"/>
      <c r="C661" s="237" t="s">
        <v>682</v>
      </c>
      <c r="D661" s="237" t="s">
        <v>126</v>
      </c>
      <c r="E661" s="238" t="s">
        <v>683</v>
      </c>
      <c r="F661" s="239" t="s">
        <v>684</v>
      </c>
      <c r="G661" s="240" t="s">
        <v>172</v>
      </c>
      <c r="H661" s="241">
        <v>23.760000000000002</v>
      </c>
      <c r="I661" s="242"/>
      <c r="J661" s="243">
        <f>ROUND(I661*H661,2)</f>
        <v>0</v>
      </c>
      <c r="K661" s="244"/>
      <c r="L661" s="45"/>
      <c r="M661" s="245" t="s">
        <v>1</v>
      </c>
      <c r="N661" s="246" t="s">
        <v>38</v>
      </c>
      <c r="O661" s="92"/>
      <c r="P661" s="247">
        <f>O661*H661</f>
        <v>0</v>
      </c>
      <c r="Q661" s="247">
        <v>0</v>
      </c>
      <c r="R661" s="247">
        <f>Q661*H661</f>
        <v>0</v>
      </c>
      <c r="S661" s="247">
        <v>0</v>
      </c>
      <c r="T661" s="248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49" t="s">
        <v>130</v>
      </c>
      <c r="AT661" s="249" t="s">
        <v>126</v>
      </c>
      <c r="AU661" s="249" t="s">
        <v>83</v>
      </c>
      <c r="AY661" s="18" t="s">
        <v>123</v>
      </c>
      <c r="BE661" s="250">
        <f>IF(N661="základní",J661,0)</f>
        <v>0</v>
      </c>
      <c r="BF661" s="250">
        <f>IF(N661="snížená",J661,0)</f>
        <v>0</v>
      </c>
      <c r="BG661" s="250">
        <f>IF(N661="zákl. přenesená",J661,0)</f>
        <v>0</v>
      </c>
      <c r="BH661" s="250">
        <f>IF(N661="sníž. přenesená",J661,0)</f>
        <v>0</v>
      </c>
      <c r="BI661" s="250">
        <f>IF(N661="nulová",J661,0)</f>
        <v>0</v>
      </c>
      <c r="BJ661" s="18" t="s">
        <v>81</v>
      </c>
      <c r="BK661" s="250">
        <f>ROUND(I661*H661,2)</f>
        <v>0</v>
      </c>
      <c r="BL661" s="18" t="s">
        <v>130</v>
      </c>
      <c r="BM661" s="249" t="s">
        <v>685</v>
      </c>
    </row>
    <row r="662" s="2" customFormat="1">
      <c r="A662" s="39"/>
      <c r="B662" s="40"/>
      <c r="C662" s="41"/>
      <c r="D662" s="251" t="s">
        <v>131</v>
      </c>
      <c r="E662" s="41"/>
      <c r="F662" s="252" t="s">
        <v>684</v>
      </c>
      <c r="G662" s="41"/>
      <c r="H662" s="41"/>
      <c r="I662" s="145"/>
      <c r="J662" s="41"/>
      <c r="K662" s="41"/>
      <c r="L662" s="45"/>
      <c r="M662" s="253"/>
      <c r="N662" s="254"/>
      <c r="O662" s="92"/>
      <c r="P662" s="92"/>
      <c r="Q662" s="92"/>
      <c r="R662" s="92"/>
      <c r="S662" s="92"/>
      <c r="T662" s="93"/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T662" s="18" t="s">
        <v>131</v>
      </c>
      <c r="AU662" s="18" t="s">
        <v>83</v>
      </c>
    </row>
    <row r="663" s="13" customFormat="1">
      <c r="A663" s="13"/>
      <c r="B663" s="255"/>
      <c r="C663" s="256"/>
      <c r="D663" s="251" t="s">
        <v>132</v>
      </c>
      <c r="E663" s="257" t="s">
        <v>1</v>
      </c>
      <c r="F663" s="258" t="s">
        <v>686</v>
      </c>
      <c r="G663" s="256"/>
      <c r="H663" s="257" t="s">
        <v>1</v>
      </c>
      <c r="I663" s="259"/>
      <c r="J663" s="256"/>
      <c r="K663" s="256"/>
      <c r="L663" s="260"/>
      <c r="M663" s="261"/>
      <c r="N663" s="262"/>
      <c r="O663" s="262"/>
      <c r="P663" s="262"/>
      <c r="Q663" s="262"/>
      <c r="R663" s="262"/>
      <c r="S663" s="262"/>
      <c r="T663" s="263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64" t="s">
        <v>132</v>
      </c>
      <c r="AU663" s="264" t="s">
        <v>83</v>
      </c>
      <c r="AV663" s="13" t="s">
        <v>81</v>
      </c>
      <c r="AW663" s="13" t="s">
        <v>30</v>
      </c>
      <c r="AX663" s="13" t="s">
        <v>73</v>
      </c>
      <c r="AY663" s="264" t="s">
        <v>123</v>
      </c>
    </row>
    <row r="664" s="14" customFormat="1">
      <c r="A664" s="14"/>
      <c r="B664" s="265"/>
      <c r="C664" s="266"/>
      <c r="D664" s="251" t="s">
        <v>132</v>
      </c>
      <c r="E664" s="267" t="s">
        <v>1</v>
      </c>
      <c r="F664" s="268" t="s">
        <v>603</v>
      </c>
      <c r="G664" s="266"/>
      <c r="H664" s="269">
        <v>23.760000000000002</v>
      </c>
      <c r="I664" s="270"/>
      <c r="J664" s="266"/>
      <c r="K664" s="266"/>
      <c r="L664" s="271"/>
      <c r="M664" s="272"/>
      <c r="N664" s="273"/>
      <c r="O664" s="273"/>
      <c r="P664" s="273"/>
      <c r="Q664" s="273"/>
      <c r="R664" s="273"/>
      <c r="S664" s="273"/>
      <c r="T664" s="274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75" t="s">
        <v>132</v>
      </c>
      <c r="AU664" s="275" t="s">
        <v>83</v>
      </c>
      <c r="AV664" s="14" t="s">
        <v>83</v>
      </c>
      <c r="AW664" s="14" t="s">
        <v>30</v>
      </c>
      <c r="AX664" s="14" t="s">
        <v>73</v>
      </c>
      <c r="AY664" s="275" t="s">
        <v>123</v>
      </c>
    </row>
    <row r="665" s="15" customFormat="1">
      <c r="A665" s="15"/>
      <c r="B665" s="276"/>
      <c r="C665" s="277"/>
      <c r="D665" s="251" t="s">
        <v>132</v>
      </c>
      <c r="E665" s="278" t="s">
        <v>1</v>
      </c>
      <c r="F665" s="279" t="s">
        <v>135</v>
      </c>
      <c r="G665" s="277"/>
      <c r="H665" s="280">
        <v>23.760000000000002</v>
      </c>
      <c r="I665" s="281"/>
      <c r="J665" s="277"/>
      <c r="K665" s="277"/>
      <c r="L665" s="282"/>
      <c r="M665" s="283"/>
      <c r="N665" s="284"/>
      <c r="O665" s="284"/>
      <c r="P665" s="284"/>
      <c r="Q665" s="284"/>
      <c r="R665" s="284"/>
      <c r="S665" s="284"/>
      <c r="T665" s="285"/>
      <c r="U665" s="15"/>
      <c r="V665" s="15"/>
      <c r="W665" s="15"/>
      <c r="X665" s="15"/>
      <c r="Y665" s="15"/>
      <c r="Z665" s="15"/>
      <c r="AA665" s="15"/>
      <c r="AB665" s="15"/>
      <c r="AC665" s="15"/>
      <c r="AD665" s="15"/>
      <c r="AE665" s="15"/>
      <c r="AT665" s="286" t="s">
        <v>132</v>
      </c>
      <c r="AU665" s="286" t="s">
        <v>83</v>
      </c>
      <c r="AV665" s="15" t="s">
        <v>130</v>
      </c>
      <c r="AW665" s="15" t="s">
        <v>30</v>
      </c>
      <c r="AX665" s="15" t="s">
        <v>81</v>
      </c>
      <c r="AY665" s="286" t="s">
        <v>123</v>
      </c>
    </row>
    <row r="666" s="2" customFormat="1" ht="16.5" customHeight="1">
      <c r="A666" s="39"/>
      <c r="B666" s="40"/>
      <c r="C666" s="237" t="s">
        <v>375</v>
      </c>
      <c r="D666" s="237" t="s">
        <v>126</v>
      </c>
      <c r="E666" s="238" t="s">
        <v>687</v>
      </c>
      <c r="F666" s="239" t="s">
        <v>688</v>
      </c>
      <c r="G666" s="240" t="s">
        <v>172</v>
      </c>
      <c r="H666" s="241">
        <v>0.023</v>
      </c>
      <c r="I666" s="242"/>
      <c r="J666" s="243">
        <f>ROUND(I666*H666,2)</f>
        <v>0</v>
      </c>
      <c r="K666" s="244"/>
      <c r="L666" s="45"/>
      <c r="M666" s="245" t="s">
        <v>1</v>
      </c>
      <c r="N666" s="246" t="s">
        <v>38</v>
      </c>
      <c r="O666" s="92"/>
      <c r="P666" s="247">
        <f>O666*H666</f>
        <v>0</v>
      </c>
      <c r="Q666" s="247">
        <v>0</v>
      </c>
      <c r="R666" s="247">
        <f>Q666*H666</f>
        <v>0</v>
      </c>
      <c r="S666" s="247">
        <v>0</v>
      </c>
      <c r="T666" s="248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49" t="s">
        <v>130</v>
      </c>
      <c r="AT666" s="249" t="s">
        <v>126</v>
      </c>
      <c r="AU666" s="249" t="s">
        <v>83</v>
      </c>
      <c r="AY666" s="18" t="s">
        <v>123</v>
      </c>
      <c r="BE666" s="250">
        <f>IF(N666="základní",J666,0)</f>
        <v>0</v>
      </c>
      <c r="BF666" s="250">
        <f>IF(N666="snížená",J666,0)</f>
        <v>0</v>
      </c>
      <c r="BG666" s="250">
        <f>IF(N666="zákl. přenesená",J666,0)</f>
        <v>0</v>
      </c>
      <c r="BH666" s="250">
        <f>IF(N666="sníž. přenesená",J666,0)</f>
        <v>0</v>
      </c>
      <c r="BI666" s="250">
        <f>IF(N666="nulová",J666,0)</f>
        <v>0</v>
      </c>
      <c r="BJ666" s="18" t="s">
        <v>81</v>
      </c>
      <c r="BK666" s="250">
        <f>ROUND(I666*H666,2)</f>
        <v>0</v>
      </c>
      <c r="BL666" s="18" t="s">
        <v>130</v>
      </c>
      <c r="BM666" s="249" t="s">
        <v>689</v>
      </c>
    </row>
    <row r="667" s="2" customFormat="1">
      <c r="A667" s="39"/>
      <c r="B667" s="40"/>
      <c r="C667" s="41"/>
      <c r="D667" s="251" t="s">
        <v>131</v>
      </c>
      <c r="E667" s="41"/>
      <c r="F667" s="252" t="s">
        <v>688</v>
      </c>
      <c r="G667" s="41"/>
      <c r="H667" s="41"/>
      <c r="I667" s="145"/>
      <c r="J667" s="41"/>
      <c r="K667" s="41"/>
      <c r="L667" s="45"/>
      <c r="M667" s="253"/>
      <c r="N667" s="254"/>
      <c r="O667" s="92"/>
      <c r="P667" s="92"/>
      <c r="Q667" s="92"/>
      <c r="R667" s="92"/>
      <c r="S667" s="92"/>
      <c r="T667" s="93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131</v>
      </c>
      <c r="AU667" s="18" t="s">
        <v>83</v>
      </c>
    </row>
    <row r="668" s="13" customFormat="1">
      <c r="A668" s="13"/>
      <c r="B668" s="255"/>
      <c r="C668" s="256"/>
      <c r="D668" s="251" t="s">
        <v>132</v>
      </c>
      <c r="E668" s="257" t="s">
        <v>1</v>
      </c>
      <c r="F668" s="258" t="s">
        <v>690</v>
      </c>
      <c r="G668" s="256"/>
      <c r="H668" s="257" t="s">
        <v>1</v>
      </c>
      <c r="I668" s="259"/>
      <c r="J668" s="256"/>
      <c r="K668" s="256"/>
      <c r="L668" s="260"/>
      <c r="M668" s="261"/>
      <c r="N668" s="262"/>
      <c r="O668" s="262"/>
      <c r="P668" s="262"/>
      <c r="Q668" s="262"/>
      <c r="R668" s="262"/>
      <c r="S668" s="262"/>
      <c r="T668" s="263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64" t="s">
        <v>132</v>
      </c>
      <c r="AU668" s="264" t="s">
        <v>83</v>
      </c>
      <c r="AV668" s="13" t="s">
        <v>81</v>
      </c>
      <c r="AW668" s="13" t="s">
        <v>30</v>
      </c>
      <c r="AX668" s="13" t="s">
        <v>73</v>
      </c>
      <c r="AY668" s="264" t="s">
        <v>123</v>
      </c>
    </row>
    <row r="669" s="14" customFormat="1">
      <c r="A669" s="14"/>
      <c r="B669" s="265"/>
      <c r="C669" s="266"/>
      <c r="D669" s="251" t="s">
        <v>132</v>
      </c>
      <c r="E669" s="267" t="s">
        <v>1</v>
      </c>
      <c r="F669" s="268" t="s">
        <v>676</v>
      </c>
      <c r="G669" s="266"/>
      <c r="H669" s="269">
        <v>0.023</v>
      </c>
      <c r="I669" s="270"/>
      <c r="J669" s="266"/>
      <c r="K669" s="266"/>
      <c r="L669" s="271"/>
      <c r="M669" s="272"/>
      <c r="N669" s="273"/>
      <c r="O669" s="273"/>
      <c r="P669" s="273"/>
      <c r="Q669" s="273"/>
      <c r="R669" s="273"/>
      <c r="S669" s="273"/>
      <c r="T669" s="274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75" t="s">
        <v>132</v>
      </c>
      <c r="AU669" s="275" t="s">
        <v>83</v>
      </c>
      <c r="AV669" s="14" t="s">
        <v>83</v>
      </c>
      <c r="AW669" s="14" t="s">
        <v>30</v>
      </c>
      <c r="AX669" s="14" t="s">
        <v>73</v>
      </c>
      <c r="AY669" s="275" t="s">
        <v>123</v>
      </c>
    </row>
    <row r="670" s="15" customFormat="1">
      <c r="A670" s="15"/>
      <c r="B670" s="276"/>
      <c r="C670" s="277"/>
      <c r="D670" s="251" t="s">
        <v>132</v>
      </c>
      <c r="E670" s="278" t="s">
        <v>1</v>
      </c>
      <c r="F670" s="279" t="s">
        <v>135</v>
      </c>
      <c r="G670" s="277"/>
      <c r="H670" s="280">
        <v>0.023</v>
      </c>
      <c r="I670" s="281"/>
      <c r="J670" s="277"/>
      <c r="K670" s="277"/>
      <c r="L670" s="282"/>
      <c r="M670" s="283"/>
      <c r="N670" s="284"/>
      <c r="O670" s="284"/>
      <c r="P670" s="284"/>
      <c r="Q670" s="284"/>
      <c r="R670" s="284"/>
      <c r="S670" s="284"/>
      <c r="T670" s="285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T670" s="286" t="s">
        <v>132</v>
      </c>
      <c r="AU670" s="286" t="s">
        <v>83</v>
      </c>
      <c r="AV670" s="15" t="s">
        <v>130</v>
      </c>
      <c r="AW670" s="15" t="s">
        <v>30</v>
      </c>
      <c r="AX670" s="15" t="s">
        <v>81</v>
      </c>
      <c r="AY670" s="286" t="s">
        <v>123</v>
      </c>
    </row>
    <row r="671" s="2" customFormat="1" ht="16.5" customHeight="1">
      <c r="A671" s="39"/>
      <c r="B671" s="40"/>
      <c r="C671" s="237" t="s">
        <v>691</v>
      </c>
      <c r="D671" s="237" t="s">
        <v>126</v>
      </c>
      <c r="E671" s="238" t="s">
        <v>692</v>
      </c>
      <c r="F671" s="239" t="s">
        <v>693</v>
      </c>
      <c r="G671" s="240" t="s">
        <v>172</v>
      </c>
      <c r="H671" s="241">
        <v>4.7249999999999996</v>
      </c>
      <c r="I671" s="242"/>
      <c r="J671" s="243">
        <f>ROUND(I671*H671,2)</f>
        <v>0</v>
      </c>
      <c r="K671" s="244"/>
      <c r="L671" s="45"/>
      <c r="M671" s="245" t="s">
        <v>1</v>
      </c>
      <c r="N671" s="246" t="s">
        <v>38</v>
      </c>
      <c r="O671" s="92"/>
      <c r="P671" s="247">
        <f>O671*H671</f>
        <v>0</v>
      </c>
      <c r="Q671" s="247">
        <v>0</v>
      </c>
      <c r="R671" s="247">
        <f>Q671*H671</f>
        <v>0</v>
      </c>
      <c r="S671" s="247">
        <v>0</v>
      </c>
      <c r="T671" s="248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49" t="s">
        <v>130</v>
      </c>
      <c r="AT671" s="249" t="s">
        <v>126</v>
      </c>
      <c r="AU671" s="249" t="s">
        <v>83</v>
      </c>
      <c r="AY671" s="18" t="s">
        <v>123</v>
      </c>
      <c r="BE671" s="250">
        <f>IF(N671="základní",J671,0)</f>
        <v>0</v>
      </c>
      <c r="BF671" s="250">
        <f>IF(N671="snížená",J671,0)</f>
        <v>0</v>
      </c>
      <c r="BG671" s="250">
        <f>IF(N671="zákl. přenesená",J671,0)</f>
        <v>0</v>
      </c>
      <c r="BH671" s="250">
        <f>IF(N671="sníž. přenesená",J671,0)</f>
        <v>0</v>
      </c>
      <c r="BI671" s="250">
        <f>IF(N671="nulová",J671,0)</f>
        <v>0</v>
      </c>
      <c r="BJ671" s="18" t="s">
        <v>81</v>
      </c>
      <c r="BK671" s="250">
        <f>ROUND(I671*H671,2)</f>
        <v>0</v>
      </c>
      <c r="BL671" s="18" t="s">
        <v>130</v>
      </c>
      <c r="BM671" s="249" t="s">
        <v>694</v>
      </c>
    </row>
    <row r="672" s="2" customFormat="1">
      <c r="A672" s="39"/>
      <c r="B672" s="40"/>
      <c r="C672" s="41"/>
      <c r="D672" s="251" t="s">
        <v>131</v>
      </c>
      <c r="E672" s="41"/>
      <c r="F672" s="252" t="s">
        <v>693</v>
      </c>
      <c r="G672" s="41"/>
      <c r="H672" s="41"/>
      <c r="I672" s="145"/>
      <c r="J672" s="41"/>
      <c r="K672" s="41"/>
      <c r="L672" s="45"/>
      <c r="M672" s="253"/>
      <c r="N672" s="254"/>
      <c r="O672" s="92"/>
      <c r="P672" s="92"/>
      <c r="Q672" s="92"/>
      <c r="R672" s="92"/>
      <c r="S672" s="92"/>
      <c r="T672" s="93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T672" s="18" t="s">
        <v>131</v>
      </c>
      <c r="AU672" s="18" t="s">
        <v>83</v>
      </c>
    </row>
    <row r="673" s="13" customFormat="1">
      <c r="A673" s="13"/>
      <c r="B673" s="255"/>
      <c r="C673" s="256"/>
      <c r="D673" s="251" t="s">
        <v>132</v>
      </c>
      <c r="E673" s="257" t="s">
        <v>1</v>
      </c>
      <c r="F673" s="258" t="s">
        <v>695</v>
      </c>
      <c r="G673" s="256"/>
      <c r="H673" s="257" t="s">
        <v>1</v>
      </c>
      <c r="I673" s="259"/>
      <c r="J673" s="256"/>
      <c r="K673" s="256"/>
      <c r="L673" s="260"/>
      <c r="M673" s="261"/>
      <c r="N673" s="262"/>
      <c r="O673" s="262"/>
      <c r="P673" s="262"/>
      <c r="Q673" s="262"/>
      <c r="R673" s="262"/>
      <c r="S673" s="262"/>
      <c r="T673" s="263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64" t="s">
        <v>132</v>
      </c>
      <c r="AU673" s="264" t="s">
        <v>83</v>
      </c>
      <c r="AV673" s="13" t="s">
        <v>81</v>
      </c>
      <c r="AW673" s="13" t="s">
        <v>30</v>
      </c>
      <c r="AX673" s="13" t="s">
        <v>73</v>
      </c>
      <c r="AY673" s="264" t="s">
        <v>123</v>
      </c>
    </row>
    <row r="674" s="14" customFormat="1">
      <c r="A674" s="14"/>
      <c r="B674" s="265"/>
      <c r="C674" s="266"/>
      <c r="D674" s="251" t="s">
        <v>132</v>
      </c>
      <c r="E674" s="267" t="s">
        <v>1</v>
      </c>
      <c r="F674" s="268" t="s">
        <v>658</v>
      </c>
      <c r="G674" s="266"/>
      <c r="H674" s="269">
        <v>4.7249999999999996</v>
      </c>
      <c r="I674" s="270"/>
      <c r="J674" s="266"/>
      <c r="K674" s="266"/>
      <c r="L674" s="271"/>
      <c r="M674" s="272"/>
      <c r="N674" s="273"/>
      <c r="O674" s="273"/>
      <c r="P674" s="273"/>
      <c r="Q674" s="273"/>
      <c r="R674" s="273"/>
      <c r="S674" s="273"/>
      <c r="T674" s="274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75" t="s">
        <v>132</v>
      </c>
      <c r="AU674" s="275" t="s">
        <v>83</v>
      </c>
      <c r="AV674" s="14" t="s">
        <v>83</v>
      </c>
      <c r="AW674" s="14" t="s">
        <v>30</v>
      </c>
      <c r="AX674" s="14" t="s">
        <v>73</v>
      </c>
      <c r="AY674" s="275" t="s">
        <v>123</v>
      </c>
    </row>
    <row r="675" s="15" customFormat="1">
      <c r="A675" s="15"/>
      <c r="B675" s="276"/>
      <c r="C675" s="277"/>
      <c r="D675" s="251" t="s">
        <v>132</v>
      </c>
      <c r="E675" s="278" t="s">
        <v>1</v>
      </c>
      <c r="F675" s="279" t="s">
        <v>135</v>
      </c>
      <c r="G675" s="277"/>
      <c r="H675" s="280">
        <v>4.7249999999999996</v>
      </c>
      <c r="I675" s="281"/>
      <c r="J675" s="277"/>
      <c r="K675" s="277"/>
      <c r="L675" s="282"/>
      <c r="M675" s="298"/>
      <c r="N675" s="299"/>
      <c r="O675" s="299"/>
      <c r="P675" s="299"/>
      <c r="Q675" s="299"/>
      <c r="R675" s="299"/>
      <c r="S675" s="299"/>
      <c r="T675" s="300"/>
      <c r="U675" s="15"/>
      <c r="V675" s="15"/>
      <c r="W675" s="15"/>
      <c r="X675" s="15"/>
      <c r="Y675" s="15"/>
      <c r="Z675" s="15"/>
      <c r="AA675" s="15"/>
      <c r="AB675" s="15"/>
      <c r="AC675" s="15"/>
      <c r="AD675" s="15"/>
      <c r="AE675" s="15"/>
      <c r="AT675" s="286" t="s">
        <v>132</v>
      </c>
      <c r="AU675" s="286" t="s">
        <v>83</v>
      </c>
      <c r="AV675" s="15" t="s">
        <v>130</v>
      </c>
      <c r="AW675" s="15" t="s">
        <v>30</v>
      </c>
      <c r="AX675" s="15" t="s">
        <v>81</v>
      </c>
      <c r="AY675" s="286" t="s">
        <v>123</v>
      </c>
    </row>
    <row r="676" s="2" customFormat="1" ht="6.96" customHeight="1">
      <c r="A676" s="39"/>
      <c r="B676" s="67"/>
      <c r="C676" s="68"/>
      <c r="D676" s="68"/>
      <c r="E676" s="68"/>
      <c r="F676" s="68"/>
      <c r="G676" s="68"/>
      <c r="H676" s="68"/>
      <c r="I676" s="184"/>
      <c r="J676" s="68"/>
      <c r="K676" s="68"/>
      <c r="L676" s="45"/>
      <c r="M676" s="39"/>
      <c r="O676" s="39"/>
      <c r="P676" s="39"/>
      <c r="Q676" s="39"/>
      <c r="R676" s="39"/>
      <c r="S676" s="39"/>
      <c r="T676" s="39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</row>
  </sheetData>
  <sheetProtection sheet="1" autoFilter="0" formatColumns="0" formatRows="0" objects="1" scenarios="1" spinCount="100000" saltValue="4IRi+wHsxl1XNdHFhY3u+vTmw0cvtf6/4+R36zIFlwdID5WVpzEBin1IgCqfIMvJHu//msNLW0lj8lbjVjPiSw==" hashValue="3pl2Sc14BEhWlDMnsCetjnRVGeGp5C2eYPQ7AAWPNpp+q7A/lOJKrI+7AYFRunZvLUZbh2Xpaji5ABPpqqOIAA==" algorithmName="SHA-512" password="CC35"/>
  <autoFilter ref="C122:K67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83</v>
      </c>
    </row>
    <row r="4" s="1" customFormat="1" ht="24.96" customHeight="1">
      <c r="B4" s="21"/>
      <c r="D4" s="141" t="s">
        <v>93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Zřízení BK na trati H.Brod - Humpolec bez oblouku bez materiálu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94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696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15. 6. 2020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 xml:space="preserve"> </v>
      </c>
      <c r="F15" s="39"/>
      <c r="G15" s="39"/>
      <c r="H15" s="39"/>
      <c r="I15" s="148" t="s">
        <v>26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27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29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 xml:space="preserve"> </v>
      </c>
      <c r="F21" s="39"/>
      <c r="G21" s="39"/>
      <c r="H21" s="39"/>
      <c r="I21" s="148" t="s">
        <v>26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31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26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32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33</v>
      </c>
      <c r="E30" s="39"/>
      <c r="F30" s="39"/>
      <c r="G30" s="39"/>
      <c r="H30" s="39"/>
      <c r="I30" s="145"/>
      <c r="J30" s="158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35</v>
      </c>
      <c r="G32" s="39"/>
      <c r="H32" s="39"/>
      <c r="I32" s="160" t="s">
        <v>34</v>
      </c>
      <c r="J32" s="159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37</v>
      </c>
      <c r="E33" s="143" t="s">
        <v>38</v>
      </c>
      <c r="F33" s="162">
        <f>ROUND((SUM(BE119:BE219)),  2)</f>
        <v>0</v>
      </c>
      <c r="G33" s="39"/>
      <c r="H33" s="39"/>
      <c r="I33" s="163">
        <v>0.20999999999999999</v>
      </c>
      <c r="J33" s="162">
        <f>ROUND(((SUM(BE119:BE219))*I33),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39</v>
      </c>
      <c r="F34" s="162">
        <f>ROUND((SUM(BF119:BF219)),  2)</f>
        <v>0</v>
      </c>
      <c r="G34" s="39"/>
      <c r="H34" s="39"/>
      <c r="I34" s="163">
        <v>0.14999999999999999</v>
      </c>
      <c r="J34" s="162">
        <f>ROUND(((SUM(BF119:BF219))*I34),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40</v>
      </c>
      <c r="F35" s="162">
        <f>ROUND((SUM(BG119:BG219)),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41</v>
      </c>
      <c r="F36" s="162">
        <f>ROUND((SUM(BH119:BH219)),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62">
        <f>ROUND((SUM(BI119:BI219)),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43</v>
      </c>
      <c r="E39" s="166"/>
      <c r="F39" s="166"/>
      <c r="G39" s="167" t="s">
        <v>44</v>
      </c>
      <c r="H39" s="168" t="s">
        <v>45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46</v>
      </c>
      <c r="E50" s="173"/>
      <c r="F50" s="173"/>
      <c r="G50" s="172" t="s">
        <v>47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48</v>
      </c>
      <c r="E61" s="176"/>
      <c r="F61" s="177" t="s">
        <v>49</v>
      </c>
      <c r="G61" s="175" t="s">
        <v>48</v>
      </c>
      <c r="H61" s="176"/>
      <c r="I61" s="178"/>
      <c r="J61" s="179" t="s">
        <v>49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50</v>
      </c>
      <c r="E65" s="180"/>
      <c r="F65" s="180"/>
      <c r="G65" s="172" t="s">
        <v>51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48</v>
      </c>
      <c r="E76" s="176"/>
      <c r="F76" s="177" t="s">
        <v>49</v>
      </c>
      <c r="G76" s="175" t="s">
        <v>48</v>
      </c>
      <c r="H76" s="176"/>
      <c r="I76" s="178"/>
      <c r="J76" s="179" t="s">
        <v>49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Zřízení BK na trati H.Brod - Humpolec bez oblouku bez materiálu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2020-1-2 - SO-02 Zřízení BK v km 7,749 - 8,450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15. 6. 2020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148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148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97</v>
      </c>
      <c r="D94" s="190"/>
      <c r="E94" s="190"/>
      <c r="F94" s="190"/>
      <c r="G94" s="190"/>
      <c r="H94" s="190"/>
      <c r="I94" s="191"/>
      <c r="J94" s="192" t="s">
        <v>98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99</v>
      </c>
      <c r="D96" s="41"/>
      <c r="E96" s="41"/>
      <c r="F96" s="41"/>
      <c r="G96" s="41"/>
      <c r="H96" s="41"/>
      <c r="I96" s="145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94"/>
      <c r="C97" s="195"/>
      <c r="D97" s="196" t="s">
        <v>697</v>
      </c>
      <c r="E97" s="197"/>
      <c r="F97" s="197"/>
      <c r="G97" s="197"/>
      <c r="H97" s="197"/>
      <c r="I97" s="198"/>
      <c r="J97" s="199">
        <f>J120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698</v>
      </c>
      <c r="E98" s="204"/>
      <c r="F98" s="204"/>
      <c r="G98" s="204"/>
      <c r="H98" s="204"/>
      <c r="I98" s="205"/>
      <c r="J98" s="206">
        <f>J121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4"/>
      <c r="C99" s="195"/>
      <c r="D99" s="196" t="s">
        <v>699</v>
      </c>
      <c r="E99" s="197"/>
      <c r="F99" s="197"/>
      <c r="G99" s="197"/>
      <c r="H99" s="197"/>
      <c r="I99" s="198"/>
      <c r="J99" s="199">
        <f>J193</f>
        <v>0</v>
      </c>
      <c r="K99" s="195"/>
      <c r="L99" s="20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145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184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187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108</v>
      </c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88" t="str">
        <f>E7</f>
        <v>Zřízení BK na trati H.Brod - Humpolec bez oblouku bez materiálu</v>
      </c>
      <c r="F109" s="33"/>
      <c r="G109" s="33"/>
      <c r="H109" s="33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94</v>
      </c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2020-1-2 - SO-02 Zřízení BK v km 7,749 - 8,450</v>
      </c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 xml:space="preserve"> </v>
      </c>
      <c r="G113" s="41"/>
      <c r="H113" s="41"/>
      <c r="I113" s="148" t="s">
        <v>22</v>
      </c>
      <c r="J113" s="80" t="str">
        <f>IF(J12="","",J12)</f>
        <v>15. 6. 2020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 xml:space="preserve"> </v>
      </c>
      <c r="G115" s="41"/>
      <c r="H115" s="41"/>
      <c r="I115" s="148" t="s">
        <v>29</v>
      </c>
      <c r="J115" s="37" t="str">
        <f>E21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27</v>
      </c>
      <c r="D116" s="41"/>
      <c r="E116" s="41"/>
      <c r="F116" s="28" t="str">
        <f>IF(E18="","",E18)</f>
        <v>Vyplň údaj</v>
      </c>
      <c r="G116" s="41"/>
      <c r="H116" s="41"/>
      <c r="I116" s="148" t="s">
        <v>31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208"/>
      <c r="B118" s="209"/>
      <c r="C118" s="210" t="s">
        <v>109</v>
      </c>
      <c r="D118" s="211" t="s">
        <v>58</v>
      </c>
      <c r="E118" s="211" t="s">
        <v>54</v>
      </c>
      <c r="F118" s="211" t="s">
        <v>55</v>
      </c>
      <c r="G118" s="211" t="s">
        <v>110</v>
      </c>
      <c r="H118" s="211" t="s">
        <v>111</v>
      </c>
      <c r="I118" s="212" t="s">
        <v>112</v>
      </c>
      <c r="J118" s="213" t="s">
        <v>98</v>
      </c>
      <c r="K118" s="214" t="s">
        <v>113</v>
      </c>
      <c r="L118" s="215"/>
      <c r="M118" s="101" t="s">
        <v>1</v>
      </c>
      <c r="N118" s="102" t="s">
        <v>37</v>
      </c>
      <c r="O118" s="102" t="s">
        <v>114</v>
      </c>
      <c r="P118" s="102" t="s">
        <v>115</v>
      </c>
      <c r="Q118" s="102" t="s">
        <v>116</v>
      </c>
      <c r="R118" s="102" t="s">
        <v>117</v>
      </c>
      <c r="S118" s="102" t="s">
        <v>118</v>
      </c>
      <c r="T118" s="103" t="s">
        <v>119</v>
      </c>
      <c r="U118" s="208"/>
      <c r="V118" s="208"/>
      <c r="W118" s="208"/>
      <c r="X118" s="208"/>
      <c r="Y118" s="208"/>
      <c r="Z118" s="208"/>
      <c r="AA118" s="208"/>
      <c r="AB118" s="208"/>
      <c r="AC118" s="208"/>
      <c r="AD118" s="208"/>
      <c r="AE118" s="208"/>
    </row>
    <row r="119" s="2" customFormat="1" ht="22.8" customHeight="1">
      <c r="A119" s="39"/>
      <c r="B119" s="40"/>
      <c r="C119" s="108" t="s">
        <v>120</v>
      </c>
      <c r="D119" s="41"/>
      <c r="E119" s="41"/>
      <c r="F119" s="41"/>
      <c r="G119" s="41"/>
      <c r="H119" s="41"/>
      <c r="I119" s="145"/>
      <c r="J119" s="216">
        <f>BK119</f>
        <v>0</v>
      </c>
      <c r="K119" s="41"/>
      <c r="L119" s="45"/>
      <c r="M119" s="104"/>
      <c r="N119" s="217"/>
      <c r="O119" s="105"/>
      <c r="P119" s="218">
        <f>P120+P193</f>
        <v>0</v>
      </c>
      <c r="Q119" s="105"/>
      <c r="R119" s="218">
        <f>R120+R193</f>
        <v>625.99636999999996</v>
      </c>
      <c r="S119" s="105"/>
      <c r="T119" s="219">
        <f>T120+T193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72</v>
      </c>
      <c r="AU119" s="18" t="s">
        <v>100</v>
      </c>
      <c r="BK119" s="220">
        <f>BK120+BK193</f>
        <v>0</v>
      </c>
    </row>
    <row r="120" s="12" customFormat="1" ht="25.92" customHeight="1">
      <c r="A120" s="12"/>
      <c r="B120" s="221"/>
      <c r="C120" s="222"/>
      <c r="D120" s="223" t="s">
        <v>72</v>
      </c>
      <c r="E120" s="224" t="s">
        <v>121</v>
      </c>
      <c r="F120" s="224" t="s">
        <v>700</v>
      </c>
      <c r="G120" s="222"/>
      <c r="H120" s="222"/>
      <c r="I120" s="225"/>
      <c r="J120" s="226">
        <f>BK120</f>
        <v>0</v>
      </c>
      <c r="K120" s="222"/>
      <c r="L120" s="227"/>
      <c r="M120" s="228"/>
      <c r="N120" s="229"/>
      <c r="O120" s="229"/>
      <c r="P120" s="230">
        <f>P121</f>
        <v>0</v>
      </c>
      <c r="Q120" s="229"/>
      <c r="R120" s="230">
        <f>R121</f>
        <v>625.99636999999996</v>
      </c>
      <c r="S120" s="229"/>
      <c r="T120" s="231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2" t="s">
        <v>81</v>
      </c>
      <c r="AT120" s="233" t="s">
        <v>72</v>
      </c>
      <c r="AU120" s="233" t="s">
        <v>73</v>
      </c>
      <c r="AY120" s="232" t="s">
        <v>123</v>
      </c>
      <c r="BK120" s="234">
        <f>BK121</f>
        <v>0</v>
      </c>
    </row>
    <row r="121" s="12" customFormat="1" ht="22.8" customHeight="1">
      <c r="A121" s="12"/>
      <c r="B121" s="221"/>
      <c r="C121" s="222"/>
      <c r="D121" s="223" t="s">
        <v>72</v>
      </c>
      <c r="E121" s="235" t="s">
        <v>124</v>
      </c>
      <c r="F121" s="235" t="s">
        <v>701</v>
      </c>
      <c r="G121" s="222"/>
      <c r="H121" s="222"/>
      <c r="I121" s="225"/>
      <c r="J121" s="236">
        <f>BK121</f>
        <v>0</v>
      </c>
      <c r="K121" s="222"/>
      <c r="L121" s="227"/>
      <c r="M121" s="228"/>
      <c r="N121" s="229"/>
      <c r="O121" s="229"/>
      <c r="P121" s="230">
        <f>SUM(P122:P192)</f>
        <v>0</v>
      </c>
      <c r="Q121" s="229"/>
      <c r="R121" s="230">
        <f>SUM(R122:R192)</f>
        <v>625.99636999999996</v>
      </c>
      <c r="S121" s="229"/>
      <c r="T121" s="231">
        <f>SUM(T122:T192)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2" t="s">
        <v>81</v>
      </c>
      <c r="AT121" s="233" t="s">
        <v>72</v>
      </c>
      <c r="AU121" s="233" t="s">
        <v>81</v>
      </c>
      <c r="AY121" s="232" t="s">
        <v>123</v>
      </c>
      <c r="BK121" s="234">
        <f>SUM(BK122:BK192)</f>
        <v>0</v>
      </c>
    </row>
    <row r="122" s="2" customFormat="1" ht="16.5" customHeight="1">
      <c r="A122" s="39"/>
      <c r="B122" s="40"/>
      <c r="C122" s="237" t="s">
        <v>81</v>
      </c>
      <c r="D122" s="237" t="s">
        <v>126</v>
      </c>
      <c r="E122" s="238" t="s">
        <v>702</v>
      </c>
      <c r="F122" s="239" t="s">
        <v>703</v>
      </c>
      <c r="G122" s="240" t="s">
        <v>138</v>
      </c>
      <c r="H122" s="241">
        <v>105</v>
      </c>
      <c r="I122" s="242"/>
      <c r="J122" s="243">
        <f>ROUND(I122*H122,2)</f>
        <v>0</v>
      </c>
      <c r="K122" s="244"/>
      <c r="L122" s="45"/>
      <c r="M122" s="245" t="s">
        <v>1</v>
      </c>
      <c r="N122" s="246" t="s">
        <v>38</v>
      </c>
      <c r="O122" s="92"/>
      <c r="P122" s="247">
        <f>O122*H122</f>
        <v>0</v>
      </c>
      <c r="Q122" s="247">
        <v>0</v>
      </c>
      <c r="R122" s="247">
        <f>Q122*H122</f>
        <v>0</v>
      </c>
      <c r="S122" s="247">
        <v>0</v>
      </c>
      <c r="T122" s="248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9" t="s">
        <v>130</v>
      </c>
      <c r="AT122" s="249" t="s">
        <v>126</v>
      </c>
      <c r="AU122" s="249" t="s">
        <v>83</v>
      </c>
      <c r="AY122" s="18" t="s">
        <v>123</v>
      </c>
      <c r="BE122" s="250">
        <f>IF(N122="základní",J122,0)</f>
        <v>0</v>
      </c>
      <c r="BF122" s="250">
        <f>IF(N122="snížená",J122,0)</f>
        <v>0</v>
      </c>
      <c r="BG122" s="250">
        <f>IF(N122="zákl. přenesená",J122,0)</f>
        <v>0</v>
      </c>
      <c r="BH122" s="250">
        <f>IF(N122="sníž. přenesená",J122,0)</f>
        <v>0</v>
      </c>
      <c r="BI122" s="250">
        <f>IF(N122="nulová",J122,0)</f>
        <v>0</v>
      </c>
      <c r="BJ122" s="18" t="s">
        <v>81</v>
      </c>
      <c r="BK122" s="250">
        <f>ROUND(I122*H122,2)</f>
        <v>0</v>
      </c>
      <c r="BL122" s="18" t="s">
        <v>130</v>
      </c>
      <c r="BM122" s="249" t="s">
        <v>704</v>
      </c>
    </row>
    <row r="123" s="2" customFormat="1">
      <c r="A123" s="39"/>
      <c r="B123" s="40"/>
      <c r="C123" s="41"/>
      <c r="D123" s="251" t="s">
        <v>131</v>
      </c>
      <c r="E123" s="41"/>
      <c r="F123" s="252" t="s">
        <v>705</v>
      </c>
      <c r="G123" s="41"/>
      <c r="H123" s="41"/>
      <c r="I123" s="145"/>
      <c r="J123" s="41"/>
      <c r="K123" s="41"/>
      <c r="L123" s="45"/>
      <c r="M123" s="253"/>
      <c r="N123" s="254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131</v>
      </c>
      <c r="AU123" s="18" t="s">
        <v>83</v>
      </c>
    </row>
    <row r="124" s="2" customFormat="1" ht="21.75" customHeight="1">
      <c r="A124" s="39"/>
      <c r="B124" s="40"/>
      <c r="C124" s="237" t="s">
        <v>83</v>
      </c>
      <c r="D124" s="237" t="s">
        <v>126</v>
      </c>
      <c r="E124" s="238" t="s">
        <v>706</v>
      </c>
      <c r="F124" s="239" t="s">
        <v>707</v>
      </c>
      <c r="G124" s="240" t="s">
        <v>144</v>
      </c>
      <c r="H124" s="241">
        <v>312.19999999999999</v>
      </c>
      <c r="I124" s="242"/>
      <c r="J124" s="243">
        <f>ROUND(I124*H124,2)</f>
        <v>0</v>
      </c>
      <c r="K124" s="244"/>
      <c r="L124" s="45"/>
      <c r="M124" s="245" t="s">
        <v>1</v>
      </c>
      <c r="N124" s="246" t="s">
        <v>38</v>
      </c>
      <c r="O124" s="92"/>
      <c r="P124" s="247">
        <f>O124*H124</f>
        <v>0</v>
      </c>
      <c r="Q124" s="247">
        <v>0</v>
      </c>
      <c r="R124" s="247">
        <f>Q124*H124</f>
        <v>0</v>
      </c>
      <c r="S124" s="247">
        <v>0</v>
      </c>
      <c r="T124" s="248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9" t="s">
        <v>130</v>
      </c>
      <c r="AT124" s="249" t="s">
        <v>126</v>
      </c>
      <c r="AU124" s="249" t="s">
        <v>83</v>
      </c>
      <c r="AY124" s="18" t="s">
        <v>123</v>
      </c>
      <c r="BE124" s="250">
        <f>IF(N124="základní",J124,0)</f>
        <v>0</v>
      </c>
      <c r="BF124" s="250">
        <f>IF(N124="snížená",J124,0)</f>
        <v>0</v>
      </c>
      <c r="BG124" s="250">
        <f>IF(N124="zákl. přenesená",J124,0)</f>
        <v>0</v>
      </c>
      <c r="BH124" s="250">
        <f>IF(N124="sníž. přenesená",J124,0)</f>
        <v>0</v>
      </c>
      <c r="BI124" s="250">
        <f>IF(N124="nulová",J124,0)</f>
        <v>0</v>
      </c>
      <c r="BJ124" s="18" t="s">
        <v>81</v>
      </c>
      <c r="BK124" s="250">
        <f>ROUND(I124*H124,2)</f>
        <v>0</v>
      </c>
      <c r="BL124" s="18" t="s">
        <v>130</v>
      </c>
      <c r="BM124" s="249" t="s">
        <v>708</v>
      </c>
    </row>
    <row r="125" s="2" customFormat="1">
      <c r="A125" s="39"/>
      <c r="B125" s="40"/>
      <c r="C125" s="41"/>
      <c r="D125" s="251" t="s">
        <v>131</v>
      </c>
      <c r="E125" s="41"/>
      <c r="F125" s="252" t="s">
        <v>709</v>
      </c>
      <c r="G125" s="41"/>
      <c r="H125" s="41"/>
      <c r="I125" s="145"/>
      <c r="J125" s="41"/>
      <c r="K125" s="41"/>
      <c r="L125" s="45"/>
      <c r="M125" s="253"/>
      <c r="N125" s="254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131</v>
      </c>
      <c r="AU125" s="18" t="s">
        <v>83</v>
      </c>
    </row>
    <row r="126" s="14" customFormat="1">
      <c r="A126" s="14"/>
      <c r="B126" s="265"/>
      <c r="C126" s="266"/>
      <c r="D126" s="251" t="s">
        <v>132</v>
      </c>
      <c r="E126" s="267" t="s">
        <v>1</v>
      </c>
      <c r="F126" s="268" t="s">
        <v>710</v>
      </c>
      <c r="G126" s="266"/>
      <c r="H126" s="269">
        <v>312.19999999999999</v>
      </c>
      <c r="I126" s="270"/>
      <c r="J126" s="266"/>
      <c r="K126" s="266"/>
      <c r="L126" s="271"/>
      <c r="M126" s="272"/>
      <c r="N126" s="273"/>
      <c r="O126" s="273"/>
      <c r="P126" s="273"/>
      <c r="Q126" s="273"/>
      <c r="R126" s="273"/>
      <c r="S126" s="273"/>
      <c r="T126" s="27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5" t="s">
        <v>132</v>
      </c>
      <c r="AU126" s="275" t="s">
        <v>83</v>
      </c>
      <c r="AV126" s="14" t="s">
        <v>83</v>
      </c>
      <c r="AW126" s="14" t="s">
        <v>30</v>
      </c>
      <c r="AX126" s="14" t="s">
        <v>81</v>
      </c>
      <c r="AY126" s="275" t="s">
        <v>123</v>
      </c>
    </row>
    <row r="127" s="2" customFormat="1" ht="16.5" customHeight="1">
      <c r="A127" s="39"/>
      <c r="B127" s="40"/>
      <c r="C127" s="237" t="s">
        <v>141</v>
      </c>
      <c r="D127" s="237" t="s">
        <v>126</v>
      </c>
      <c r="E127" s="238" t="s">
        <v>711</v>
      </c>
      <c r="F127" s="239" t="s">
        <v>712</v>
      </c>
      <c r="G127" s="240" t="s">
        <v>144</v>
      </c>
      <c r="H127" s="241">
        <v>345.30000000000001</v>
      </c>
      <c r="I127" s="242"/>
      <c r="J127" s="243">
        <f>ROUND(I127*H127,2)</f>
        <v>0</v>
      </c>
      <c r="K127" s="244"/>
      <c r="L127" s="45"/>
      <c r="M127" s="245" t="s">
        <v>1</v>
      </c>
      <c r="N127" s="246" t="s">
        <v>38</v>
      </c>
      <c r="O127" s="92"/>
      <c r="P127" s="247">
        <f>O127*H127</f>
        <v>0</v>
      </c>
      <c r="Q127" s="247">
        <v>0</v>
      </c>
      <c r="R127" s="247">
        <f>Q127*H127</f>
        <v>0</v>
      </c>
      <c r="S127" s="247">
        <v>0</v>
      </c>
      <c r="T127" s="248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9" t="s">
        <v>130</v>
      </c>
      <c r="AT127" s="249" t="s">
        <v>126</v>
      </c>
      <c r="AU127" s="249" t="s">
        <v>83</v>
      </c>
      <c r="AY127" s="18" t="s">
        <v>123</v>
      </c>
      <c r="BE127" s="250">
        <f>IF(N127="základní",J127,0)</f>
        <v>0</v>
      </c>
      <c r="BF127" s="250">
        <f>IF(N127="snížená",J127,0)</f>
        <v>0</v>
      </c>
      <c r="BG127" s="250">
        <f>IF(N127="zákl. přenesená",J127,0)</f>
        <v>0</v>
      </c>
      <c r="BH127" s="250">
        <f>IF(N127="sníž. přenesená",J127,0)</f>
        <v>0</v>
      </c>
      <c r="BI127" s="250">
        <f>IF(N127="nulová",J127,0)</f>
        <v>0</v>
      </c>
      <c r="BJ127" s="18" t="s">
        <v>81</v>
      </c>
      <c r="BK127" s="250">
        <f>ROUND(I127*H127,2)</f>
        <v>0</v>
      </c>
      <c r="BL127" s="18" t="s">
        <v>130</v>
      </c>
      <c r="BM127" s="249" t="s">
        <v>713</v>
      </c>
    </row>
    <row r="128" s="2" customFormat="1">
      <c r="A128" s="39"/>
      <c r="B128" s="40"/>
      <c r="C128" s="41"/>
      <c r="D128" s="251" t="s">
        <v>131</v>
      </c>
      <c r="E128" s="41"/>
      <c r="F128" s="252" t="s">
        <v>714</v>
      </c>
      <c r="G128" s="41"/>
      <c r="H128" s="41"/>
      <c r="I128" s="145"/>
      <c r="J128" s="41"/>
      <c r="K128" s="41"/>
      <c r="L128" s="45"/>
      <c r="M128" s="253"/>
      <c r="N128" s="25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131</v>
      </c>
      <c r="AU128" s="18" t="s">
        <v>83</v>
      </c>
    </row>
    <row r="129" s="14" customFormat="1">
      <c r="A129" s="14"/>
      <c r="B129" s="265"/>
      <c r="C129" s="266"/>
      <c r="D129" s="251" t="s">
        <v>132</v>
      </c>
      <c r="E129" s="267" t="s">
        <v>1</v>
      </c>
      <c r="F129" s="268" t="s">
        <v>715</v>
      </c>
      <c r="G129" s="266"/>
      <c r="H129" s="269">
        <v>345.30000000000001</v>
      </c>
      <c r="I129" s="270"/>
      <c r="J129" s="266"/>
      <c r="K129" s="266"/>
      <c r="L129" s="271"/>
      <c r="M129" s="272"/>
      <c r="N129" s="273"/>
      <c r="O129" s="273"/>
      <c r="P129" s="273"/>
      <c r="Q129" s="273"/>
      <c r="R129" s="273"/>
      <c r="S129" s="273"/>
      <c r="T129" s="27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5" t="s">
        <v>132</v>
      </c>
      <c r="AU129" s="275" t="s">
        <v>83</v>
      </c>
      <c r="AV129" s="14" t="s">
        <v>83</v>
      </c>
      <c r="AW129" s="14" t="s">
        <v>30</v>
      </c>
      <c r="AX129" s="14" t="s">
        <v>73</v>
      </c>
      <c r="AY129" s="275" t="s">
        <v>123</v>
      </c>
    </row>
    <row r="130" s="15" customFormat="1">
      <c r="A130" s="15"/>
      <c r="B130" s="276"/>
      <c r="C130" s="277"/>
      <c r="D130" s="251" t="s">
        <v>132</v>
      </c>
      <c r="E130" s="278" t="s">
        <v>1</v>
      </c>
      <c r="F130" s="279" t="s">
        <v>135</v>
      </c>
      <c r="G130" s="277"/>
      <c r="H130" s="280">
        <v>345.30000000000001</v>
      </c>
      <c r="I130" s="281"/>
      <c r="J130" s="277"/>
      <c r="K130" s="277"/>
      <c r="L130" s="282"/>
      <c r="M130" s="283"/>
      <c r="N130" s="284"/>
      <c r="O130" s="284"/>
      <c r="P130" s="284"/>
      <c r="Q130" s="284"/>
      <c r="R130" s="284"/>
      <c r="S130" s="284"/>
      <c r="T130" s="28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86" t="s">
        <v>132</v>
      </c>
      <c r="AU130" s="286" t="s">
        <v>83</v>
      </c>
      <c r="AV130" s="15" t="s">
        <v>130</v>
      </c>
      <c r="AW130" s="15" t="s">
        <v>30</v>
      </c>
      <c r="AX130" s="15" t="s">
        <v>81</v>
      </c>
      <c r="AY130" s="286" t="s">
        <v>123</v>
      </c>
    </row>
    <row r="131" s="2" customFormat="1" ht="16.5" customHeight="1">
      <c r="A131" s="39"/>
      <c r="B131" s="40"/>
      <c r="C131" s="287" t="s">
        <v>130</v>
      </c>
      <c r="D131" s="287" t="s">
        <v>169</v>
      </c>
      <c r="E131" s="288" t="s">
        <v>268</v>
      </c>
      <c r="F131" s="289" t="s">
        <v>716</v>
      </c>
      <c r="G131" s="290" t="s">
        <v>172</v>
      </c>
      <c r="H131" s="291">
        <v>621.53999999999996</v>
      </c>
      <c r="I131" s="292"/>
      <c r="J131" s="293">
        <f>ROUND(I131*H131,2)</f>
        <v>0</v>
      </c>
      <c r="K131" s="294"/>
      <c r="L131" s="295"/>
      <c r="M131" s="296" t="s">
        <v>1</v>
      </c>
      <c r="N131" s="297" t="s">
        <v>38</v>
      </c>
      <c r="O131" s="92"/>
      <c r="P131" s="247">
        <f>O131*H131</f>
        <v>0</v>
      </c>
      <c r="Q131" s="247">
        <v>1</v>
      </c>
      <c r="R131" s="247">
        <f>Q131*H131</f>
        <v>621.53999999999996</v>
      </c>
      <c r="S131" s="247">
        <v>0</v>
      </c>
      <c r="T131" s="24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9" t="s">
        <v>152</v>
      </c>
      <c r="AT131" s="249" t="s">
        <v>169</v>
      </c>
      <c r="AU131" s="249" t="s">
        <v>83</v>
      </c>
      <c r="AY131" s="18" t="s">
        <v>123</v>
      </c>
      <c r="BE131" s="250">
        <f>IF(N131="základní",J131,0)</f>
        <v>0</v>
      </c>
      <c r="BF131" s="250">
        <f>IF(N131="snížená",J131,0)</f>
        <v>0</v>
      </c>
      <c r="BG131" s="250">
        <f>IF(N131="zákl. přenesená",J131,0)</f>
        <v>0</v>
      </c>
      <c r="BH131" s="250">
        <f>IF(N131="sníž. přenesená",J131,0)</f>
        <v>0</v>
      </c>
      <c r="BI131" s="250">
        <f>IF(N131="nulová",J131,0)</f>
        <v>0</v>
      </c>
      <c r="BJ131" s="18" t="s">
        <v>81</v>
      </c>
      <c r="BK131" s="250">
        <f>ROUND(I131*H131,2)</f>
        <v>0</v>
      </c>
      <c r="BL131" s="18" t="s">
        <v>130</v>
      </c>
      <c r="BM131" s="249" t="s">
        <v>717</v>
      </c>
    </row>
    <row r="132" s="2" customFormat="1">
      <c r="A132" s="39"/>
      <c r="B132" s="40"/>
      <c r="C132" s="41"/>
      <c r="D132" s="251" t="s">
        <v>131</v>
      </c>
      <c r="E132" s="41"/>
      <c r="F132" s="252" t="s">
        <v>716</v>
      </c>
      <c r="G132" s="41"/>
      <c r="H132" s="41"/>
      <c r="I132" s="145"/>
      <c r="J132" s="41"/>
      <c r="K132" s="41"/>
      <c r="L132" s="45"/>
      <c r="M132" s="253"/>
      <c r="N132" s="254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131</v>
      </c>
      <c r="AU132" s="18" t="s">
        <v>83</v>
      </c>
    </row>
    <row r="133" s="14" customFormat="1">
      <c r="A133" s="14"/>
      <c r="B133" s="265"/>
      <c r="C133" s="266"/>
      <c r="D133" s="251" t="s">
        <v>132</v>
      </c>
      <c r="E133" s="267" t="s">
        <v>1</v>
      </c>
      <c r="F133" s="268" t="s">
        <v>718</v>
      </c>
      <c r="G133" s="266"/>
      <c r="H133" s="269">
        <v>621.53999999999996</v>
      </c>
      <c r="I133" s="270"/>
      <c r="J133" s="266"/>
      <c r="K133" s="266"/>
      <c r="L133" s="271"/>
      <c r="M133" s="272"/>
      <c r="N133" s="273"/>
      <c r="O133" s="273"/>
      <c r="P133" s="273"/>
      <c r="Q133" s="273"/>
      <c r="R133" s="273"/>
      <c r="S133" s="273"/>
      <c r="T133" s="27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5" t="s">
        <v>132</v>
      </c>
      <c r="AU133" s="275" t="s">
        <v>83</v>
      </c>
      <c r="AV133" s="14" t="s">
        <v>83</v>
      </c>
      <c r="AW133" s="14" t="s">
        <v>30</v>
      </c>
      <c r="AX133" s="14" t="s">
        <v>81</v>
      </c>
      <c r="AY133" s="275" t="s">
        <v>123</v>
      </c>
    </row>
    <row r="134" s="2" customFormat="1" ht="21.75" customHeight="1">
      <c r="A134" s="39"/>
      <c r="B134" s="40"/>
      <c r="C134" s="237" t="s">
        <v>124</v>
      </c>
      <c r="D134" s="237" t="s">
        <v>126</v>
      </c>
      <c r="E134" s="238" t="s">
        <v>719</v>
      </c>
      <c r="F134" s="239" t="s">
        <v>720</v>
      </c>
      <c r="G134" s="240" t="s">
        <v>294</v>
      </c>
      <c r="H134" s="241">
        <v>26</v>
      </c>
      <c r="I134" s="242"/>
      <c r="J134" s="243">
        <f>ROUND(I134*H134,2)</f>
        <v>0</v>
      </c>
      <c r="K134" s="244"/>
      <c r="L134" s="45"/>
      <c r="M134" s="245" t="s">
        <v>1</v>
      </c>
      <c r="N134" s="246" t="s">
        <v>38</v>
      </c>
      <c r="O134" s="92"/>
      <c r="P134" s="247">
        <f>O134*H134</f>
        <v>0</v>
      </c>
      <c r="Q134" s="247">
        <v>0</v>
      </c>
      <c r="R134" s="247">
        <f>Q134*H134</f>
        <v>0</v>
      </c>
      <c r="S134" s="247">
        <v>0</v>
      </c>
      <c r="T134" s="24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9" t="s">
        <v>130</v>
      </c>
      <c r="AT134" s="249" t="s">
        <v>126</v>
      </c>
      <c r="AU134" s="249" t="s">
        <v>83</v>
      </c>
      <c r="AY134" s="18" t="s">
        <v>123</v>
      </c>
      <c r="BE134" s="250">
        <f>IF(N134="základní",J134,0)</f>
        <v>0</v>
      </c>
      <c r="BF134" s="250">
        <f>IF(N134="snížená",J134,0)</f>
        <v>0</v>
      </c>
      <c r="BG134" s="250">
        <f>IF(N134="zákl. přenesená",J134,0)</f>
        <v>0</v>
      </c>
      <c r="BH134" s="250">
        <f>IF(N134="sníž. přenesená",J134,0)</f>
        <v>0</v>
      </c>
      <c r="BI134" s="250">
        <f>IF(N134="nulová",J134,0)</f>
        <v>0</v>
      </c>
      <c r="BJ134" s="18" t="s">
        <v>81</v>
      </c>
      <c r="BK134" s="250">
        <f>ROUND(I134*H134,2)</f>
        <v>0</v>
      </c>
      <c r="BL134" s="18" t="s">
        <v>130</v>
      </c>
      <c r="BM134" s="249" t="s">
        <v>721</v>
      </c>
    </row>
    <row r="135" s="2" customFormat="1">
      <c r="A135" s="39"/>
      <c r="B135" s="40"/>
      <c r="C135" s="41"/>
      <c r="D135" s="251" t="s">
        <v>131</v>
      </c>
      <c r="E135" s="41"/>
      <c r="F135" s="252" t="s">
        <v>722</v>
      </c>
      <c r="G135" s="41"/>
      <c r="H135" s="41"/>
      <c r="I135" s="145"/>
      <c r="J135" s="41"/>
      <c r="K135" s="41"/>
      <c r="L135" s="45"/>
      <c r="M135" s="253"/>
      <c r="N135" s="254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131</v>
      </c>
      <c r="AU135" s="18" t="s">
        <v>83</v>
      </c>
    </row>
    <row r="136" s="2" customFormat="1" ht="16.5" customHeight="1">
      <c r="A136" s="39"/>
      <c r="B136" s="40"/>
      <c r="C136" s="237" t="s">
        <v>164</v>
      </c>
      <c r="D136" s="237" t="s">
        <v>126</v>
      </c>
      <c r="E136" s="238" t="s">
        <v>560</v>
      </c>
      <c r="F136" s="239" t="s">
        <v>561</v>
      </c>
      <c r="G136" s="240" t="s">
        <v>294</v>
      </c>
      <c r="H136" s="241">
        <v>52</v>
      </c>
      <c r="I136" s="242"/>
      <c r="J136" s="243">
        <f>ROUND(I136*H136,2)</f>
        <v>0</v>
      </c>
      <c r="K136" s="244"/>
      <c r="L136" s="45"/>
      <c r="M136" s="245" t="s">
        <v>1</v>
      </c>
      <c r="N136" s="246" t="s">
        <v>38</v>
      </c>
      <c r="O136" s="92"/>
      <c r="P136" s="247">
        <f>O136*H136</f>
        <v>0</v>
      </c>
      <c r="Q136" s="247">
        <v>0</v>
      </c>
      <c r="R136" s="247">
        <f>Q136*H136</f>
        <v>0</v>
      </c>
      <c r="S136" s="247">
        <v>0</v>
      </c>
      <c r="T136" s="24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9" t="s">
        <v>130</v>
      </c>
      <c r="AT136" s="249" t="s">
        <v>126</v>
      </c>
      <c r="AU136" s="249" t="s">
        <v>83</v>
      </c>
      <c r="AY136" s="18" t="s">
        <v>123</v>
      </c>
      <c r="BE136" s="250">
        <f>IF(N136="základní",J136,0)</f>
        <v>0</v>
      </c>
      <c r="BF136" s="250">
        <f>IF(N136="snížená",J136,0)</f>
        <v>0</v>
      </c>
      <c r="BG136" s="250">
        <f>IF(N136="zákl. přenesená",J136,0)</f>
        <v>0</v>
      </c>
      <c r="BH136" s="250">
        <f>IF(N136="sníž. přenesená",J136,0)</f>
        <v>0</v>
      </c>
      <c r="BI136" s="250">
        <f>IF(N136="nulová",J136,0)</f>
        <v>0</v>
      </c>
      <c r="BJ136" s="18" t="s">
        <v>81</v>
      </c>
      <c r="BK136" s="250">
        <f>ROUND(I136*H136,2)</f>
        <v>0</v>
      </c>
      <c r="BL136" s="18" t="s">
        <v>130</v>
      </c>
      <c r="BM136" s="249" t="s">
        <v>723</v>
      </c>
    </row>
    <row r="137" s="2" customFormat="1">
      <c r="A137" s="39"/>
      <c r="B137" s="40"/>
      <c r="C137" s="41"/>
      <c r="D137" s="251" t="s">
        <v>131</v>
      </c>
      <c r="E137" s="41"/>
      <c r="F137" s="252" t="s">
        <v>724</v>
      </c>
      <c r="G137" s="41"/>
      <c r="H137" s="41"/>
      <c r="I137" s="145"/>
      <c r="J137" s="41"/>
      <c r="K137" s="41"/>
      <c r="L137" s="45"/>
      <c r="M137" s="253"/>
      <c r="N137" s="254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131</v>
      </c>
      <c r="AU137" s="18" t="s">
        <v>83</v>
      </c>
    </row>
    <row r="138" s="2" customFormat="1" ht="21.75" customHeight="1">
      <c r="A138" s="39"/>
      <c r="B138" s="40"/>
      <c r="C138" s="237" t="s">
        <v>152</v>
      </c>
      <c r="D138" s="237" t="s">
        <v>126</v>
      </c>
      <c r="E138" s="238" t="s">
        <v>725</v>
      </c>
      <c r="F138" s="239" t="s">
        <v>726</v>
      </c>
      <c r="G138" s="240" t="s">
        <v>129</v>
      </c>
      <c r="H138" s="241">
        <v>370</v>
      </c>
      <c r="I138" s="242"/>
      <c r="J138" s="243">
        <f>ROUND(I138*H138,2)</f>
        <v>0</v>
      </c>
      <c r="K138" s="244"/>
      <c r="L138" s="45"/>
      <c r="M138" s="245" t="s">
        <v>1</v>
      </c>
      <c r="N138" s="246" t="s">
        <v>38</v>
      </c>
      <c r="O138" s="92"/>
      <c r="P138" s="247">
        <f>O138*H138</f>
        <v>0</v>
      </c>
      <c r="Q138" s="247">
        <v>0</v>
      </c>
      <c r="R138" s="247">
        <f>Q138*H138</f>
        <v>0</v>
      </c>
      <c r="S138" s="247">
        <v>0</v>
      </c>
      <c r="T138" s="24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9" t="s">
        <v>130</v>
      </c>
      <c r="AT138" s="249" t="s">
        <v>126</v>
      </c>
      <c r="AU138" s="249" t="s">
        <v>83</v>
      </c>
      <c r="AY138" s="18" t="s">
        <v>123</v>
      </c>
      <c r="BE138" s="250">
        <f>IF(N138="základní",J138,0)</f>
        <v>0</v>
      </c>
      <c r="BF138" s="250">
        <f>IF(N138="snížená",J138,0)</f>
        <v>0</v>
      </c>
      <c r="BG138" s="250">
        <f>IF(N138="zákl. přenesená",J138,0)</f>
        <v>0</v>
      </c>
      <c r="BH138" s="250">
        <f>IF(N138="sníž. přenesená",J138,0)</f>
        <v>0</v>
      </c>
      <c r="BI138" s="250">
        <f>IF(N138="nulová",J138,0)</f>
        <v>0</v>
      </c>
      <c r="BJ138" s="18" t="s">
        <v>81</v>
      </c>
      <c r="BK138" s="250">
        <f>ROUND(I138*H138,2)</f>
        <v>0</v>
      </c>
      <c r="BL138" s="18" t="s">
        <v>130</v>
      </c>
      <c r="BM138" s="249" t="s">
        <v>727</v>
      </c>
    </row>
    <row r="139" s="2" customFormat="1">
      <c r="A139" s="39"/>
      <c r="B139" s="40"/>
      <c r="C139" s="41"/>
      <c r="D139" s="251" t="s">
        <v>131</v>
      </c>
      <c r="E139" s="41"/>
      <c r="F139" s="252" t="s">
        <v>728</v>
      </c>
      <c r="G139" s="41"/>
      <c r="H139" s="41"/>
      <c r="I139" s="145"/>
      <c r="J139" s="41"/>
      <c r="K139" s="41"/>
      <c r="L139" s="45"/>
      <c r="M139" s="253"/>
      <c r="N139" s="254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131</v>
      </c>
      <c r="AU139" s="18" t="s">
        <v>83</v>
      </c>
    </row>
    <row r="140" s="2" customFormat="1" ht="16.5" customHeight="1">
      <c r="A140" s="39"/>
      <c r="B140" s="40"/>
      <c r="C140" s="237" t="s">
        <v>176</v>
      </c>
      <c r="D140" s="237" t="s">
        <v>126</v>
      </c>
      <c r="E140" s="238" t="s">
        <v>729</v>
      </c>
      <c r="F140" s="239" t="s">
        <v>730</v>
      </c>
      <c r="G140" s="240" t="s">
        <v>294</v>
      </c>
      <c r="H140" s="241">
        <v>37</v>
      </c>
      <c r="I140" s="242"/>
      <c r="J140" s="243">
        <f>ROUND(I140*H140,2)</f>
        <v>0</v>
      </c>
      <c r="K140" s="244"/>
      <c r="L140" s="45"/>
      <c r="M140" s="245" t="s">
        <v>1</v>
      </c>
      <c r="N140" s="246" t="s">
        <v>38</v>
      </c>
      <c r="O140" s="92"/>
      <c r="P140" s="247">
        <f>O140*H140</f>
        <v>0</v>
      </c>
      <c r="Q140" s="247">
        <v>0</v>
      </c>
      <c r="R140" s="247">
        <f>Q140*H140</f>
        <v>0</v>
      </c>
      <c r="S140" s="247">
        <v>0</v>
      </c>
      <c r="T140" s="24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9" t="s">
        <v>130</v>
      </c>
      <c r="AT140" s="249" t="s">
        <v>126</v>
      </c>
      <c r="AU140" s="249" t="s">
        <v>83</v>
      </c>
      <c r="AY140" s="18" t="s">
        <v>123</v>
      </c>
      <c r="BE140" s="250">
        <f>IF(N140="základní",J140,0)</f>
        <v>0</v>
      </c>
      <c r="BF140" s="250">
        <f>IF(N140="snížená",J140,0)</f>
        <v>0</v>
      </c>
      <c r="BG140" s="250">
        <f>IF(N140="zákl. přenesená",J140,0)</f>
        <v>0</v>
      </c>
      <c r="BH140" s="250">
        <f>IF(N140="sníž. přenesená",J140,0)</f>
        <v>0</v>
      </c>
      <c r="BI140" s="250">
        <f>IF(N140="nulová",J140,0)</f>
        <v>0</v>
      </c>
      <c r="BJ140" s="18" t="s">
        <v>81</v>
      </c>
      <c r="BK140" s="250">
        <f>ROUND(I140*H140,2)</f>
        <v>0</v>
      </c>
      <c r="BL140" s="18" t="s">
        <v>130</v>
      </c>
      <c r="BM140" s="249" t="s">
        <v>731</v>
      </c>
    </row>
    <row r="141" s="2" customFormat="1">
      <c r="A141" s="39"/>
      <c r="B141" s="40"/>
      <c r="C141" s="41"/>
      <c r="D141" s="251" t="s">
        <v>131</v>
      </c>
      <c r="E141" s="41"/>
      <c r="F141" s="252" t="s">
        <v>732</v>
      </c>
      <c r="G141" s="41"/>
      <c r="H141" s="41"/>
      <c r="I141" s="145"/>
      <c r="J141" s="41"/>
      <c r="K141" s="41"/>
      <c r="L141" s="45"/>
      <c r="M141" s="253"/>
      <c r="N141" s="254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131</v>
      </c>
      <c r="AU141" s="18" t="s">
        <v>83</v>
      </c>
    </row>
    <row r="142" s="2" customFormat="1" ht="16.5" customHeight="1">
      <c r="A142" s="39"/>
      <c r="B142" s="40"/>
      <c r="C142" s="237" t="s">
        <v>185</v>
      </c>
      <c r="D142" s="237" t="s">
        <v>126</v>
      </c>
      <c r="E142" s="238" t="s">
        <v>733</v>
      </c>
      <c r="F142" s="239" t="s">
        <v>734</v>
      </c>
      <c r="G142" s="240" t="s">
        <v>129</v>
      </c>
      <c r="H142" s="241">
        <v>1402</v>
      </c>
      <c r="I142" s="242"/>
      <c r="J142" s="243">
        <f>ROUND(I142*H142,2)</f>
        <v>0</v>
      </c>
      <c r="K142" s="244"/>
      <c r="L142" s="45"/>
      <c r="M142" s="245" t="s">
        <v>1</v>
      </c>
      <c r="N142" s="246" t="s">
        <v>38</v>
      </c>
      <c r="O142" s="92"/>
      <c r="P142" s="247">
        <f>O142*H142</f>
        <v>0</v>
      </c>
      <c r="Q142" s="247">
        <v>0</v>
      </c>
      <c r="R142" s="247">
        <f>Q142*H142</f>
        <v>0</v>
      </c>
      <c r="S142" s="247">
        <v>0</v>
      </c>
      <c r="T142" s="24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9" t="s">
        <v>130</v>
      </c>
      <c r="AT142" s="249" t="s">
        <v>126</v>
      </c>
      <c r="AU142" s="249" t="s">
        <v>83</v>
      </c>
      <c r="AY142" s="18" t="s">
        <v>123</v>
      </c>
      <c r="BE142" s="250">
        <f>IF(N142="základní",J142,0)</f>
        <v>0</v>
      </c>
      <c r="BF142" s="250">
        <f>IF(N142="snížená",J142,0)</f>
        <v>0</v>
      </c>
      <c r="BG142" s="250">
        <f>IF(N142="zákl. přenesená",J142,0)</f>
        <v>0</v>
      </c>
      <c r="BH142" s="250">
        <f>IF(N142="sníž. přenesená",J142,0)</f>
        <v>0</v>
      </c>
      <c r="BI142" s="250">
        <f>IF(N142="nulová",J142,0)</f>
        <v>0</v>
      </c>
      <c r="BJ142" s="18" t="s">
        <v>81</v>
      </c>
      <c r="BK142" s="250">
        <f>ROUND(I142*H142,2)</f>
        <v>0</v>
      </c>
      <c r="BL142" s="18" t="s">
        <v>130</v>
      </c>
      <c r="BM142" s="249" t="s">
        <v>735</v>
      </c>
    </row>
    <row r="143" s="2" customFormat="1">
      <c r="A143" s="39"/>
      <c r="B143" s="40"/>
      <c r="C143" s="41"/>
      <c r="D143" s="251" t="s">
        <v>131</v>
      </c>
      <c r="E143" s="41"/>
      <c r="F143" s="252" t="s">
        <v>736</v>
      </c>
      <c r="G143" s="41"/>
      <c r="H143" s="41"/>
      <c r="I143" s="145"/>
      <c r="J143" s="41"/>
      <c r="K143" s="41"/>
      <c r="L143" s="45"/>
      <c r="M143" s="253"/>
      <c r="N143" s="254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131</v>
      </c>
      <c r="AU143" s="18" t="s">
        <v>83</v>
      </c>
    </row>
    <row r="144" s="2" customFormat="1" ht="16.5" customHeight="1">
      <c r="A144" s="39"/>
      <c r="B144" s="40"/>
      <c r="C144" s="237" t="s">
        <v>162</v>
      </c>
      <c r="D144" s="237" t="s">
        <v>126</v>
      </c>
      <c r="E144" s="238" t="s">
        <v>737</v>
      </c>
      <c r="F144" s="239" t="s">
        <v>738</v>
      </c>
      <c r="G144" s="240" t="s">
        <v>294</v>
      </c>
      <c r="H144" s="241">
        <v>72</v>
      </c>
      <c r="I144" s="242"/>
      <c r="J144" s="243">
        <f>ROUND(I144*H144,2)</f>
        <v>0</v>
      </c>
      <c r="K144" s="244"/>
      <c r="L144" s="45"/>
      <c r="M144" s="245" t="s">
        <v>1</v>
      </c>
      <c r="N144" s="246" t="s">
        <v>38</v>
      </c>
      <c r="O144" s="92"/>
      <c r="P144" s="247">
        <f>O144*H144</f>
        <v>0</v>
      </c>
      <c r="Q144" s="247">
        <v>0</v>
      </c>
      <c r="R144" s="247">
        <f>Q144*H144</f>
        <v>0</v>
      </c>
      <c r="S144" s="247">
        <v>0</v>
      </c>
      <c r="T144" s="24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9" t="s">
        <v>130</v>
      </c>
      <c r="AT144" s="249" t="s">
        <v>126</v>
      </c>
      <c r="AU144" s="249" t="s">
        <v>83</v>
      </c>
      <c r="AY144" s="18" t="s">
        <v>123</v>
      </c>
      <c r="BE144" s="250">
        <f>IF(N144="základní",J144,0)</f>
        <v>0</v>
      </c>
      <c r="BF144" s="250">
        <f>IF(N144="snížená",J144,0)</f>
        <v>0</v>
      </c>
      <c r="BG144" s="250">
        <f>IF(N144="zákl. přenesená",J144,0)</f>
        <v>0</v>
      </c>
      <c r="BH144" s="250">
        <f>IF(N144="sníž. přenesená",J144,0)</f>
        <v>0</v>
      </c>
      <c r="BI144" s="250">
        <f>IF(N144="nulová",J144,0)</f>
        <v>0</v>
      </c>
      <c r="BJ144" s="18" t="s">
        <v>81</v>
      </c>
      <c r="BK144" s="250">
        <f>ROUND(I144*H144,2)</f>
        <v>0</v>
      </c>
      <c r="BL144" s="18" t="s">
        <v>130</v>
      </c>
      <c r="BM144" s="249" t="s">
        <v>739</v>
      </c>
    </row>
    <row r="145" s="2" customFormat="1">
      <c r="A145" s="39"/>
      <c r="B145" s="40"/>
      <c r="C145" s="41"/>
      <c r="D145" s="251" t="s">
        <v>131</v>
      </c>
      <c r="E145" s="41"/>
      <c r="F145" s="252" t="s">
        <v>740</v>
      </c>
      <c r="G145" s="41"/>
      <c r="H145" s="41"/>
      <c r="I145" s="145"/>
      <c r="J145" s="41"/>
      <c r="K145" s="41"/>
      <c r="L145" s="45"/>
      <c r="M145" s="253"/>
      <c r="N145" s="254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131</v>
      </c>
      <c r="AU145" s="18" t="s">
        <v>83</v>
      </c>
    </row>
    <row r="146" s="2" customFormat="1" ht="21.75" customHeight="1">
      <c r="A146" s="39"/>
      <c r="B146" s="40"/>
      <c r="C146" s="237" t="s">
        <v>194</v>
      </c>
      <c r="D146" s="237" t="s">
        <v>126</v>
      </c>
      <c r="E146" s="238" t="s">
        <v>741</v>
      </c>
      <c r="F146" s="239" t="s">
        <v>742</v>
      </c>
      <c r="G146" s="240" t="s">
        <v>350</v>
      </c>
      <c r="H146" s="241">
        <v>60</v>
      </c>
      <c r="I146" s="242"/>
      <c r="J146" s="243">
        <f>ROUND(I146*H146,2)</f>
        <v>0</v>
      </c>
      <c r="K146" s="244"/>
      <c r="L146" s="45"/>
      <c r="M146" s="245" t="s">
        <v>1</v>
      </c>
      <c r="N146" s="246" t="s">
        <v>38</v>
      </c>
      <c r="O146" s="92"/>
      <c r="P146" s="247">
        <f>O146*H146</f>
        <v>0</v>
      </c>
      <c r="Q146" s="247">
        <v>0</v>
      </c>
      <c r="R146" s="247">
        <f>Q146*H146</f>
        <v>0</v>
      </c>
      <c r="S146" s="247">
        <v>0</v>
      </c>
      <c r="T146" s="24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9" t="s">
        <v>130</v>
      </c>
      <c r="AT146" s="249" t="s">
        <v>126</v>
      </c>
      <c r="AU146" s="249" t="s">
        <v>83</v>
      </c>
      <c r="AY146" s="18" t="s">
        <v>123</v>
      </c>
      <c r="BE146" s="250">
        <f>IF(N146="základní",J146,0)</f>
        <v>0</v>
      </c>
      <c r="BF146" s="250">
        <f>IF(N146="snížená",J146,0)</f>
        <v>0</v>
      </c>
      <c r="BG146" s="250">
        <f>IF(N146="zákl. přenesená",J146,0)</f>
        <v>0</v>
      </c>
      <c r="BH146" s="250">
        <f>IF(N146="sníž. přenesená",J146,0)</f>
        <v>0</v>
      </c>
      <c r="BI146" s="250">
        <f>IF(N146="nulová",J146,0)</f>
        <v>0</v>
      </c>
      <c r="BJ146" s="18" t="s">
        <v>81</v>
      </c>
      <c r="BK146" s="250">
        <f>ROUND(I146*H146,2)</f>
        <v>0</v>
      </c>
      <c r="BL146" s="18" t="s">
        <v>130</v>
      </c>
      <c r="BM146" s="249" t="s">
        <v>743</v>
      </c>
    </row>
    <row r="147" s="2" customFormat="1">
      <c r="A147" s="39"/>
      <c r="B147" s="40"/>
      <c r="C147" s="41"/>
      <c r="D147" s="251" t="s">
        <v>131</v>
      </c>
      <c r="E147" s="41"/>
      <c r="F147" s="252" t="s">
        <v>744</v>
      </c>
      <c r="G147" s="41"/>
      <c r="H147" s="41"/>
      <c r="I147" s="145"/>
      <c r="J147" s="41"/>
      <c r="K147" s="41"/>
      <c r="L147" s="45"/>
      <c r="M147" s="253"/>
      <c r="N147" s="254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131</v>
      </c>
      <c r="AU147" s="18" t="s">
        <v>83</v>
      </c>
    </row>
    <row r="148" s="2" customFormat="1" ht="21.75" customHeight="1">
      <c r="A148" s="39"/>
      <c r="B148" s="40"/>
      <c r="C148" s="237" t="s">
        <v>167</v>
      </c>
      <c r="D148" s="237" t="s">
        <v>126</v>
      </c>
      <c r="E148" s="238" t="s">
        <v>359</v>
      </c>
      <c r="F148" s="239" t="s">
        <v>360</v>
      </c>
      <c r="G148" s="240" t="s">
        <v>350</v>
      </c>
      <c r="H148" s="241">
        <v>2</v>
      </c>
      <c r="I148" s="242"/>
      <c r="J148" s="243">
        <f>ROUND(I148*H148,2)</f>
        <v>0</v>
      </c>
      <c r="K148" s="244"/>
      <c r="L148" s="45"/>
      <c r="M148" s="245" t="s">
        <v>1</v>
      </c>
      <c r="N148" s="246" t="s">
        <v>38</v>
      </c>
      <c r="O148" s="92"/>
      <c r="P148" s="247">
        <f>O148*H148</f>
        <v>0</v>
      </c>
      <c r="Q148" s="247">
        <v>0</v>
      </c>
      <c r="R148" s="247">
        <f>Q148*H148</f>
        <v>0</v>
      </c>
      <c r="S148" s="247">
        <v>0</v>
      </c>
      <c r="T148" s="24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9" t="s">
        <v>130</v>
      </c>
      <c r="AT148" s="249" t="s">
        <v>126</v>
      </c>
      <c r="AU148" s="249" t="s">
        <v>83</v>
      </c>
      <c r="AY148" s="18" t="s">
        <v>123</v>
      </c>
      <c r="BE148" s="250">
        <f>IF(N148="základní",J148,0)</f>
        <v>0</v>
      </c>
      <c r="BF148" s="250">
        <f>IF(N148="snížená",J148,0)</f>
        <v>0</v>
      </c>
      <c r="BG148" s="250">
        <f>IF(N148="zákl. přenesená",J148,0)</f>
        <v>0</v>
      </c>
      <c r="BH148" s="250">
        <f>IF(N148="sníž. přenesená",J148,0)</f>
        <v>0</v>
      </c>
      <c r="BI148" s="250">
        <f>IF(N148="nulová",J148,0)</f>
        <v>0</v>
      </c>
      <c r="BJ148" s="18" t="s">
        <v>81</v>
      </c>
      <c r="BK148" s="250">
        <f>ROUND(I148*H148,2)</f>
        <v>0</v>
      </c>
      <c r="BL148" s="18" t="s">
        <v>130</v>
      </c>
      <c r="BM148" s="249" t="s">
        <v>745</v>
      </c>
    </row>
    <row r="149" s="2" customFormat="1">
      <c r="A149" s="39"/>
      <c r="B149" s="40"/>
      <c r="C149" s="41"/>
      <c r="D149" s="251" t="s">
        <v>131</v>
      </c>
      <c r="E149" s="41"/>
      <c r="F149" s="252" t="s">
        <v>746</v>
      </c>
      <c r="G149" s="41"/>
      <c r="H149" s="41"/>
      <c r="I149" s="145"/>
      <c r="J149" s="41"/>
      <c r="K149" s="41"/>
      <c r="L149" s="45"/>
      <c r="M149" s="253"/>
      <c r="N149" s="254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131</v>
      </c>
      <c r="AU149" s="18" t="s">
        <v>83</v>
      </c>
    </row>
    <row r="150" s="2" customFormat="1" ht="33" customHeight="1">
      <c r="A150" s="39"/>
      <c r="B150" s="40"/>
      <c r="C150" s="237" t="s">
        <v>8</v>
      </c>
      <c r="D150" s="237" t="s">
        <v>126</v>
      </c>
      <c r="E150" s="238" t="s">
        <v>747</v>
      </c>
      <c r="F150" s="239" t="s">
        <v>748</v>
      </c>
      <c r="G150" s="240" t="s">
        <v>129</v>
      </c>
      <c r="H150" s="241">
        <v>1402</v>
      </c>
      <c r="I150" s="242"/>
      <c r="J150" s="243">
        <f>ROUND(I150*H150,2)</f>
        <v>0</v>
      </c>
      <c r="K150" s="244"/>
      <c r="L150" s="45"/>
      <c r="M150" s="245" t="s">
        <v>1</v>
      </c>
      <c r="N150" s="246" t="s">
        <v>38</v>
      </c>
      <c r="O150" s="92"/>
      <c r="P150" s="247">
        <f>O150*H150</f>
        <v>0</v>
      </c>
      <c r="Q150" s="247">
        <v>0</v>
      </c>
      <c r="R150" s="247">
        <f>Q150*H150</f>
        <v>0</v>
      </c>
      <c r="S150" s="247">
        <v>0</v>
      </c>
      <c r="T150" s="24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9" t="s">
        <v>130</v>
      </c>
      <c r="AT150" s="249" t="s">
        <v>126</v>
      </c>
      <c r="AU150" s="249" t="s">
        <v>83</v>
      </c>
      <c r="AY150" s="18" t="s">
        <v>123</v>
      </c>
      <c r="BE150" s="250">
        <f>IF(N150="základní",J150,0)</f>
        <v>0</v>
      </c>
      <c r="BF150" s="250">
        <f>IF(N150="snížená",J150,0)</f>
        <v>0</v>
      </c>
      <c r="BG150" s="250">
        <f>IF(N150="zákl. přenesená",J150,0)</f>
        <v>0</v>
      </c>
      <c r="BH150" s="250">
        <f>IF(N150="sníž. přenesená",J150,0)</f>
        <v>0</v>
      </c>
      <c r="BI150" s="250">
        <f>IF(N150="nulová",J150,0)</f>
        <v>0</v>
      </c>
      <c r="BJ150" s="18" t="s">
        <v>81</v>
      </c>
      <c r="BK150" s="250">
        <f>ROUND(I150*H150,2)</f>
        <v>0</v>
      </c>
      <c r="BL150" s="18" t="s">
        <v>130</v>
      </c>
      <c r="BM150" s="249" t="s">
        <v>749</v>
      </c>
    </row>
    <row r="151" s="2" customFormat="1">
      <c r="A151" s="39"/>
      <c r="B151" s="40"/>
      <c r="C151" s="41"/>
      <c r="D151" s="251" t="s">
        <v>131</v>
      </c>
      <c r="E151" s="41"/>
      <c r="F151" s="252" t="s">
        <v>750</v>
      </c>
      <c r="G151" s="41"/>
      <c r="H151" s="41"/>
      <c r="I151" s="145"/>
      <c r="J151" s="41"/>
      <c r="K151" s="41"/>
      <c r="L151" s="45"/>
      <c r="M151" s="253"/>
      <c r="N151" s="254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131</v>
      </c>
      <c r="AU151" s="18" t="s">
        <v>83</v>
      </c>
    </row>
    <row r="152" s="2" customFormat="1" ht="33" customHeight="1">
      <c r="A152" s="39"/>
      <c r="B152" s="40"/>
      <c r="C152" s="237" t="s">
        <v>173</v>
      </c>
      <c r="D152" s="237" t="s">
        <v>126</v>
      </c>
      <c r="E152" s="238" t="s">
        <v>751</v>
      </c>
      <c r="F152" s="239" t="s">
        <v>752</v>
      </c>
      <c r="G152" s="240" t="s">
        <v>129</v>
      </c>
      <c r="H152" s="241">
        <v>1402</v>
      </c>
      <c r="I152" s="242"/>
      <c r="J152" s="243">
        <f>ROUND(I152*H152,2)</f>
        <v>0</v>
      </c>
      <c r="K152" s="244"/>
      <c r="L152" s="45"/>
      <c r="M152" s="245" t="s">
        <v>1</v>
      </c>
      <c r="N152" s="246" t="s">
        <v>38</v>
      </c>
      <c r="O152" s="92"/>
      <c r="P152" s="247">
        <f>O152*H152</f>
        <v>0</v>
      </c>
      <c r="Q152" s="247">
        <v>0</v>
      </c>
      <c r="R152" s="247">
        <f>Q152*H152</f>
        <v>0</v>
      </c>
      <c r="S152" s="247">
        <v>0</v>
      </c>
      <c r="T152" s="24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9" t="s">
        <v>130</v>
      </c>
      <c r="AT152" s="249" t="s">
        <v>126</v>
      </c>
      <c r="AU152" s="249" t="s">
        <v>83</v>
      </c>
      <c r="AY152" s="18" t="s">
        <v>123</v>
      </c>
      <c r="BE152" s="250">
        <f>IF(N152="základní",J152,0)</f>
        <v>0</v>
      </c>
      <c r="BF152" s="250">
        <f>IF(N152="snížená",J152,0)</f>
        <v>0</v>
      </c>
      <c r="BG152" s="250">
        <f>IF(N152="zákl. přenesená",J152,0)</f>
        <v>0</v>
      </c>
      <c r="BH152" s="250">
        <f>IF(N152="sníž. přenesená",J152,0)</f>
        <v>0</v>
      </c>
      <c r="BI152" s="250">
        <f>IF(N152="nulová",J152,0)</f>
        <v>0</v>
      </c>
      <c r="BJ152" s="18" t="s">
        <v>81</v>
      </c>
      <c r="BK152" s="250">
        <f>ROUND(I152*H152,2)</f>
        <v>0</v>
      </c>
      <c r="BL152" s="18" t="s">
        <v>130</v>
      </c>
      <c r="BM152" s="249" t="s">
        <v>753</v>
      </c>
    </row>
    <row r="153" s="2" customFormat="1">
      <c r="A153" s="39"/>
      <c r="B153" s="40"/>
      <c r="C153" s="41"/>
      <c r="D153" s="251" t="s">
        <v>131</v>
      </c>
      <c r="E153" s="41"/>
      <c r="F153" s="252" t="s">
        <v>754</v>
      </c>
      <c r="G153" s="41"/>
      <c r="H153" s="41"/>
      <c r="I153" s="145"/>
      <c r="J153" s="41"/>
      <c r="K153" s="41"/>
      <c r="L153" s="45"/>
      <c r="M153" s="253"/>
      <c r="N153" s="254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131</v>
      </c>
      <c r="AU153" s="18" t="s">
        <v>83</v>
      </c>
    </row>
    <row r="154" s="2" customFormat="1" ht="21.75" customHeight="1">
      <c r="A154" s="39"/>
      <c r="B154" s="40"/>
      <c r="C154" s="237" t="s">
        <v>214</v>
      </c>
      <c r="D154" s="237" t="s">
        <v>126</v>
      </c>
      <c r="E154" s="238" t="s">
        <v>755</v>
      </c>
      <c r="F154" s="239" t="s">
        <v>756</v>
      </c>
      <c r="G154" s="240" t="s">
        <v>757</v>
      </c>
      <c r="H154" s="241">
        <v>2080</v>
      </c>
      <c r="I154" s="242"/>
      <c r="J154" s="243">
        <f>ROUND(I154*H154,2)</f>
        <v>0</v>
      </c>
      <c r="K154" s="244"/>
      <c r="L154" s="45"/>
      <c r="M154" s="245" t="s">
        <v>1</v>
      </c>
      <c r="N154" s="246" t="s">
        <v>38</v>
      </c>
      <c r="O154" s="92"/>
      <c r="P154" s="247">
        <f>O154*H154</f>
        <v>0</v>
      </c>
      <c r="Q154" s="247">
        <v>0</v>
      </c>
      <c r="R154" s="247">
        <f>Q154*H154</f>
        <v>0</v>
      </c>
      <c r="S154" s="247">
        <v>0</v>
      </c>
      <c r="T154" s="24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9" t="s">
        <v>130</v>
      </c>
      <c r="AT154" s="249" t="s">
        <v>126</v>
      </c>
      <c r="AU154" s="249" t="s">
        <v>83</v>
      </c>
      <c r="AY154" s="18" t="s">
        <v>123</v>
      </c>
      <c r="BE154" s="250">
        <f>IF(N154="základní",J154,0)</f>
        <v>0</v>
      </c>
      <c r="BF154" s="250">
        <f>IF(N154="snížená",J154,0)</f>
        <v>0</v>
      </c>
      <c r="BG154" s="250">
        <f>IF(N154="zákl. přenesená",J154,0)</f>
        <v>0</v>
      </c>
      <c r="BH154" s="250">
        <f>IF(N154="sníž. přenesená",J154,0)</f>
        <v>0</v>
      </c>
      <c r="BI154" s="250">
        <f>IF(N154="nulová",J154,0)</f>
        <v>0</v>
      </c>
      <c r="BJ154" s="18" t="s">
        <v>81</v>
      </c>
      <c r="BK154" s="250">
        <f>ROUND(I154*H154,2)</f>
        <v>0</v>
      </c>
      <c r="BL154" s="18" t="s">
        <v>130</v>
      </c>
      <c r="BM154" s="249" t="s">
        <v>758</v>
      </c>
    </row>
    <row r="155" s="2" customFormat="1">
      <c r="A155" s="39"/>
      <c r="B155" s="40"/>
      <c r="C155" s="41"/>
      <c r="D155" s="251" t="s">
        <v>131</v>
      </c>
      <c r="E155" s="41"/>
      <c r="F155" s="252" t="s">
        <v>759</v>
      </c>
      <c r="G155" s="41"/>
      <c r="H155" s="41"/>
      <c r="I155" s="145"/>
      <c r="J155" s="41"/>
      <c r="K155" s="41"/>
      <c r="L155" s="45"/>
      <c r="M155" s="253"/>
      <c r="N155" s="254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131</v>
      </c>
      <c r="AU155" s="18" t="s">
        <v>83</v>
      </c>
    </row>
    <row r="156" s="2" customFormat="1" ht="16.5" customHeight="1">
      <c r="A156" s="39"/>
      <c r="B156" s="40"/>
      <c r="C156" s="287" t="s">
        <v>179</v>
      </c>
      <c r="D156" s="287" t="s">
        <v>169</v>
      </c>
      <c r="E156" s="288" t="s">
        <v>320</v>
      </c>
      <c r="F156" s="289" t="s">
        <v>760</v>
      </c>
      <c r="G156" s="290" t="s">
        <v>294</v>
      </c>
      <c r="H156" s="291">
        <v>2080</v>
      </c>
      <c r="I156" s="292"/>
      <c r="J156" s="293">
        <f>ROUND(I156*H156,2)</f>
        <v>0</v>
      </c>
      <c r="K156" s="294"/>
      <c r="L156" s="295"/>
      <c r="M156" s="296" t="s">
        <v>1</v>
      </c>
      <c r="N156" s="297" t="s">
        <v>38</v>
      </c>
      <c r="O156" s="92"/>
      <c r="P156" s="247">
        <f>O156*H156</f>
        <v>0</v>
      </c>
      <c r="Q156" s="247">
        <v>0.00018000000000000001</v>
      </c>
      <c r="R156" s="247">
        <f>Q156*H156</f>
        <v>0.37440000000000001</v>
      </c>
      <c r="S156" s="247">
        <v>0</v>
      </c>
      <c r="T156" s="24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9" t="s">
        <v>152</v>
      </c>
      <c r="AT156" s="249" t="s">
        <v>169</v>
      </c>
      <c r="AU156" s="249" t="s">
        <v>83</v>
      </c>
      <c r="AY156" s="18" t="s">
        <v>123</v>
      </c>
      <c r="BE156" s="250">
        <f>IF(N156="základní",J156,0)</f>
        <v>0</v>
      </c>
      <c r="BF156" s="250">
        <f>IF(N156="snížená",J156,0)</f>
        <v>0</v>
      </c>
      <c r="BG156" s="250">
        <f>IF(N156="zákl. přenesená",J156,0)</f>
        <v>0</v>
      </c>
      <c r="BH156" s="250">
        <f>IF(N156="sníž. přenesená",J156,0)</f>
        <v>0</v>
      </c>
      <c r="BI156" s="250">
        <f>IF(N156="nulová",J156,0)</f>
        <v>0</v>
      </c>
      <c r="BJ156" s="18" t="s">
        <v>81</v>
      </c>
      <c r="BK156" s="250">
        <f>ROUND(I156*H156,2)</f>
        <v>0</v>
      </c>
      <c r="BL156" s="18" t="s">
        <v>130</v>
      </c>
      <c r="BM156" s="249" t="s">
        <v>761</v>
      </c>
    </row>
    <row r="157" s="2" customFormat="1">
      <c r="A157" s="39"/>
      <c r="B157" s="40"/>
      <c r="C157" s="41"/>
      <c r="D157" s="251" t="s">
        <v>131</v>
      </c>
      <c r="E157" s="41"/>
      <c r="F157" s="252" t="s">
        <v>760</v>
      </c>
      <c r="G157" s="41"/>
      <c r="H157" s="41"/>
      <c r="I157" s="145"/>
      <c r="J157" s="41"/>
      <c r="K157" s="41"/>
      <c r="L157" s="45"/>
      <c r="M157" s="253"/>
      <c r="N157" s="254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131</v>
      </c>
      <c r="AU157" s="18" t="s">
        <v>83</v>
      </c>
    </row>
    <row r="158" s="2" customFormat="1" ht="16.5" customHeight="1">
      <c r="A158" s="39"/>
      <c r="B158" s="40"/>
      <c r="C158" s="287" t="s">
        <v>224</v>
      </c>
      <c r="D158" s="287" t="s">
        <v>169</v>
      </c>
      <c r="E158" s="288" t="s">
        <v>762</v>
      </c>
      <c r="F158" s="289" t="s">
        <v>763</v>
      </c>
      <c r="G158" s="290" t="s">
        <v>294</v>
      </c>
      <c r="H158" s="291">
        <v>2080</v>
      </c>
      <c r="I158" s="292"/>
      <c r="J158" s="293">
        <f>ROUND(I158*H158,2)</f>
        <v>0</v>
      </c>
      <c r="K158" s="294"/>
      <c r="L158" s="295"/>
      <c r="M158" s="296" t="s">
        <v>1</v>
      </c>
      <c r="N158" s="297" t="s">
        <v>38</v>
      </c>
      <c r="O158" s="92"/>
      <c r="P158" s="247">
        <f>O158*H158</f>
        <v>0</v>
      </c>
      <c r="Q158" s="247">
        <v>0.00040999999999999999</v>
      </c>
      <c r="R158" s="247">
        <f>Q158*H158</f>
        <v>0.8528</v>
      </c>
      <c r="S158" s="247">
        <v>0</v>
      </c>
      <c r="T158" s="24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9" t="s">
        <v>152</v>
      </c>
      <c r="AT158" s="249" t="s">
        <v>169</v>
      </c>
      <c r="AU158" s="249" t="s">
        <v>83</v>
      </c>
      <c r="AY158" s="18" t="s">
        <v>123</v>
      </c>
      <c r="BE158" s="250">
        <f>IF(N158="základní",J158,0)</f>
        <v>0</v>
      </c>
      <c r="BF158" s="250">
        <f>IF(N158="snížená",J158,0)</f>
        <v>0</v>
      </c>
      <c r="BG158" s="250">
        <f>IF(N158="zákl. přenesená",J158,0)</f>
        <v>0</v>
      </c>
      <c r="BH158" s="250">
        <f>IF(N158="sníž. přenesená",J158,0)</f>
        <v>0</v>
      </c>
      <c r="BI158" s="250">
        <f>IF(N158="nulová",J158,0)</f>
        <v>0</v>
      </c>
      <c r="BJ158" s="18" t="s">
        <v>81</v>
      </c>
      <c r="BK158" s="250">
        <f>ROUND(I158*H158,2)</f>
        <v>0</v>
      </c>
      <c r="BL158" s="18" t="s">
        <v>130</v>
      </c>
      <c r="BM158" s="249" t="s">
        <v>764</v>
      </c>
    </row>
    <row r="159" s="2" customFormat="1">
      <c r="A159" s="39"/>
      <c r="B159" s="40"/>
      <c r="C159" s="41"/>
      <c r="D159" s="251" t="s">
        <v>131</v>
      </c>
      <c r="E159" s="41"/>
      <c r="F159" s="252" t="s">
        <v>763</v>
      </c>
      <c r="G159" s="41"/>
      <c r="H159" s="41"/>
      <c r="I159" s="145"/>
      <c r="J159" s="41"/>
      <c r="K159" s="41"/>
      <c r="L159" s="45"/>
      <c r="M159" s="253"/>
      <c r="N159" s="254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131</v>
      </c>
      <c r="AU159" s="18" t="s">
        <v>83</v>
      </c>
    </row>
    <row r="160" s="2" customFormat="1" ht="16.5" customHeight="1">
      <c r="A160" s="39"/>
      <c r="B160" s="40"/>
      <c r="C160" s="287" t="s">
        <v>183</v>
      </c>
      <c r="D160" s="287" t="s">
        <v>169</v>
      </c>
      <c r="E160" s="288" t="s">
        <v>389</v>
      </c>
      <c r="F160" s="289" t="s">
        <v>765</v>
      </c>
      <c r="G160" s="290" t="s">
        <v>294</v>
      </c>
      <c r="H160" s="291">
        <v>2080</v>
      </c>
      <c r="I160" s="292"/>
      <c r="J160" s="293">
        <f>ROUND(I160*H160,2)</f>
        <v>0</v>
      </c>
      <c r="K160" s="294"/>
      <c r="L160" s="295"/>
      <c r="M160" s="296" t="s">
        <v>1</v>
      </c>
      <c r="N160" s="297" t="s">
        <v>38</v>
      </c>
      <c r="O160" s="92"/>
      <c r="P160" s="247">
        <f>O160*H160</f>
        <v>0</v>
      </c>
      <c r="Q160" s="247">
        <v>0.00012</v>
      </c>
      <c r="R160" s="247">
        <f>Q160*H160</f>
        <v>0.24960000000000002</v>
      </c>
      <c r="S160" s="247">
        <v>0</v>
      </c>
      <c r="T160" s="24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9" t="s">
        <v>152</v>
      </c>
      <c r="AT160" s="249" t="s">
        <v>169</v>
      </c>
      <c r="AU160" s="249" t="s">
        <v>83</v>
      </c>
      <c r="AY160" s="18" t="s">
        <v>123</v>
      </c>
      <c r="BE160" s="250">
        <f>IF(N160="základní",J160,0)</f>
        <v>0</v>
      </c>
      <c r="BF160" s="250">
        <f>IF(N160="snížená",J160,0)</f>
        <v>0</v>
      </c>
      <c r="BG160" s="250">
        <f>IF(N160="zákl. přenesená",J160,0)</f>
        <v>0</v>
      </c>
      <c r="BH160" s="250">
        <f>IF(N160="sníž. přenesená",J160,0)</f>
        <v>0</v>
      </c>
      <c r="BI160" s="250">
        <f>IF(N160="nulová",J160,0)</f>
        <v>0</v>
      </c>
      <c r="BJ160" s="18" t="s">
        <v>81</v>
      </c>
      <c r="BK160" s="250">
        <f>ROUND(I160*H160,2)</f>
        <v>0</v>
      </c>
      <c r="BL160" s="18" t="s">
        <v>130</v>
      </c>
      <c r="BM160" s="249" t="s">
        <v>766</v>
      </c>
    </row>
    <row r="161" s="2" customFormat="1">
      <c r="A161" s="39"/>
      <c r="B161" s="40"/>
      <c r="C161" s="41"/>
      <c r="D161" s="251" t="s">
        <v>131</v>
      </c>
      <c r="E161" s="41"/>
      <c r="F161" s="252" t="s">
        <v>765</v>
      </c>
      <c r="G161" s="41"/>
      <c r="H161" s="41"/>
      <c r="I161" s="145"/>
      <c r="J161" s="41"/>
      <c r="K161" s="41"/>
      <c r="L161" s="45"/>
      <c r="M161" s="253"/>
      <c r="N161" s="254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131</v>
      </c>
      <c r="AU161" s="18" t="s">
        <v>83</v>
      </c>
    </row>
    <row r="162" s="2" customFormat="1" ht="16.5" customHeight="1">
      <c r="A162" s="39"/>
      <c r="B162" s="40"/>
      <c r="C162" s="287" t="s">
        <v>7</v>
      </c>
      <c r="D162" s="287" t="s">
        <v>169</v>
      </c>
      <c r="E162" s="288" t="s">
        <v>393</v>
      </c>
      <c r="F162" s="289" t="s">
        <v>767</v>
      </c>
      <c r="G162" s="290" t="s">
        <v>294</v>
      </c>
      <c r="H162" s="291">
        <v>4160</v>
      </c>
      <c r="I162" s="292"/>
      <c r="J162" s="293">
        <f>ROUND(I162*H162,2)</f>
        <v>0</v>
      </c>
      <c r="K162" s="294"/>
      <c r="L162" s="295"/>
      <c r="M162" s="296" t="s">
        <v>1</v>
      </c>
      <c r="N162" s="297" t="s">
        <v>38</v>
      </c>
      <c r="O162" s="92"/>
      <c r="P162" s="247">
        <f>O162*H162</f>
        <v>0</v>
      </c>
      <c r="Q162" s="247">
        <v>9.0000000000000006E-05</v>
      </c>
      <c r="R162" s="247">
        <f>Q162*H162</f>
        <v>0.37440000000000001</v>
      </c>
      <c r="S162" s="247">
        <v>0</v>
      </c>
      <c r="T162" s="24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9" t="s">
        <v>152</v>
      </c>
      <c r="AT162" s="249" t="s">
        <v>169</v>
      </c>
      <c r="AU162" s="249" t="s">
        <v>83</v>
      </c>
      <c r="AY162" s="18" t="s">
        <v>123</v>
      </c>
      <c r="BE162" s="250">
        <f>IF(N162="základní",J162,0)</f>
        <v>0</v>
      </c>
      <c r="BF162" s="250">
        <f>IF(N162="snížená",J162,0)</f>
        <v>0</v>
      </c>
      <c r="BG162" s="250">
        <f>IF(N162="zákl. přenesená",J162,0)</f>
        <v>0</v>
      </c>
      <c r="BH162" s="250">
        <f>IF(N162="sníž. přenesená",J162,0)</f>
        <v>0</v>
      </c>
      <c r="BI162" s="250">
        <f>IF(N162="nulová",J162,0)</f>
        <v>0</v>
      </c>
      <c r="BJ162" s="18" t="s">
        <v>81</v>
      </c>
      <c r="BK162" s="250">
        <f>ROUND(I162*H162,2)</f>
        <v>0</v>
      </c>
      <c r="BL162" s="18" t="s">
        <v>130</v>
      </c>
      <c r="BM162" s="249" t="s">
        <v>768</v>
      </c>
    </row>
    <row r="163" s="2" customFormat="1">
      <c r="A163" s="39"/>
      <c r="B163" s="40"/>
      <c r="C163" s="41"/>
      <c r="D163" s="251" t="s">
        <v>131</v>
      </c>
      <c r="E163" s="41"/>
      <c r="F163" s="252" t="s">
        <v>767</v>
      </c>
      <c r="G163" s="41"/>
      <c r="H163" s="41"/>
      <c r="I163" s="145"/>
      <c r="J163" s="41"/>
      <c r="K163" s="41"/>
      <c r="L163" s="45"/>
      <c r="M163" s="253"/>
      <c r="N163" s="254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131</v>
      </c>
      <c r="AU163" s="18" t="s">
        <v>83</v>
      </c>
    </row>
    <row r="164" s="2" customFormat="1" ht="16.5" customHeight="1">
      <c r="A164" s="39"/>
      <c r="B164" s="40"/>
      <c r="C164" s="237" t="s">
        <v>188</v>
      </c>
      <c r="D164" s="237" t="s">
        <v>126</v>
      </c>
      <c r="E164" s="238" t="s">
        <v>769</v>
      </c>
      <c r="F164" s="239" t="s">
        <v>770</v>
      </c>
      <c r="G164" s="240" t="s">
        <v>294</v>
      </c>
      <c r="H164" s="241">
        <v>4160</v>
      </c>
      <c r="I164" s="242"/>
      <c r="J164" s="243">
        <f>ROUND(I164*H164,2)</f>
        <v>0</v>
      </c>
      <c r="K164" s="244"/>
      <c r="L164" s="45"/>
      <c r="M164" s="245" t="s">
        <v>1</v>
      </c>
      <c r="N164" s="246" t="s">
        <v>38</v>
      </c>
      <c r="O164" s="92"/>
      <c r="P164" s="247">
        <f>O164*H164</f>
        <v>0</v>
      </c>
      <c r="Q164" s="247">
        <v>0</v>
      </c>
      <c r="R164" s="247">
        <f>Q164*H164</f>
        <v>0</v>
      </c>
      <c r="S164" s="247">
        <v>0</v>
      </c>
      <c r="T164" s="248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9" t="s">
        <v>130</v>
      </c>
      <c r="AT164" s="249" t="s">
        <v>126</v>
      </c>
      <c r="AU164" s="249" t="s">
        <v>83</v>
      </c>
      <c r="AY164" s="18" t="s">
        <v>123</v>
      </c>
      <c r="BE164" s="250">
        <f>IF(N164="základní",J164,0)</f>
        <v>0</v>
      </c>
      <c r="BF164" s="250">
        <f>IF(N164="snížená",J164,0)</f>
        <v>0</v>
      </c>
      <c r="BG164" s="250">
        <f>IF(N164="zákl. přenesená",J164,0)</f>
        <v>0</v>
      </c>
      <c r="BH164" s="250">
        <f>IF(N164="sníž. přenesená",J164,0)</f>
        <v>0</v>
      </c>
      <c r="BI164" s="250">
        <f>IF(N164="nulová",J164,0)</f>
        <v>0</v>
      </c>
      <c r="BJ164" s="18" t="s">
        <v>81</v>
      </c>
      <c r="BK164" s="250">
        <f>ROUND(I164*H164,2)</f>
        <v>0</v>
      </c>
      <c r="BL164" s="18" t="s">
        <v>130</v>
      </c>
      <c r="BM164" s="249" t="s">
        <v>771</v>
      </c>
    </row>
    <row r="165" s="2" customFormat="1">
      <c r="A165" s="39"/>
      <c r="B165" s="40"/>
      <c r="C165" s="41"/>
      <c r="D165" s="251" t="s">
        <v>131</v>
      </c>
      <c r="E165" s="41"/>
      <c r="F165" s="252" t="s">
        <v>772</v>
      </c>
      <c r="G165" s="41"/>
      <c r="H165" s="41"/>
      <c r="I165" s="145"/>
      <c r="J165" s="41"/>
      <c r="K165" s="41"/>
      <c r="L165" s="45"/>
      <c r="M165" s="253"/>
      <c r="N165" s="254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131</v>
      </c>
      <c r="AU165" s="18" t="s">
        <v>83</v>
      </c>
    </row>
    <row r="166" s="2" customFormat="1" ht="16.5" customHeight="1">
      <c r="A166" s="39"/>
      <c r="B166" s="40"/>
      <c r="C166" s="287" t="s">
        <v>245</v>
      </c>
      <c r="D166" s="287" t="s">
        <v>169</v>
      </c>
      <c r="E166" s="288" t="s">
        <v>773</v>
      </c>
      <c r="F166" s="289" t="s">
        <v>774</v>
      </c>
      <c r="G166" s="290" t="s">
        <v>294</v>
      </c>
      <c r="H166" s="291">
        <v>4160</v>
      </c>
      <c r="I166" s="292"/>
      <c r="J166" s="293">
        <f>ROUND(I166*H166,2)</f>
        <v>0</v>
      </c>
      <c r="K166" s="294"/>
      <c r="L166" s="295"/>
      <c r="M166" s="296" t="s">
        <v>1</v>
      </c>
      <c r="N166" s="297" t="s">
        <v>38</v>
      </c>
      <c r="O166" s="92"/>
      <c r="P166" s="247">
        <f>O166*H166</f>
        <v>0</v>
      </c>
      <c r="Q166" s="247">
        <v>5.0000000000000002E-05</v>
      </c>
      <c r="R166" s="247">
        <f>Q166*H166</f>
        <v>0.20800000000000002</v>
      </c>
      <c r="S166" s="247">
        <v>0</v>
      </c>
      <c r="T166" s="24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9" t="s">
        <v>152</v>
      </c>
      <c r="AT166" s="249" t="s">
        <v>169</v>
      </c>
      <c r="AU166" s="249" t="s">
        <v>83</v>
      </c>
      <c r="AY166" s="18" t="s">
        <v>123</v>
      </c>
      <c r="BE166" s="250">
        <f>IF(N166="základní",J166,0)</f>
        <v>0</v>
      </c>
      <c r="BF166" s="250">
        <f>IF(N166="snížená",J166,0)</f>
        <v>0</v>
      </c>
      <c r="BG166" s="250">
        <f>IF(N166="zákl. přenesená",J166,0)</f>
        <v>0</v>
      </c>
      <c r="BH166" s="250">
        <f>IF(N166="sníž. přenesená",J166,0)</f>
        <v>0</v>
      </c>
      <c r="BI166" s="250">
        <f>IF(N166="nulová",J166,0)</f>
        <v>0</v>
      </c>
      <c r="BJ166" s="18" t="s">
        <v>81</v>
      </c>
      <c r="BK166" s="250">
        <f>ROUND(I166*H166,2)</f>
        <v>0</v>
      </c>
      <c r="BL166" s="18" t="s">
        <v>130</v>
      </c>
      <c r="BM166" s="249" t="s">
        <v>775</v>
      </c>
    </row>
    <row r="167" s="2" customFormat="1">
      <c r="A167" s="39"/>
      <c r="B167" s="40"/>
      <c r="C167" s="41"/>
      <c r="D167" s="251" t="s">
        <v>131</v>
      </c>
      <c r="E167" s="41"/>
      <c r="F167" s="252" t="s">
        <v>774</v>
      </c>
      <c r="G167" s="41"/>
      <c r="H167" s="41"/>
      <c r="I167" s="145"/>
      <c r="J167" s="41"/>
      <c r="K167" s="41"/>
      <c r="L167" s="45"/>
      <c r="M167" s="253"/>
      <c r="N167" s="254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131</v>
      </c>
      <c r="AU167" s="18" t="s">
        <v>83</v>
      </c>
    </row>
    <row r="168" s="2" customFormat="1" ht="16.5" customHeight="1">
      <c r="A168" s="39"/>
      <c r="B168" s="40"/>
      <c r="C168" s="237" t="s">
        <v>192</v>
      </c>
      <c r="D168" s="237" t="s">
        <v>126</v>
      </c>
      <c r="E168" s="238" t="s">
        <v>776</v>
      </c>
      <c r="F168" s="239" t="s">
        <v>777</v>
      </c>
      <c r="G168" s="240" t="s">
        <v>294</v>
      </c>
      <c r="H168" s="241">
        <v>4160</v>
      </c>
      <c r="I168" s="242"/>
      <c r="J168" s="243">
        <f>ROUND(I168*H168,2)</f>
        <v>0</v>
      </c>
      <c r="K168" s="244"/>
      <c r="L168" s="45"/>
      <c r="M168" s="245" t="s">
        <v>1</v>
      </c>
      <c r="N168" s="246" t="s">
        <v>38</v>
      </c>
      <c r="O168" s="92"/>
      <c r="P168" s="247">
        <f>O168*H168</f>
        <v>0</v>
      </c>
      <c r="Q168" s="247">
        <v>0</v>
      </c>
      <c r="R168" s="247">
        <f>Q168*H168</f>
        <v>0</v>
      </c>
      <c r="S168" s="247">
        <v>0</v>
      </c>
      <c r="T168" s="24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9" t="s">
        <v>130</v>
      </c>
      <c r="AT168" s="249" t="s">
        <v>126</v>
      </c>
      <c r="AU168" s="249" t="s">
        <v>83</v>
      </c>
      <c r="AY168" s="18" t="s">
        <v>123</v>
      </c>
      <c r="BE168" s="250">
        <f>IF(N168="základní",J168,0)</f>
        <v>0</v>
      </c>
      <c r="BF168" s="250">
        <f>IF(N168="snížená",J168,0)</f>
        <v>0</v>
      </c>
      <c r="BG168" s="250">
        <f>IF(N168="zákl. přenesená",J168,0)</f>
        <v>0</v>
      </c>
      <c r="BH168" s="250">
        <f>IF(N168="sníž. přenesená",J168,0)</f>
        <v>0</v>
      </c>
      <c r="BI168" s="250">
        <f>IF(N168="nulová",J168,0)</f>
        <v>0</v>
      </c>
      <c r="BJ168" s="18" t="s">
        <v>81</v>
      </c>
      <c r="BK168" s="250">
        <f>ROUND(I168*H168,2)</f>
        <v>0</v>
      </c>
      <c r="BL168" s="18" t="s">
        <v>130</v>
      </c>
      <c r="BM168" s="249" t="s">
        <v>778</v>
      </c>
    </row>
    <row r="169" s="2" customFormat="1">
      <c r="A169" s="39"/>
      <c r="B169" s="40"/>
      <c r="C169" s="41"/>
      <c r="D169" s="251" t="s">
        <v>131</v>
      </c>
      <c r="E169" s="41"/>
      <c r="F169" s="252" t="s">
        <v>779</v>
      </c>
      <c r="G169" s="41"/>
      <c r="H169" s="41"/>
      <c r="I169" s="145"/>
      <c r="J169" s="41"/>
      <c r="K169" s="41"/>
      <c r="L169" s="45"/>
      <c r="M169" s="253"/>
      <c r="N169" s="254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131</v>
      </c>
      <c r="AU169" s="18" t="s">
        <v>83</v>
      </c>
    </row>
    <row r="170" s="2" customFormat="1" ht="21.75" customHeight="1">
      <c r="A170" s="39"/>
      <c r="B170" s="40"/>
      <c r="C170" s="237" t="s">
        <v>258</v>
      </c>
      <c r="D170" s="237" t="s">
        <v>126</v>
      </c>
      <c r="E170" s="238" t="s">
        <v>780</v>
      </c>
      <c r="F170" s="239" t="s">
        <v>781</v>
      </c>
      <c r="G170" s="240" t="s">
        <v>782</v>
      </c>
      <c r="H170" s="241">
        <v>1.0009999999999999</v>
      </c>
      <c r="I170" s="242"/>
      <c r="J170" s="243">
        <f>ROUND(I170*H170,2)</f>
        <v>0</v>
      </c>
      <c r="K170" s="244"/>
      <c r="L170" s="45"/>
      <c r="M170" s="245" t="s">
        <v>1</v>
      </c>
      <c r="N170" s="246" t="s">
        <v>38</v>
      </c>
      <c r="O170" s="92"/>
      <c r="P170" s="247">
        <f>O170*H170</f>
        <v>0</v>
      </c>
      <c r="Q170" s="247">
        <v>0</v>
      </c>
      <c r="R170" s="247">
        <f>Q170*H170</f>
        <v>0</v>
      </c>
      <c r="S170" s="247">
        <v>0</v>
      </c>
      <c r="T170" s="248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9" t="s">
        <v>130</v>
      </c>
      <c r="AT170" s="249" t="s">
        <v>126</v>
      </c>
      <c r="AU170" s="249" t="s">
        <v>83</v>
      </c>
      <c r="AY170" s="18" t="s">
        <v>123</v>
      </c>
      <c r="BE170" s="250">
        <f>IF(N170="základní",J170,0)</f>
        <v>0</v>
      </c>
      <c r="BF170" s="250">
        <f>IF(N170="snížená",J170,0)</f>
        <v>0</v>
      </c>
      <c r="BG170" s="250">
        <f>IF(N170="zákl. přenesená",J170,0)</f>
        <v>0</v>
      </c>
      <c r="BH170" s="250">
        <f>IF(N170="sníž. přenesená",J170,0)</f>
        <v>0</v>
      </c>
      <c r="BI170" s="250">
        <f>IF(N170="nulová",J170,0)</f>
        <v>0</v>
      </c>
      <c r="BJ170" s="18" t="s">
        <v>81</v>
      </c>
      <c r="BK170" s="250">
        <f>ROUND(I170*H170,2)</f>
        <v>0</v>
      </c>
      <c r="BL170" s="18" t="s">
        <v>130</v>
      </c>
      <c r="BM170" s="249" t="s">
        <v>783</v>
      </c>
    </row>
    <row r="171" s="2" customFormat="1">
      <c r="A171" s="39"/>
      <c r="B171" s="40"/>
      <c r="C171" s="41"/>
      <c r="D171" s="251" t="s">
        <v>131</v>
      </c>
      <c r="E171" s="41"/>
      <c r="F171" s="252" t="s">
        <v>784</v>
      </c>
      <c r="G171" s="41"/>
      <c r="H171" s="41"/>
      <c r="I171" s="145"/>
      <c r="J171" s="41"/>
      <c r="K171" s="41"/>
      <c r="L171" s="45"/>
      <c r="M171" s="253"/>
      <c r="N171" s="254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131</v>
      </c>
      <c r="AU171" s="18" t="s">
        <v>83</v>
      </c>
    </row>
    <row r="172" s="14" customFormat="1">
      <c r="A172" s="14"/>
      <c r="B172" s="265"/>
      <c r="C172" s="266"/>
      <c r="D172" s="251" t="s">
        <v>132</v>
      </c>
      <c r="E172" s="267" t="s">
        <v>1</v>
      </c>
      <c r="F172" s="268" t="s">
        <v>785</v>
      </c>
      <c r="G172" s="266"/>
      <c r="H172" s="269">
        <v>0.70099999999999996</v>
      </c>
      <c r="I172" s="270"/>
      <c r="J172" s="266"/>
      <c r="K172" s="266"/>
      <c r="L172" s="271"/>
      <c r="M172" s="272"/>
      <c r="N172" s="273"/>
      <c r="O172" s="273"/>
      <c r="P172" s="273"/>
      <c r="Q172" s="273"/>
      <c r="R172" s="273"/>
      <c r="S172" s="273"/>
      <c r="T172" s="27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5" t="s">
        <v>132</v>
      </c>
      <c r="AU172" s="275" t="s">
        <v>83</v>
      </c>
      <c r="AV172" s="14" t="s">
        <v>83</v>
      </c>
      <c r="AW172" s="14" t="s">
        <v>30</v>
      </c>
      <c r="AX172" s="14" t="s">
        <v>73</v>
      </c>
      <c r="AY172" s="275" t="s">
        <v>123</v>
      </c>
    </row>
    <row r="173" s="14" customFormat="1">
      <c r="A173" s="14"/>
      <c r="B173" s="265"/>
      <c r="C173" s="266"/>
      <c r="D173" s="251" t="s">
        <v>132</v>
      </c>
      <c r="E173" s="267" t="s">
        <v>1</v>
      </c>
      <c r="F173" s="268" t="s">
        <v>786</v>
      </c>
      <c r="G173" s="266"/>
      <c r="H173" s="269">
        <v>0.20000000000000001</v>
      </c>
      <c r="I173" s="270"/>
      <c r="J173" s="266"/>
      <c r="K173" s="266"/>
      <c r="L173" s="271"/>
      <c r="M173" s="272"/>
      <c r="N173" s="273"/>
      <c r="O173" s="273"/>
      <c r="P173" s="273"/>
      <c r="Q173" s="273"/>
      <c r="R173" s="273"/>
      <c r="S173" s="273"/>
      <c r="T173" s="27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5" t="s">
        <v>132</v>
      </c>
      <c r="AU173" s="275" t="s">
        <v>83</v>
      </c>
      <c r="AV173" s="14" t="s">
        <v>83</v>
      </c>
      <c r="AW173" s="14" t="s">
        <v>30</v>
      </c>
      <c r="AX173" s="14" t="s">
        <v>73</v>
      </c>
      <c r="AY173" s="275" t="s">
        <v>123</v>
      </c>
    </row>
    <row r="174" s="14" customFormat="1">
      <c r="A174" s="14"/>
      <c r="B174" s="265"/>
      <c r="C174" s="266"/>
      <c r="D174" s="251" t="s">
        <v>132</v>
      </c>
      <c r="E174" s="267" t="s">
        <v>1</v>
      </c>
      <c r="F174" s="268" t="s">
        <v>787</v>
      </c>
      <c r="G174" s="266"/>
      <c r="H174" s="269">
        <v>0.10000000000000001</v>
      </c>
      <c r="I174" s="270"/>
      <c r="J174" s="266"/>
      <c r="K174" s="266"/>
      <c r="L174" s="271"/>
      <c r="M174" s="272"/>
      <c r="N174" s="273"/>
      <c r="O174" s="273"/>
      <c r="P174" s="273"/>
      <c r="Q174" s="273"/>
      <c r="R174" s="273"/>
      <c r="S174" s="273"/>
      <c r="T174" s="27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5" t="s">
        <v>132</v>
      </c>
      <c r="AU174" s="275" t="s">
        <v>83</v>
      </c>
      <c r="AV174" s="14" t="s">
        <v>83</v>
      </c>
      <c r="AW174" s="14" t="s">
        <v>30</v>
      </c>
      <c r="AX174" s="14" t="s">
        <v>73</v>
      </c>
      <c r="AY174" s="275" t="s">
        <v>123</v>
      </c>
    </row>
    <row r="175" s="15" customFormat="1">
      <c r="A175" s="15"/>
      <c r="B175" s="276"/>
      <c r="C175" s="277"/>
      <c r="D175" s="251" t="s">
        <v>132</v>
      </c>
      <c r="E175" s="278" t="s">
        <v>1</v>
      </c>
      <c r="F175" s="279" t="s">
        <v>135</v>
      </c>
      <c r="G175" s="277"/>
      <c r="H175" s="280">
        <v>1.0010000000000001</v>
      </c>
      <c r="I175" s="281"/>
      <c r="J175" s="277"/>
      <c r="K175" s="277"/>
      <c r="L175" s="282"/>
      <c r="M175" s="283"/>
      <c r="N175" s="284"/>
      <c r="O175" s="284"/>
      <c r="P175" s="284"/>
      <c r="Q175" s="284"/>
      <c r="R175" s="284"/>
      <c r="S175" s="284"/>
      <c r="T175" s="28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86" t="s">
        <v>132</v>
      </c>
      <c r="AU175" s="286" t="s">
        <v>83</v>
      </c>
      <c r="AV175" s="15" t="s">
        <v>130</v>
      </c>
      <c r="AW175" s="15" t="s">
        <v>30</v>
      </c>
      <c r="AX175" s="15" t="s">
        <v>81</v>
      </c>
      <c r="AY175" s="286" t="s">
        <v>123</v>
      </c>
    </row>
    <row r="176" s="2" customFormat="1" ht="21.75" customHeight="1">
      <c r="A176" s="39"/>
      <c r="B176" s="40"/>
      <c r="C176" s="237" t="s">
        <v>197</v>
      </c>
      <c r="D176" s="237" t="s">
        <v>126</v>
      </c>
      <c r="E176" s="238" t="s">
        <v>788</v>
      </c>
      <c r="F176" s="239" t="s">
        <v>789</v>
      </c>
      <c r="G176" s="240" t="s">
        <v>129</v>
      </c>
      <c r="H176" s="241">
        <v>180</v>
      </c>
      <c r="I176" s="242"/>
      <c r="J176" s="243">
        <f>ROUND(I176*H176,2)</f>
        <v>0</v>
      </c>
      <c r="K176" s="244"/>
      <c r="L176" s="45"/>
      <c r="M176" s="245" t="s">
        <v>1</v>
      </c>
      <c r="N176" s="246" t="s">
        <v>38</v>
      </c>
      <c r="O176" s="92"/>
      <c r="P176" s="247">
        <f>O176*H176</f>
        <v>0</v>
      </c>
      <c r="Q176" s="247">
        <v>0</v>
      </c>
      <c r="R176" s="247">
        <f>Q176*H176</f>
        <v>0</v>
      </c>
      <c r="S176" s="247">
        <v>0</v>
      </c>
      <c r="T176" s="248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9" t="s">
        <v>130</v>
      </c>
      <c r="AT176" s="249" t="s">
        <v>126</v>
      </c>
      <c r="AU176" s="249" t="s">
        <v>83</v>
      </c>
      <c r="AY176" s="18" t="s">
        <v>123</v>
      </c>
      <c r="BE176" s="250">
        <f>IF(N176="základní",J176,0)</f>
        <v>0</v>
      </c>
      <c r="BF176" s="250">
        <f>IF(N176="snížená",J176,0)</f>
        <v>0</v>
      </c>
      <c r="BG176" s="250">
        <f>IF(N176="zákl. přenesená",J176,0)</f>
        <v>0</v>
      </c>
      <c r="BH176" s="250">
        <f>IF(N176="sníž. přenesená",J176,0)</f>
        <v>0</v>
      </c>
      <c r="BI176" s="250">
        <f>IF(N176="nulová",J176,0)</f>
        <v>0</v>
      </c>
      <c r="BJ176" s="18" t="s">
        <v>81</v>
      </c>
      <c r="BK176" s="250">
        <f>ROUND(I176*H176,2)</f>
        <v>0</v>
      </c>
      <c r="BL176" s="18" t="s">
        <v>130</v>
      </c>
      <c r="BM176" s="249" t="s">
        <v>790</v>
      </c>
    </row>
    <row r="177" s="2" customFormat="1">
      <c r="A177" s="39"/>
      <c r="B177" s="40"/>
      <c r="C177" s="41"/>
      <c r="D177" s="251" t="s">
        <v>131</v>
      </c>
      <c r="E177" s="41"/>
      <c r="F177" s="252" t="s">
        <v>791</v>
      </c>
      <c r="G177" s="41"/>
      <c r="H177" s="41"/>
      <c r="I177" s="145"/>
      <c r="J177" s="41"/>
      <c r="K177" s="41"/>
      <c r="L177" s="45"/>
      <c r="M177" s="253"/>
      <c r="N177" s="254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131</v>
      </c>
      <c r="AU177" s="18" t="s">
        <v>83</v>
      </c>
    </row>
    <row r="178" s="2" customFormat="1" ht="16.5" customHeight="1">
      <c r="A178" s="39"/>
      <c r="B178" s="40"/>
      <c r="C178" s="237" t="s">
        <v>267</v>
      </c>
      <c r="D178" s="237" t="s">
        <v>126</v>
      </c>
      <c r="E178" s="238" t="s">
        <v>792</v>
      </c>
      <c r="F178" s="239" t="s">
        <v>793</v>
      </c>
      <c r="G178" s="240" t="s">
        <v>294</v>
      </c>
      <c r="H178" s="241">
        <v>239</v>
      </c>
      <c r="I178" s="242"/>
      <c r="J178" s="243">
        <f>ROUND(I178*H178,2)</f>
        <v>0</v>
      </c>
      <c r="K178" s="244"/>
      <c r="L178" s="45"/>
      <c r="M178" s="245" t="s">
        <v>1</v>
      </c>
      <c r="N178" s="246" t="s">
        <v>38</v>
      </c>
      <c r="O178" s="92"/>
      <c r="P178" s="247">
        <f>O178*H178</f>
        <v>0</v>
      </c>
      <c r="Q178" s="247">
        <v>0</v>
      </c>
      <c r="R178" s="247">
        <f>Q178*H178</f>
        <v>0</v>
      </c>
      <c r="S178" s="247">
        <v>0</v>
      </c>
      <c r="T178" s="24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9" t="s">
        <v>130</v>
      </c>
      <c r="AT178" s="249" t="s">
        <v>126</v>
      </c>
      <c r="AU178" s="249" t="s">
        <v>83</v>
      </c>
      <c r="AY178" s="18" t="s">
        <v>123</v>
      </c>
      <c r="BE178" s="250">
        <f>IF(N178="základní",J178,0)</f>
        <v>0</v>
      </c>
      <c r="BF178" s="250">
        <f>IF(N178="snížená",J178,0)</f>
        <v>0</v>
      </c>
      <c r="BG178" s="250">
        <f>IF(N178="zákl. přenesená",J178,0)</f>
        <v>0</v>
      </c>
      <c r="BH178" s="250">
        <f>IF(N178="sníž. přenesená",J178,0)</f>
        <v>0</v>
      </c>
      <c r="BI178" s="250">
        <f>IF(N178="nulová",J178,0)</f>
        <v>0</v>
      </c>
      <c r="BJ178" s="18" t="s">
        <v>81</v>
      </c>
      <c r="BK178" s="250">
        <f>ROUND(I178*H178,2)</f>
        <v>0</v>
      </c>
      <c r="BL178" s="18" t="s">
        <v>130</v>
      </c>
      <c r="BM178" s="249" t="s">
        <v>794</v>
      </c>
    </row>
    <row r="179" s="2" customFormat="1">
      <c r="A179" s="39"/>
      <c r="B179" s="40"/>
      <c r="C179" s="41"/>
      <c r="D179" s="251" t="s">
        <v>131</v>
      </c>
      <c r="E179" s="41"/>
      <c r="F179" s="252" t="s">
        <v>795</v>
      </c>
      <c r="G179" s="41"/>
      <c r="H179" s="41"/>
      <c r="I179" s="145"/>
      <c r="J179" s="41"/>
      <c r="K179" s="41"/>
      <c r="L179" s="45"/>
      <c r="M179" s="253"/>
      <c r="N179" s="254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131</v>
      </c>
      <c r="AU179" s="18" t="s">
        <v>83</v>
      </c>
    </row>
    <row r="180" s="2" customFormat="1" ht="16.5" customHeight="1">
      <c r="A180" s="39"/>
      <c r="B180" s="40"/>
      <c r="C180" s="287" t="s">
        <v>202</v>
      </c>
      <c r="D180" s="287" t="s">
        <v>169</v>
      </c>
      <c r="E180" s="288" t="s">
        <v>796</v>
      </c>
      <c r="F180" s="289" t="s">
        <v>797</v>
      </c>
      <c r="G180" s="290" t="s">
        <v>294</v>
      </c>
      <c r="H180" s="291">
        <v>224</v>
      </c>
      <c r="I180" s="292"/>
      <c r="J180" s="293">
        <f>ROUND(I180*H180,2)</f>
        <v>0</v>
      </c>
      <c r="K180" s="294"/>
      <c r="L180" s="295"/>
      <c r="M180" s="296" t="s">
        <v>1</v>
      </c>
      <c r="N180" s="297" t="s">
        <v>38</v>
      </c>
      <c r="O180" s="92"/>
      <c r="P180" s="247">
        <f>O180*H180</f>
        <v>0</v>
      </c>
      <c r="Q180" s="247">
        <v>0.010030000000000001</v>
      </c>
      <c r="R180" s="247">
        <f>Q180*H180</f>
        <v>2.2467200000000003</v>
      </c>
      <c r="S180" s="247">
        <v>0</v>
      </c>
      <c r="T180" s="24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9" t="s">
        <v>152</v>
      </c>
      <c r="AT180" s="249" t="s">
        <v>169</v>
      </c>
      <c r="AU180" s="249" t="s">
        <v>83</v>
      </c>
      <c r="AY180" s="18" t="s">
        <v>123</v>
      </c>
      <c r="BE180" s="250">
        <f>IF(N180="základní",J180,0)</f>
        <v>0</v>
      </c>
      <c r="BF180" s="250">
        <f>IF(N180="snížená",J180,0)</f>
        <v>0</v>
      </c>
      <c r="BG180" s="250">
        <f>IF(N180="zákl. přenesená",J180,0)</f>
        <v>0</v>
      </c>
      <c r="BH180" s="250">
        <f>IF(N180="sníž. přenesená",J180,0)</f>
        <v>0</v>
      </c>
      <c r="BI180" s="250">
        <f>IF(N180="nulová",J180,0)</f>
        <v>0</v>
      </c>
      <c r="BJ180" s="18" t="s">
        <v>81</v>
      </c>
      <c r="BK180" s="250">
        <f>ROUND(I180*H180,2)</f>
        <v>0</v>
      </c>
      <c r="BL180" s="18" t="s">
        <v>130</v>
      </c>
      <c r="BM180" s="249" t="s">
        <v>798</v>
      </c>
    </row>
    <row r="181" s="2" customFormat="1">
      <c r="A181" s="39"/>
      <c r="B181" s="40"/>
      <c r="C181" s="41"/>
      <c r="D181" s="251" t="s">
        <v>131</v>
      </c>
      <c r="E181" s="41"/>
      <c r="F181" s="252" t="s">
        <v>797</v>
      </c>
      <c r="G181" s="41"/>
      <c r="H181" s="41"/>
      <c r="I181" s="145"/>
      <c r="J181" s="41"/>
      <c r="K181" s="41"/>
      <c r="L181" s="45"/>
      <c r="M181" s="253"/>
      <c r="N181" s="254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131</v>
      </c>
      <c r="AU181" s="18" t="s">
        <v>83</v>
      </c>
    </row>
    <row r="182" s="2" customFormat="1" ht="16.5" customHeight="1">
      <c r="A182" s="39"/>
      <c r="B182" s="40"/>
      <c r="C182" s="287" t="s">
        <v>282</v>
      </c>
      <c r="D182" s="287" t="s">
        <v>169</v>
      </c>
      <c r="E182" s="288" t="s">
        <v>799</v>
      </c>
      <c r="F182" s="289" t="s">
        <v>800</v>
      </c>
      <c r="G182" s="290" t="s">
        <v>294</v>
      </c>
      <c r="H182" s="291">
        <v>15</v>
      </c>
      <c r="I182" s="292"/>
      <c r="J182" s="293">
        <f>ROUND(I182*H182,2)</f>
        <v>0</v>
      </c>
      <c r="K182" s="294"/>
      <c r="L182" s="295"/>
      <c r="M182" s="296" t="s">
        <v>1</v>
      </c>
      <c r="N182" s="297" t="s">
        <v>38</v>
      </c>
      <c r="O182" s="92"/>
      <c r="P182" s="247">
        <f>O182*H182</f>
        <v>0</v>
      </c>
      <c r="Q182" s="247">
        <v>0.010030000000000001</v>
      </c>
      <c r="R182" s="247">
        <f>Q182*H182</f>
        <v>0.15045</v>
      </c>
      <c r="S182" s="247">
        <v>0</v>
      </c>
      <c r="T182" s="248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9" t="s">
        <v>152</v>
      </c>
      <c r="AT182" s="249" t="s">
        <v>169</v>
      </c>
      <c r="AU182" s="249" t="s">
        <v>83</v>
      </c>
      <c r="AY182" s="18" t="s">
        <v>123</v>
      </c>
      <c r="BE182" s="250">
        <f>IF(N182="základní",J182,0)</f>
        <v>0</v>
      </c>
      <c r="BF182" s="250">
        <f>IF(N182="snížená",J182,0)</f>
        <v>0</v>
      </c>
      <c r="BG182" s="250">
        <f>IF(N182="zákl. přenesená",J182,0)</f>
        <v>0</v>
      </c>
      <c r="BH182" s="250">
        <f>IF(N182="sníž. přenesená",J182,0)</f>
        <v>0</v>
      </c>
      <c r="BI182" s="250">
        <f>IF(N182="nulová",J182,0)</f>
        <v>0</v>
      </c>
      <c r="BJ182" s="18" t="s">
        <v>81</v>
      </c>
      <c r="BK182" s="250">
        <f>ROUND(I182*H182,2)</f>
        <v>0</v>
      </c>
      <c r="BL182" s="18" t="s">
        <v>130</v>
      </c>
      <c r="BM182" s="249" t="s">
        <v>801</v>
      </c>
    </row>
    <row r="183" s="2" customFormat="1">
      <c r="A183" s="39"/>
      <c r="B183" s="40"/>
      <c r="C183" s="41"/>
      <c r="D183" s="251" t="s">
        <v>131</v>
      </c>
      <c r="E183" s="41"/>
      <c r="F183" s="252" t="s">
        <v>800</v>
      </c>
      <c r="G183" s="41"/>
      <c r="H183" s="41"/>
      <c r="I183" s="145"/>
      <c r="J183" s="41"/>
      <c r="K183" s="41"/>
      <c r="L183" s="45"/>
      <c r="M183" s="253"/>
      <c r="N183" s="254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131</v>
      </c>
      <c r="AU183" s="18" t="s">
        <v>83</v>
      </c>
    </row>
    <row r="184" s="2" customFormat="1" ht="21.75" customHeight="1">
      <c r="A184" s="39"/>
      <c r="B184" s="40"/>
      <c r="C184" s="237" t="s">
        <v>206</v>
      </c>
      <c r="D184" s="237" t="s">
        <v>126</v>
      </c>
      <c r="E184" s="238" t="s">
        <v>802</v>
      </c>
      <c r="F184" s="239" t="s">
        <v>803</v>
      </c>
      <c r="G184" s="240" t="s">
        <v>138</v>
      </c>
      <c r="H184" s="241">
        <v>2.7040000000000002</v>
      </c>
      <c r="I184" s="242"/>
      <c r="J184" s="243">
        <f>ROUND(I184*H184,2)</f>
        <v>0</v>
      </c>
      <c r="K184" s="244"/>
      <c r="L184" s="45"/>
      <c r="M184" s="245" t="s">
        <v>1</v>
      </c>
      <c r="N184" s="246" t="s">
        <v>38</v>
      </c>
      <c r="O184" s="92"/>
      <c r="P184" s="247">
        <f>O184*H184</f>
        <v>0</v>
      </c>
      <c r="Q184" s="247">
        <v>0</v>
      </c>
      <c r="R184" s="247">
        <f>Q184*H184</f>
        <v>0</v>
      </c>
      <c r="S184" s="247">
        <v>0</v>
      </c>
      <c r="T184" s="248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9" t="s">
        <v>130</v>
      </c>
      <c r="AT184" s="249" t="s">
        <v>126</v>
      </c>
      <c r="AU184" s="249" t="s">
        <v>83</v>
      </c>
      <c r="AY184" s="18" t="s">
        <v>123</v>
      </c>
      <c r="BE184" s="250">
        <f>IF(N184="základní",J184,0)</f>
        <v>0</v>
      </c>
      <c r="BF184" s="250">
        <f>IF(N184="snížená",J184,0)</f>
        <v>0</v>
      </c>
      <c r="BG184" s="250">
        <f>IF(N184="zákl. přenesená",J184,0)</f>
        <v>0</v>
      </c>
      <c r="BH184" s="250">
        <f>IF(N184="sníž. přenesená",J184,0)</f>
        <v>0</v>
      </c>
      <c r="BI184" s="250">
        <f>IF(N184="nulová",J184,0)</f>
        <v>0</v>
      </c>
      <c r="BJ184" s="18" t="s">
        <v>81</v>
      </c>
      <c r="BK184" s="250">
        <f>ROUND(I184*H184,2)</f>
        <v>0</v>
      </c>
      <c r="BL184" s="18" t="s">
        <v>130</v>
      </c>
      <c r="BM184" s="249" t="s">
        <v>804</v>
      </c>
    </row>
    <row r="185" s="2" customFormat="1">
      <c r="A185" s="39"/>
      <c r="B185" s="40"/>
      <c r="C185" s="41"/>
      <c r="D185" s="251" t="s">
        <v>131</v>
      </c>
      <c r="E185" s="41"/>
      <c r="F185" s="252" t="s">
        <v>805</v>
      </c>
      <c r="G185" s="41"/>
      <c r="H185" s="41"/>
      <c r="I185" s="145"/>
      <c r="J185" s="41"/>
      <c r="K185" s="41"/>
      <c r="L185" s="45"/>
      <c r="M185" s="253"/>
      <c r="N185" s="254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131</v>
      </c>
      <c r="AU185" s="18" t="s">
        <v>83</v>
      </c>
    </row>
    <row r="186" s="14" customFormat="1">
      <c r="A186" s="14"/>
      <c r="B186" s="265"/>
      <c r="C186" s="266"/>
      <c r="D186" s="251" t="s">
        <v>132</v>
      </c>
      <c r="E186" s="267" t="s">
        <v>1</v>
      </c>
      <c r="F186" s="268" t="s">
        <v>806</v>
      </c>
      <c r="G186" s="266"/>
      <c r="H186" s="269">
        <v>2.7040000000000002</v>
      </c>
      <c r="I186" s="270"/>
      <c r="J186" s="266"/>
      <c r="K186" s="266"/>
      <c r="L186" s="271"/>
      <c r="M186" s="272"/>
      <c r="N186" s="273"/>
      <c r="O186" s="273"/>
      <c r="P186" s="273"/>
      <c r="Q186" s="273"/>
      <c r="R186" s="273"/>
      <c r="S186" s="273"/>
      <c r="T186" s="27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5" t="s">
        <v>132</v>
      </c>
      <c r="AU186" s="275" t="s">
        <v>83</v>
      </c>
      <c r="AV186" s="14" t="s">
        <v>83</v>
      </c>
      <c r="AW186" s="14" t="s">
        <v>30</v>
      </c>
      <c r="AX186" s="14" t="s">
        <v>81</v>
      </c>
      <c r="AY186" s="275" t="s">
        <v>123</v>
      </c>
    </row>
    <row r="187" s="2" customFormat="1" ht="16.5" customHeight="1">
      <c r="A187" s="39"/>
      <c r="B187" s="40"/>
      <c r="C187" s="237" t="s">
        <v>291</v>
      </c>
      <c r="D187" s="237" t="s">
        <v>126</v>
      </c>
      <c r="E187" s="238" t="s">
        <v>566</v>
      </c>
      <c r="F187" s="239" t="s">
        <v>567</v>
      </c>
      <c r="G187" s="240" t="s">
        <v>172</v>
      </c>
      <c r="H187" s="241">
        <v>4.4050000000000002</v>
      </c>
      <c r="I187" s="242"/>
      <c r="J187" s="243">
        <f>ROUND(I187*H187,2)</f>
        <v>0</v>
      </c>
      <c r="K187" s="244"/>
      <c r="L187" s="45"/>
      <c r="M187" s="245" t="s">
        <v>1</v>
      </c>
      <c r="N187" s="246" t="s">
        <v>38</v>
      </c>
      <c r="O187" s="92"/>
      <c r="P187" s="247">
        <f>O187*H187</f>
        <v>0</v>
      </c>
      <c r="Q187" s="247">
        <v>0</v>
      </c>
      <c r="R187" s="247">
        <f>Q187*H187</f>
        <v>0</v>
      </c>
      <c r="S187" s="247">
        <v>0</v>
      </c>
      <c r="T187" s="24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9" t="s">
        <v>130</v>
      </c>
      <c r="AT187" s="249" t="s">
        <v>126</v>
      </c>
      <c r="AU187" s="249" t="s">
        <v>83</v>
      </c>
      <c r="AY187" s="18" t="s">
        <v>123</v>
      </c>
      <c r="BE187" s="250">
        <f>IF(N187="základní",J187,0)</f>
        <v>0</v>
      </c>
      <c r="BF187" s="250">
        <f>IF(N187="snížená",J187,0)</f>
        <v>0</v>
      </c>
      <c r="BG187" s="250">
        <f>IF(N187="zákl. přenesená",J187,0)</f>
        <v>0</v>
      </c>
      <c r="BH187" s="250">
        <f>IF(N187="sníž. přenesená",J187,0)</f>
        <v>0</v>
      </c>
      <c r="BI187" s="250">
        <f>IF(N187="nulová",J187,0)</f>
        <v>0</v>
      </c>
      <c r="BJ187" s="18" t="s">
        <v>81</v>
      </c>
      <c r="BK187" s="250">
        <f>ROUND(I187*H187,2)</f>
        <v>0</v>
      </c>
      <c r="BL187" s="18" t="s">
        <v>130</v>
      </c>
      <c r="BM187" s="249" t="s">
        <v>807</v>
      </c>
    </row>
    <row r="188" s="2" customFormat="1">
      <c r="A188" s="39"/>
      <c r="B188" s="40"/>
      <c r="C188" s="41"/>
      <c r="D188" s="251" t="s">
        <v>131</v>
      </c>
      <c r="E188" s="41"/>
      <c r="F188" s="252" t="s">
        <v>808</v>
      </c>
      <c r="G188" s="41"/>
      <c r="H188" s="41"/>
      <c r="I188" s="145"/>
      <c r="J188" s="41"/>
      <c r="K188" s="41"/>
      <c r="L188" s="45"/>
      <c r="M188" s="253"/>
      <c r="N188" s="254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131</v>
      </c>
      <c r="AU188" s="18" t="s">
        <v>83</v>
      </c>
    </row>
    <row r="189" s="14" customFormat="1">
      <c r="A189" s="14"/>
      <c r="B189" s="265"/>
      <c r="C189" s="266"/>
      <c r="D189" s="251" t="s">
        <v>132</v>
      </c>
      <c r="E189" s="267" t="s">
        <v>1</v>
      </c>
      <c r="F189" s="268" t="s">
        <v>809</v>
      </c>
      <c r="G189" s="266"/>
      <c r="H189" s="269">
        <v>1.518</v>
      </c>
      <c r="I189" s="270"/>
      <c r="J189" s="266"/>
      <c r="K189" s="266"/>
      <c r="L189" s="271"/>
      <c r="M189" s="272"/>
      <c r="N189" s="273"/>
      <c r="O189" s="273"/>
      <c r="P189" s="273"/>
      <c r="Q189" s="273"/>
      <c r="R189" s="273"/>
      <c r="S189" s="273"/>
      <c r="T189" s="27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5" t="s">
        <v>132</v>
      </c>
      <c r="AU189" s="275" t="s">
        <v>83</v>
      </c>
      <c r="AV189" s="14" t="s">
        <v>83</v>
      </c>
      <c r="AW189" s="14" t="s">
        <v>30</v>
      </c>
      <c r="AX189" s="14" t="s">
        <v>73</v>
      </c>
      <c r="AY189" s="275" t="s">
        <v>123</v>
      </c>
    </row>
    <row r="190" s="14" customFormat="1">
      <c r="A190" s="14"/>
      <c r="B190" s="265"/>
      <c r="C190" s="266"/>
      <c r="D190" s="251" t="s">
        <v>132</v>
      </c>
      <c r="E190" s="267" t="s">
        <v>1</v>
      </c>
      <c r="F190" s="268" t="s">
        <v>810</v>
      </c>
      <c r="G190" s="266"/>
      <c r="H190" s="269">
        <v>1.706</v>
      </c>
      <c r="I190" s="270"/>
      <c r="J190" s="266"/>
      <c r="K190" s="266"/>
      <c r="L190" s="271"/>
      <c r="M190" s="272"/>
      <c r="N190" s="273"/>
      <c r="O190" s="273"/>
      <c r="P190" s="273"/>
      <c r="Q190" s="273"/>
      <c r="R190" s="273"/>
      <c r="S190" s="273"/>
      <c r="T190" s="27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5" t="s">
        <v>132</v>
      </c>
      <c r="AU190" s="275" t="s">
        <v>83</v>
      </c>
      <c r="AV190" s="14" t="s">
        <v>83</v>
      </c>
      <c r="AW190" s="14" t="s">
        <v>30</v>
      </c>
      <c r="AX190" s="14" t="s">
        <v>73</v>
      </c>
      <c r="AY190" s="275" t="s">
        <v>123</v>
      </c>
    </row>
    <row r="191" s="14" customFormat="1">
      <c r="A191" s="14"/>
      <c r="B191" s="265"/>
      <c r="C191" s="266"/>
      <c r="D191" s="251" t="s">
        <v>132</v>
      </c>
      <c r="E191" s="267" t="s">
        <v>1</v>
      </c>
      <c r="F191" s="268" t="s">
        <v>811</v>
      </c>
      <c r="G191" s="266"/>
      <c r="H191" s="269">
        <v>1.1810000000000001</v>
      </c>
      <c r="I191" s="270"/>
      <c r="J191" s="266"/>
      <c r="K191" s="266"/>
      <c r="L191" s="271"/>
      <c r="M191" s="272"/>
      <c r="N191" s="273"/>
      <c r="O191" s="273"/>
      <c r="P191" s="273"/>
      <c r="Q191" s="273"/>
      <c r="R191" s="273"/>
      <c r="S191" s="273"/>
      <c r="T191" s="27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5" t="s">
        <v>132</v>
      </c>
      <c r="AU191" s="275" t="s">
        <v>83</v>
      </c>
      <c r="AV191" s="14" t="s">
        <v>83</v>
      </c>
      <c r="AW191" s="14" t="s">
        <v>30</v>
      </c>
      <c r="AX191" s="14" t="s">
        <v>73</v>
      </c>
      <c r="AY191" s="275" t="s">
        <v>123</v>
      </c>
    </row>
    <row r="192" s="15" customFormat="1">
      <c r="A192" s="15"/>
      <c r="B192" s="276"/>
      <c r="C192" s="277"/>
      <c r="D192" s="251" t="s">
        <v>132</v>
      </c>
      <c r="E192" s="278" t="s">
        <v>1</v>
      </c>
      <c r="F192" s="279" t="s">
        <v>135</v>
      </c>
      <c r="G192" s="277"/>
      <c r="H192" s="280">
        <v>4.4050000000000002</v>
      </c>
      <c r="I192" s="281"/>
      <c r="J192" s="277"/>
      <c r="K192" s="277"/>
      <c r="L192" s="282"/>
      <c r="M192" s="283"/>
      <c r="N192" s="284"/>
      <c r="O192" s="284"/>
      <c r="P192" s="284"/>
      <c r="Q192" s="284"/>
      <c r="R192" s="284"/>
      <c r="S192" s="284"/>
      <c r="T192" s="28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86" t="s">
        <v>132</v>
      </c>
      <c r="AU192" s="286" t="s">
        <v>83</v>
      </c>
      <c r="AV192" s="15" t="s">
        <v>130</v>
      </c>
      <c r="AW192" s="15" t="s">
        <v>30</v>
      </c>
      <c r="AX192" s="15" t="s">
        <v>81</v>
      </c>
      <c r="AY192" s="286" t="s">
        <v>123</v>
      </c>
    </row>
    <row r="193" s="12" customFormat="1" ht="25.92" customHeight="1">
      <c r="A193" s="12"/>
      <c r="B193" s="221"/>
      <c r="C193" s="222"/>
      <c r="D193" s="223" t="s">
        <v>72</v>
      </c>
      <c r="E193" s="224" t="s">
        <v>812</v>
      </c>
      <c r="F193" s="224" t="s">
        <v>813</v>
      </c>
      <c r="G193" s="222"/>
      <c r="H193" s="222"/>
      <c r="I193" s="225"/>
      <c r="J193" s="226">
        <f>BK193</f>
        <v>0</v>
      </c>
      <c r="K193" s="222"/>
      <c r="L193" s="227"/>
      <c r="M193" s="228"/>
      <c r="N193" s="229"/>
      <c r="O193" s="229"/>
      <c r="P193" s="230">
        <f>SUM(P194:P219)</f>
        <v>0</v>
      </c>
      <c r="Q193" s="229"/>
      <c r="R193" s="230">
        <f>SUM(R194:R219)</f>
        <v>0</v>
      </c>
      <c r="S193" s="229"/>
      <c r="T193" s="231">
        <f>SUM(T194:T219)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32" t="s">
        <v>130</v>
      </c>
      <c r="AT193" s="233" t="s">
        <v>72</v>
      </c>
      <c r="AU193" s="233" t="s">
        <v>73</v>
      </c>
      <c r="AY193" s="232" t="s">
        <v>123</v>
      </c>
      <c r="BK193" s="234">
        <f>SUM(BK194:BK219)</f>
        <v>0</v>
      </c>
    </row>
    <row r="194" s="2" customFormat="1" ht="44.25" customHeight="1">
      <c r="A194" s="39"/>
      <c r="B194" s="40"/>
      <c r="C194" s="237" t="s">
        <v>211</v>
      </c>
      <c r="D194" s="237" t="s">
        <v>126</v>
      </c>
      <c r="E194" s="238" t="s">
        <v>814</v>
      </c>
      <c r="F194" s="239" t="s">
        <v>815</v>
      </c>
      <c r="G194" s="240" t="s">
        <v>172</v>
      </c>
      <c r="H194" s="241">
        <v>42.256</v>
      </c>
      <c r="I194" s="242"/>
      <c r="J194" s="243">
        <f>ROUND(I194*H194,2)</f>
        <v>0</v>
      </c>
      <c r="K194" s="244"/>
      <c r="L194" s="45"/>
      <c r="M194" s="245" t="s">
        <v>1</v>
      </c>
      <c r="N194" s="246" t="s">
        <v>38</v>
      </c>
      <c r="O194" s="92"/>
      <c r="P194" s="247">
        <f>O194*H194</f>
        <v>0</v>
      </c>
      <c r="Q194" s="247">
        <v>0</v>
      </c>
      <c r="R194" s="247">
        <f>Q194*H194</f>
        <v>0</v>
      </c>
      <c r="S194" s="247">
        <v>0</v>
      </c>
      <c r="T194" s="248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9" t="s">
        <v>816</v>
      </c>
      <c r="AT194" s="249" t="s">
        <v>126</v>
      </c>
      <c r="AU194" s="249" t="s">
        <v>81</v>
      </c>
      <c r="AY194" s="18" t="s">
        <v>123</v>
      </c>
      <c r="BE194" s="250">
        <f>IF(N194="základní",J194,0)</f>
        <v>0</v>
      </c>
      <c r="BF194" s="250">
        <f>IF(N194="snížená",J194,0)</f>
        <v>0</v>
      </c>
      <c r="BG194" s="250">
        <f>IF(N194="zákl. přenesená",J194,0)</f>
        <v>0</v>
      </c>
      <c r="BH194" s="250">
        <f>IF(N194="sníž. přenesená",J194,0)</f>
        <v>0</v>
      </c>
      <c r="BI194" s="250">
        <f>IF(N194="nulová",J194,0)</f>
        <v>0</v>
      </c>
      <c r="BJ194" s="18" t="s">
        <v>81</v>
      </c>
      <c r="BK194" s="250">
        <f>ROUND(I194*H194,2)</f>
        <v>0</v>
      </c>
      <c r="BL194" s="18" t="s">
        <v>816</v>
      </c>
      <c r="BM194" s="249" t="s">
        <v>817</v>
      </c>
    </row>
    <row r="195" s="2" customFormat="1">
      <c r="A195" s="39"/>
      <c r="B195" s="40"/>
      <c r="C195" s="41"/>
      <c r="D195" s="251" t="s">
        <v>131</v>
      </c>
      <c r="E195" s="41"/>
      <c r="F195" s="252" t="s">
        <v>818</v>
      </c>
      <c r="G195" s="41"/>
      <c r="H195" s="41"/>
      <c r="I195" s="145"/>
      <c r="J195" s="41"/>
      <c r="K195" s="41"/>
      <c r="L195" s="45"/>
      <c r="M195" s="253"/>
      <c r="N195" s="254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131</v>
      </c>
      <c r="AU195" s="18" t="s">
        <v>81</v>
      </c>
    </row>
    <row r="196" s="14" customFormat="1">
      <c r="A196" s="14"/>
      <c r="B196" s="265"/>
      <c r="C196" s="266"/>
      <c r="D196" s="251" t="s">
        <v>132</v>
      </c>
      <c r="E196" s="267" t="s">
        <v>1</v>
      </c>
      <c r="F196" s="268" t="s">
        <v>819</v>
      </c>
      <c r="G196" s="266"/>
      <c r="H196" s="269">
        <v>2.0590000000000002</v>
      </c>
      <c r="I196" s="270"/>
      <c r="J196" s="266"/>
      <c r="K196" s="266"/>
      <c r="L196" s="271"/>
      <c r="M196" s="272"/>
      <c r="N196" s="273"/>
      <c r="O196" s="273"/>
      <c r="P196" s="273"/>
      <c r="Q196" s="273"/>
      <c r="R196" s="273"/>
      <c r="S196" s="273"/>
      <c r="T196" s="27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5" t="s">
        <v>132</v>
      </c>
      <c r="AU196" s="275" t="s">
        <v>81</v>
      </c>
      <c r="AV196" s="14" t="s">
        <v>83</v>
      </c>
      <c r="AW196" s="14" t="s">
        <v>30</v>
      </c>
      <c r="AX196" s="14" t="s">
        <v>73</v>
      </c>
      <c r="AY196" s="275" t="s">
        <v>123</v>
      </c>
    </row>
    <row r="197" s="14" customFormat="1">
      <c r="A197" s="14"/>
      <c r="B197" s="265"/>
      <c r="C197" s="266"/>
      <c r="D197" s="251" t="s">
        <v>132</v>
      </c>
      <c r="E197" s="267" t="s">
        <v>1</v>
      </c>
      <c r="F197" s="268" t="s">
        <v>820</v>
      </c>
      <c r="G197" s="266"/>
      <c r="H197" s="269">
        <v>37.799999999999997</v>
      </c>
      <c r="I197" s="270"/>
      <c r="J197" s="266"/>
      <c r="K197" s="266"/>
      <c r="L197" s="271"/>
      <c r="M197" s="272"/>
      <c r="N197" s="273"/>
      <c r="O197" s="273"/>
      <c r="P197" s="273"/>
      <c r="Q197" s="273"/>
      <c r="R197" s="273"/>
      <c r="S197" s="273"/>
      <c r="T197" s="27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5" t="s">
        <v>132</v>
      </c>
      <c r="AU197" s="275" t="s">
        <v>81</v>
      </c>
      <c r="AV197" s="14" t="s">
        <v>83</v>
      </c>
      <c r="AW197" s="14" t="s">
        <v>30</v>
      </c>
      <c r="AX197" s="14" t="s">
        <v>73</v>
      </c>
      <c r="AY197" s="275" t="s">
        <v>123</v>
      </c>
    </row>
    <row r="198" s="14" customFormat="1">
      <c r="A198" s="14"/>
      <c r="B198" s="265"/>
      <c r="C198" s="266"/>
      <c r="D198" s="251" t="s">
        <v>132</v>
      </c>
      <c r="E198" s="267" t="s">
        <v>1</v>
      </c>
      <c r="F198" s="268" t="s">
        <v>821</v>
      </c>
      <c r="G198" s="266"/>
      <c r="H198" s="269">
        <v>2.3969999999999998</v>
      </c>
      <c r="I198" s="270"/>
      <c r="J198" s="266"/>
      <c r="K198" s="266"/>
      <c r="L198" s="271"/>
      <c r="M198" s="272"/>
      <c r="N198" s="273"/>
      <c r="O198" s="273"/>
      <c r="P198" s="273"/>
      <c r="Q198" s="273"/>
      <c r="R198" s="273"/>
      <c r="S198" s="273"/>
      <c r="T198" s="27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5" t="s">
        <v>132</v>
      </c>
      <c r="AU198" s="275" t="s">
        <v>81</v>
      </c>
      <c r="AV198" s="14" t="s">
        <v>83</v>
      </c>
      <c r="AW198" s="14" t="s">
        <v>30</v>
      </c>
      <c r="AX198" s="14" t="s">
        <v>73</v>
      </c>
      <c r="AY198" s="275" t="s">
        <v>123</v>
      </c>
    </row>
    <row r="199" s="15" customFormat="1">
      <c r="A199" s="15"/>
      <c r="B199" s="276"/>
      <c r="C199" s="277"/>
      <c r="D199" s="251" t="s">
        <v>132</v>
      </c>
      <c r="E199" s="278" t="s">
        <v>1</v>
      </c>
      <c r="F199" s="279" t="s">
        <v>135</v>
      </c>
      <c r="G199" s="277"/>
      <c r="H199" s="280">
        <v>42.255999999999993</v>
      </c>
      <c r="I199" s="281"/>
      <c r="J199" s="277"/>
      <c r="K199" s="277"/>
      <c r="L199" s="282"/>
      <c r="M199" s="283"/>
      <c r="N199" s="284"/>
      <c r="O199" s="284"/>
      <c r="P199" s="284"/>
      <c r="Q199" s="284"/>
      <c r="R199" s="284"/>
      <c r="S199" s="284"/>
      <c r="T199" s="28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86" t="s">
        <v>132</v>
      </c>
      <c r="AU199" s="286" t="s">
        <v>81</v>
      </c>
      <c r="AV199" s="15" t="s">
        <v>130</v>
      </c>
      <c r="AW199" s="15" t="s">
        <v>30</v>
      </c>
      <c r="AX199" s="15" t="s">
        <v>81</v>
      </c>
      <c r="AY199" s="286" t="s">
        <v>123</v>
      </c>
    </row>
    <row r="200" s="2" customFormat="1" ht="44.25" customHeight="1">
      <c r="A200" s="39"/>
      <c r="B200" s="40"/>
      <c r="C200" s="237" t="s">
        <v>302</v>
      </c>
      <c r="D200" s="237" t="s">
        <v>126</v>
      </c>
      <c r="E200" s="238" t="s">
        <v>822</v>
      </c>
      <c r="F200" s="239" t="s">
        <v>823</v>
      </c>
      <c r="G200" s="240" t="s">
        <v>172</v>
      </c>
      <c r="H200" s="241">
        <v>621.53999999999996</v>
      </c>
      <c r="I200" s="242"/>
      <c r="J200" s="243">
        <f>ROUND(I200*H200,2)</f>
        <v>0</v>
      </c>
      <c r="K200" s="244"/>
      <c r="L200" s="45"/>
      <c r="M200" s="245" t="s">
        <v>1</v>
      </c>
      <c r="N200" s="246" t="s">
        <v>38</v>
      </c>
      <c r="O200" s="92"/>
      <c r="P200" s="247">
        <f>O200*H200</f>
        <v>0</v>
      </c>
      <c r="Q200" s="247">
        <v>0</v>
      </c>
      <c r="R200" s="247">
        <f>Q200*H200</f>
        <v>0</v>
      </c>
      <c r="S200" s="247">
        <v>0</v>
      </c>
      <c r="T200" s="248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9" t="s">
        <v>816</v>
      </c>
      <c r="AT200" s="249" t="s">
        <v>126</v>
      </c>
      <c r="AU200" s="249" t="s">
        <v>81</v>
      </c>
      <c r="AY200" s="18" t="s">
        <v>123</v>
      </c>
      <c r="BE200" s="250">
        <f>IF(N200="základní",J200,0)</f>
        <v>0</v>
      </c>
      <c r="BF200" s="250">
        <f>IF(N200="snížená",J200,0)</f>
        <v>0</v>
      </c>
      <c r="BG200" s="250">
        <f>IF(N200="zákl. přenesená",J200,0)</f>
        <v>0</v>
      </c>
      <c r="BH200" s="250">
        <f>IF(N200="sníž. přenesená",J200,0)</f>
        <v>0</v>
      </c>
      <c r="BI200" s="250">
        <f>IF(N200="nulová",J200,0)</f>
        <v>0</v>
      </c>
      <c r="BJ200" s="18" t="s">
        <v>81</v>
      </c>
      <c r="BK200" s="250">
        <f>ROUND(I200*H200,2)</f>
        <v>0</v>
      </c>
      <c r="BL200" s="18" t="s">
        <v>816</v>
      </c>
      <c r="BM200" s="249" t="s">
        <v>824</v>
      </c>
    </row>
    <row r="201" s="2" customFormat="1">
      <c r="A201" s="39"/>
      <c r="B201" s="40"/>
      <c r="C201" s="41"/>
      <c r="D201" s="251" t="s">
        <v>131</v>
      </c>
      <c r="E201" s="41"/>
      <c r="F201" s="252" t="s">
        <v>825</v>
      </c>
      <c r="G201" s="41"/>
      <c r="H201" s="41"/>
      <c r="I201" s="145"/>
      <c r="J201" s="41"/>
      <c r="K201" s="41"/>
      <c r="L201" s="45"/>
      <c r="M201" s="253"/>
      <c r="N201" s="254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131</v>
      </c>
      <c r="AU201" s="18" t="s">
        <v>81</v>
      </c>
    </row>
    <row r="202" s="2" customFormat="1" ht="55.5" customHeight="1">
      <c r="A202" s="39"/>
      <c r="B202" s="40"/>
      <c r="C202" s="237" t="s">
        <v>217</v>
      </c>
      <c r="D202" s="237" t="s">
        <v>126</v>
      </c>
      <c r="E202" s="238" t="s">
        <v>826</v>
      </c>
      <c r="F202" s="239" t="s">
        <v>827</v>
      </c>
      <c r="G202" s="240" t="s">
        <v>172</v>
      </c>
      <c r="H202" s="241">
        <v>12.174</v>
      </c>
      <c r="I202" s="242"/>
      <c r="J202" s="243">
        <f>ROUND(I202*H202,2)</f>
        <v>0</v>
      </c>
      <c r="K202" s="244"/>
      <c r="L202" s="45"/>
      <c r="M202" s="245" t="s">
        <v>1</v>
      </c>
      <c r="N202" s="246" t="s">
        <v>38</v>
      </c>
      <c r="O202" s="92"/>
      <c r="P202" s="247">
        <f>O202*H202</f>
        <v>0</v>
      </c>
      <c r="Q202" s="247">
        <v>0</v>
      </c>
      <c r="R202" s="247">
        <f>Q202*H202</f>
        <v>0</v>
      </c>
      <c r="S202" s="247">
        <v>0</v>
      </c>
      <c r="T202" s="248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9" t="s">
        <v>816</v>
      </c>
      <c r="AT202" s="249" t="s">
        <v>126</v>
      </c>
      <c r="AU202" s="249" t="s">
        <v>81</v>
      </c>
      <c r="AY202" s="18" t="s">
        <v>123</v>
      </c>
      <c r="BE202" s="250">
        <f>IF(N202="základní",J202,0)</f>
        <v>0</v>
      </c>
      <c r="BF202" s="250">
        <f>IF(N202="snížená",J202,0)</f>
        <v>0</v>
      </c>
      <c r="BG202" s="250">
        <f>IF(N202="zákl. přenesená",J202,0)</f>
        <v>0</v>
      </c>
      <c r="BH202" s="250">
        <f>IF(N202="sníž. přenesená",J202,0)</f>
        <v>0</v>
      </c>
      <c r="BI202" s="250">
        <f>IF(N202="nulová",J202,0)</f>
        <v>0</v>
      </c>
      <c r="BJ202" s="18" t="s">
        <v>81</v>
      </c>
      <c r="BK202" s="250">
        <f>ROUND(I202*H202,2)</f>
        <v>0</v>
      </c>
      <c r="BL202" s="18" t="s">
        <v>816</v>
      </c>
      <c r="BM202" s="249" t="s">
        <v>828</v>
      </c>
    </row>
    <row r="203" s="2" customFormat="1">
      <c r="A203" s="39"/>
      <c r="B203" s="40"/>
      <c r="C203" s="41"/>
      <c r="D203" s="251" t="s">
        <v>131</v>
      </c>
      <c r="E203" s="41"/>
      <c r="F203" s="252" t="s">
        <v>829</v>
      </c>
      <c r="G203" s="41"/>
      <c r="H203" s="41"/>
      <c r="I203" s="145"/>
      <c r="J203" s="41"/>
      <c r="K203" s="41"/>
      <c r="L203" s="45"/>
      <c r="M203" s="253"/>
      <c r="N203" s="254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131</v>
      </c>
      <c r="AU203" s="18" t="s">
        <v>81</v>
      </c>
    </row>
    <row r="204" s="14" customFormat="1">
      <c r="A204" s="14"/>
      <c r="B204" s="265"/>
      <c r="C204" s="266"/>
      <c r="D204" s="251" t="s">
        <v>132</v>
      </c>
      <c r="E204" s="267" t="s">
        <v>1</v>
      </c>
      <c r="F204" s="268" t="s">
        <v>830</v>
      </c>
      <c r="G204" s="266"/>
      <c r="H204" s="269">
        <v>4.7380000000000004</v>
      </c>
      <c r="I204" s="270"/>
      <c r="J204" s="266"/>
      <c r="K204" s="266"/>
      <c r="L204" s="271"/>
      <c r="M204" s="272"/>
      <c r="N204" s="273"/>
      <c r="O204" s="273"/>
      <c r="P204" s="273"/>
      <c r="Q204" s="273"/>
      <c r="R204" s="273"/>
      <c r="S204" s="273"/>
      <c r="T204" s="27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5" t="s">
        <v>132</v>
      </c>
      <c r="AU204" s="275" t="s">
        <v>81</v>
      </c>
      <c r="AV204" s="14" t="s">
        <v>83</v>
      </c>
      <c r="AW204" s="14" t="s">
        <v>30</v>
      </c>
      <c r="AX204" s="14" t="s">
        <v>73</v>
      </c>
      <c r="AY204" s="275" t="s">
        <v>123</v>
      </c>
    </row>
    <row r="205" s="14" customFormat="1">
      <c r="A205" s="14"/>
      <c r="B205" s="265"/>
      <c r="C205" s="266"/>
      <c r="D205" s="251" t="s">
        <v>132</v>
      </c>
      <c r="E205" s="267" t="s">
        <v>1</v>
      </c>
      <c r="F205" s="268" t="s">
        <v>831</v>
      </c>
      <c r="G205" s="266"/>
      <c r="H205" s="269">
        <v>7.4359999999999999</v>
      </c>
      <c r="I205" s="270"/>
      <c r="J205" s="266"/>
      <c r="K205" s="266"/>
      <c r="L205" s="271"/>
      <c r="M205" s="272"/>
      <c r="N205" s="273"/>
      <c r="O205" s="273"/>
      <c r="P205" s="273"/>
      <c r="Q205" s="273"/>
      <c r="R205" s="273"/>
      <c r="S205" s="273"/>
      <c r="T205" s="27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5" t="s">
        <v>132</v>
      </c>
      <c r="AU205" s="275" t="s">
        <v>81</v>
      </c>
      <c r="AV205" s="14" t="s">
        <v>83</v>
      </c>
      <c r="AW205" s="14" t="s">
        <v>30</v>
      </c>
      <c r="AX205" s="14" t="s">
        <v>73</v>
      </c>
      <c r="AY205" s="275" t="s">
        <v>123</v>
      </c>
    </row>
    <row r="206" s="15" customFormat="1">
      <c r="A206" s="15"/>
      <c r="B206" s="276"/>
      <c r="C206" s="277"/>
      <c r="D206" s="251" t="s">
        <v>132</v>
      </c>
      <c r="E206" s="278" t="s">
        <v>1</v>
      </c>
      <c r="F206" s="279" t="s">
        <v>135</v>
      </c>
      <c r="G206" s="277"/>
      <c r="H206" s="280">
        <v>12.174</v>
      </c>
      <c r="I206" s="281"/>
      <c r="J206" s="277"/>
      <c r="K206" s="277"/>
      <c r="L206" s="282"/>
      <c r="M206" s="283"/>
      <c r="N206" s="284"/>
      <c r="O206" s="284"/>
      <c r="P206" s="284"/>
      <c r="Q206" s="284"/>
      <c r="R206" s="284"/>
      <c r="S206" s="284"/>
      <c r="T206" s="28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86" t="s">
        <v>132</v>
      </c>
      <c r="AU206" s="286" t="s">
        <v>81</v>
      </c>
      <c r="AV206" s="15" t="s">
        <v>130</v>
      </c>
      <c r="AW206" s="15" t="s">
        <v>30</v>
      </c>
      <c r="AX206" s="15" t="s">
        <v>81</v>
      </c>
      <c r="AY206" s="286" t="s">
        <v>123</v>
      </c>
    </row>
    <row r="207" s="2" customFormat="1" ht="55.5" customHeight="1">
      <c r="A207" s="39"/>
      <c r="B207" s="40"/>
      <c r="C207" s="237" t="s">
        <v>314</v>
      </c>
      <c r="D207" s="237" t="s">
        <v>126</v>
      </c>
      <c r="E207" s="238" t="s">
        <v>832</v>
      </c>
      <c r="F207" s="239" t="s">
        <v>833</v>
      </c>
      <c r="G207" s="240" t="s">
        <v>172</v>
      </c>
      <c r="H207" s="241">
        <v>18.274000000000001</v>
      </c>
      <c r="I207" s="242"/>
      <c r="J207" s="243">
        <f>ROUND(I207*H207,2)</f>
        <v>0</v>
      </c>
      <c r="K207" s="244"/>
      <c r="L207" s="45"/>
      <c r="M207" s="245" t="s">
        <v>1</v>
      </c>
      <c r="N207" s="246" t="s">
        <v>38</v>
      </c>
      <c r="O207" s="92"/>
      <c r="P207" s="247">
        <f>O207*H207</f>
        <v>0</v>
      </c>
      <c r="Q207" s="247">
        <v>0</v>
      </c>
      <c r="R207" s="247">
        <f>Q207*H207</f>
        <v>0</v>
      </c>
      <c r="S207" s="247">
        <v>0</v>
      </c>
      <c r="T207" s="248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9" t="s">
        <v>816</v>
      </c>
      <c r="AT207" s="249" t="s">
        <v>126</v>
      </c>
      <c r="AU207" s="249" t="s">
        <v>81</v>
      </c>
      <c r="AY207" s="18" t="s">
        <v>123</v>
      </c>
      <c r="BE207" s="250">
        <f>IF(N207="základní",J207,0)</f>
        <v>0</v>
      </c>
      <c r="BF207" s="250">
        <f>IF(N207="snížená",J207,0)</f>
        <v>0</v>
      </c>
      <c r="BG207" s="250">
        <f>IF(N207="zákl. přenesená",J207,0)</f>
        <v>0</v>
      </c>
      <c r="BH207" s="250">
        <f>IF(N207="sníž. přenesená",J207,0)</f>
        <v>0</v>
      </c>
      <c r="BI207" s="250">
        <f>IF(N207="nulová",J207,0)</f>
        <v>0</v>
      </c>
      <c r="BJ207" s="18" t="s">
        <v>81</v>
      </c>
      <c r="BK207" s="250">
        <f>ROUND(I207*H207,2)</f>
        <v>0</v>
      </c>
      <c r="BL207" s="18" t="s">
        <v>816</v>
      </c>
      <c r="BM207" s="249" t="s">
        <v>834</v>
      </c>
    </row>
    <row r="208" s="2" customFormat="1">
      <c r="A208" s="39"/>
      <c r="B208" s="40"/>
      <c r="C208" s="41"/>
      <c r="D208" s="251" t="s">
        <v>131</v>
      </c>
      <c r="E208" s="41"/>
      <c r="F208" s="252" t="s">
        <v>835</v>
      </c>
      <c r="G208" s="41"/>
      <c r="H208" s="41"/>
      <c r="I208" s="145"/>
      <c r="J208" s="41"/>
      <c r="K208" s="41"/>
      <c r="L208" s="45"/>
      <c r="M208" s="253"/>
      <c r="N208" s="254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131</v>
      </c>
      <c r="AU208" s="18" t="s">
        <v>81</v>
      </c>
    </row>
    <row r="209" s="14" customFormat="1">
      <c r="A209" s="14"/>
      <c r="B209" s="265"/>
      <c r="C209" s="266"/>
      <c r="D209" s="251" t="s">
        <v>132</v>
      </c>
      <c r="E209" s="267" t="s">
        <v>1</v>
      </c>
      <c r="F209" s="268" t="s">
        <v>836</v>
      </c>
      <c r="G209" s="266"/>
      <c r="H209" s="269">
        <v>18.274000000000001</v>
      </c>
      <c r="I209" s="270"/>
      <c r="J209" s="266"/>
      <c r="K209" s="266"/>
      <c r="L209" s="271"/>
      <c r="M209" s="272"/>
      <c r="N209" s="273"/>
      <c r="O209" s="273"/>
      <c r="P209" s="273"/>
      <c r="Q209" s="273"/>
      <c r="R209" s="273"/>
      <c r="S209" s="273"/>
      <c r="T209" s="27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5" t="s">
        <v>132</v>
      </c>
      <c r="AU209" s="275" t="s">
        <v>81</v>
      </c>
      <c r="AV209" s="14" t="s">
        <v>83</v>
      </c>
      <c r="AW209" s="14" t="s">
        <v>30</v>
      </c>
      <c r="AX209" s="14" t="s">
        <v>81</v>
      </c>
      <c r="AY209" s="275" t="s">
        <v>123</v>
      </c>
    </row>
    <row r="210" s="2" customFormat="1" ht="16.5" customHeight="1">
      <c r="A210" s="39"/>
      <c r="B210" s="40"/>
      <c r="C210" s="237" t="s">
        <v>222</v>
      </c>
      <c r="D210" s="237" t="s">
        <v>126</v>
      </c>
      <c r="E210" s="238" t="s">
        <v>837</v>
      </c>
      <c r="F210" s="239" t="s">
        <v>838</v>
      </c>
      <c r="G210" s="240" t="s">
        <v>172</v>
      </c>
      <c r="H210" s="241">
        <v>46.036000000000001</v>
      </c>
      <c r="I210" s="242"/>
      <c r="J210" s="243">
        <f>ROUND(I210*H210,2)</f>
        <v>0</v>
      </c>
      <c r="K210" s="244"/>
      <c r="L210" s="45"/>
      <c r="M210" s="245" t="s">
        <v>1</v>
      </c>
      <c r="N210" s="246" t="s">
        <v>38</v>
      </c>
      <c r="O210" s="92"/>
      <c r="P210" s="247">
        <f>O210*H210</f>
        <v>0</v>
      </c>
      <c r="Q210" s="247">
        <v>0</v>
      </c>
      <c r="R210" s="247">
        <f>Q210*H210</f>
        <v>0</v>
      </c>
      <c r="S210" s="247">
        <v>0</v>
      </c>
      <c r="T210" s="248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9" t="s">
        <v>816</v>
      </c>
      <c r="AT210" s="249" t="s">
        <v>126</v>
      </c>
      <c r="AU210" s="249" t="s">
        <v>81</v>
      </c>
      <c r="AY210" s="18" t="s">
        <v>123</v>
      </c>
      <c r="BE210" s="250">
        <f>IF(N210="základní",J210,0)</f>
        <v>0</v>
      </c>
      <c r="BF210" s="250">
        <f>IF(N210="snížená",J210,0)</f>
        <v>0</v>
      </c>
      <c r="BG210" s="250">
        <f>IF(N210="zákl. přenesená",J210,0)</f>
        <v>0</v>
      </c>
      <c r="BH210" s="250">
        <f>IF(N210="sníž. přenesená",J210,0)</f>
        <v>0</v>
      </c>
      <c r="BI210" s="250">
        <f>IF(N210="nulová",J210,0)</f>
        <v>0</v>
      </c>
      <c r="BJ210" s="18" t="s">
        <v>81</v>
      </c>
      <c r="BK210" s="250">
        <f>ROUND(I210*H210,2)</f>
        <v>0</v>
      </c>
      <c r="BL210" s="18" t="s">
        <v>816</v>
      </c>
      <c r="BM210" s="249" t="s">
        <v>839</v>
      </c>
    </row>
    <row r="211" s="2" customFormat="1">
      <c r="A211" s="39"/>
      <c r="B211" s="40"/>
      <c r="C211" s="41"/>
      <c r="D211" s="251" t="s">
        <v>131</v>
      </c>
      <c r="E211" s="41"/>
      <c r="F211" s="252" t="s">
        <v>840</v>
      </c>
      <c r="G211" s="41"/>
      <c r="H211" s="41"/>
      <c r="I211" s="145"/>
      <c r="J211" s="41"/>
      <c r="K211" s="41"/>
      <c r="L211" s="45"/>
      <c r="M211" s="253"/>
      <c r="N211" s="254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131</v>
      </c>
      <c r="AU211" s="18" t="s">
        <v>81</v>
      </c>
    </row>
    <row r="212" s="14" customFormat="1">
      <c r="A212" s="14"/>
      <c r="B212" s="265"/>
      <c r="C212" s="266"/>
      <c r="D212" s="251" t="s">
        <v>132</v>
      </c>
      <c r="E212" s="267" t="s">
        <v>1</v>
      </c>
      <c r="F212" s="268" t="s">
        <v>841</v>
      </c>
      <c r="G212" s="266"/>
      <c r="H212" s="269">
        <v>3.7799999999999998</v>
      </c>
      <c r="I212" s="270"/>
      <c r="J212" s="266"/>
      <c r="K212" s="266"/>
      <c r="L212" s="271"/>
      <c r="M212" s="272"/>
      <c r="N212" s="273"/>
      <c r="O212" s="273"/>
      <c r="P212" s="273"/>
      <c r="Q212" s="273"/>
      <c r="R212" s="273"/>
      <c r="S212" s="273"/>
      <c r="T212" s="27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5" t="s">
        <v>132</v>
      </c>
      <c r="AU212" s="275" t="s">
        <v>81</v>
      </c>
      <c r="AV212" s="14" t="s">
        <v>83</v>
      </c>
      <c r="AW212" s="14" t="s">
        <v>30</v>
      </c>
      <c r="AX212" s="14" t="s">
        <v>73</v>
      </c>
      <c r="AY212" s="275" t="s">
        <v>123</v>
      </c>
    </row>
    <row r="213" s="14" customFormat="1">
      <c r="A213" s="14"/>
      <c r="B213" s="265"/>
      <c r="C213" s="266"/>
      <c r="D213" s="251" t="s">
        <v>132</v>
      </c>
      <c r="E213" s="267" t="s">
        <v>1</v>
      </c>
      <c r="F213" s="268" t="s">
        <v>842</v>
      </c>
      <c r="G213" s="266"/>
      <c r="H213" s="269">
        <v>42.256</v>
      </c>
      <c r="I213" s="270"/>
      <c r="J213" s="266"/>
      <c r="K213" s="266"/>
      <c r="L213" s="271"/>
      <c r="M213" s="272"/>
      <c r="N213" s="273"/>
      <c r="O213" s="273"/>
      <c r="P213" s="273"/>
      <c r="Q213" s="273"/>
      <c r="R213" s="273"/>
      <c r="S213" s="273"/>
      <c r="T213" s="27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5" t="s">
        <v>132</v>
      </c>
      <c r="AU213" s="275" t="s">
        <v>81</v>
      </c>
      <c r="AV213" s="14" t="s">
        <v>83</v>
      </c>
      <c r="AW213" s="14" t="s">
        <v>30</v>
      </c>
      <c r="AX213" s="14" t="s">
        <v>73</v>
      </c>
      <c r="AY213" s="275" t="s">
        <v>123</v>
      </c>
    </row>
    <row r="214" s="15" customFormat="1">
      <c r="A214" s="15"/>
      <c r="B214" s="276"/>
      <c r="C214" s="277"/>
      <c r="D214" s="251" t="s">
        <v>132</v>
      </c>
      <c r="E214" s="278" t="s">
        <v>1</v>
      </c>
      <c r="F214" s="279" t="s">
        <v>135</v>
      </c>
      <c r="G214" s="277"/>
      <c r="H214" s="280">
        <v>46.036000000000001</v>
      </c>
      <c r="I214" s="281"/>
      <c r="J214" s="277"/>
      <c r="K214" s="277"/>
      <c r="L214" s="282"/>
      <c r="M214" s="283"/>
      <c r="N214" s="284"/>
      <c r="O214" s="284"/>
      <c r="P214" s="284"/>
      <c r="Q214" s="284"/>
      <c r="R214" s="284"/>
      <c r="S214" s="284"/>
      <c r="T214" s="28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86" t="s">
        <v>132</v>
      </c>
      <c r="AU214" s="286" t="s">
        <v>81</v>
      </c>
      <c r="AV214" s="15" t="s">
        <v>130</v>
      </c>
      <c r="AW214" s="15" t="s">
        <v>30</v>
      </c>
      <c r="AX214" s="15" t="s">
        <v>81</v>
      </c>
      <c r="AY214" s="286" t="s">
        <v>123</v>
      </c>
    </row>
    <row r="215" s="2" customFormat="1" ht="21.75" customHeight="1">
      <c r="A215" s="39"/>
      <c r="B215" s="40"/>
      <c r="C215" s="237" t="s">
        <v>325</v>
      </c>
      <c r="D215" s="237" t="s">
        <v>126</v>
      </c>
      <c r="E215" s="238" t="s">
        <v>582</v>
      </c>
      <c r="F215" s="239" t="s">
        <v>843</v>
      </c>
      <c r="G215" s="240" t="s">
        <v>172</v>
      </c>
      <c r="H215" s="241">
        <v>30.448</v>
      </c>
      <c r="I215" s="242"/>
      <c r="J215" s="243">
        <f>ROUND(I215*H215,2)</f>
        <v>0</v>
      </c>
      <c r="K215" s="244"/>
      <c r="L215" s="45"/>
      <c r="M215" s="245" t="s">
        <v>1</v>
      </c>
      <c r="N215" s="246" t="s">
        <v>38</v>
      </c>
      <c r="O215" s="92"/>
      <c r="P215" s="247">
        <f>O215*H215</f>
        <v>0</v>
      </c>
      <c r="Q215" s="247">
        <v>0</v>
      </c>
      <c r="R215" s="247">
        <f>Q215*H215</f>
        <v>0</v>
      </c>
      <c r="S215" s="247">
        <v>0</v>
      </c>
      <c r="T215" s="248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9" t="s">
        <v>816</v>
      </c>
      <c r="AT215" s="249" t="s">
        <v>126</v>
      </c>
      <c r="AU215" s="249" t="s">
        <v>81</v>
      </c>
      <c r="AY215" s="18" t="s">
        <v>123</v>
      </c>
      <c r="BE215" s="250">
        <f>IF(N215="základní",J215,0)</f>
        <v>0</v>
      </c>
      <c r="BF215" s="250">
        <f>IF(N215="snížená",J215,0)</f>
        <v>0</v>
      </c>
      <c r="BG215" s="250">
        <f>IF(N215="zákl. přenesená",J215,0)</f>
        <v>0</v>
      </c>
      <c r="BH215" s="250">
        <f>IF(N215="sníž. přenesená",J215,0)</f>
        <v>0</v>
      </c>
      <c r="BI215" s="250">
        <f>IF(N215="nulová",J215,0)</f>
        <v>0</v>
      </c>
      <c r="BJ215" s="18" t="s">
        <v>81</v>
      </c>
      <c r="BK215" s="250">
        <f>ROUND(I215*H215,2)</f>
        <v>0</v>
      </c>
      <c r="BL215" s="18" t="s">
        <v>816</v>
      </c>
      <c r="BM215" s="249" t="s">
        <v>844</v>
      </c>
    </row>
    <row r="216" s="2" customFormat="1">
      <c r="A216" s="39"/>
      <c r="B216" s="40"/>
      <c r="C216" s="41"/>
      <c r="D216" s="251" t="s">
        <v>131</v>
      </c>
      <c r="E216" s="41"/>
      <c r="F216" s="252" t="s">
        <v>845</v>
      </c>
      <c r="G216" s="41"/>
      <c r="H216" s="41"/>
      <c r="I216" s="145"/>
      <c r="J216" s="41"/>
      <c r="K216" s="41"/>
      <c r="L216" s="45"/>
      <c r="M216" s="253"/>
      <c r="N216" s="254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131</v>
      </c>
      <c r="AU216" s="18" t="s">
        <v>81</v>
      </c>
    </row>
    <row r="217" s="14" customFormat="1">
      <c r="A217" s="14"/>
      <c r="B217" s="265"/>
      <c r="C217" s="266"/>
      <c r="D217" s="251" t="s">
        <v>132</v>
      </c>
      <c r="E217" s="267" t="s">
        <v>1</v>
      </c>
      <c r="F217" s="268" t="s">
        <v>846</v>
      </c>
      <c r="G217" s="266"/>
      <c r="H217" s="269">
        <v>30.448</v>
      </c>
      <c r="I217" s="270"/>
      <c r="J217" s="266"/>
      <c r="K217" s="266"/>
      <c r="L217" s="271"/>
      <c r="M217" s="272"/>
      <c r="N217" s="273"/>
      <c r="O217" s="273"/>
      <c r="P217" s="273"/>
      <c r="Q217" s="273"/>
      <c r="R217" s="273"/>
      <c r="S217" s="273"/>
      <c r="T217" s="27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5" t="s">
        <v>132</v>
      </c>
      <c r="AU217" s="275" t="s">
        <v>81</v>
      </c>
      <c r="AV217" s="14" t="s">
        <v>83</v>
      </c>
      <c r="AW217" s="14" t="s">
        <v>30</v>
      </c>
      <c r="AX217" s="14" t="s">
        <v>81</v>
      </c>
      <c r="AY217" s="275" t="s">
        <v>123</v>
      </c>
    </row>
    <row r="218" s="2" customFormat="1" ht="16.5" customHeight="1">
      <c r="A218" s="39"/>
      <c r="B218" s="40"/>
      <c r="C218" s="237" t="s">
        <v>227</v>
      </c>
      <c r="D218" s="237" t="s">
        <v>126</v>
      </c>
      <c r="E218" s="238" t="s">
        <v>687</v>
      </c>
      <c r="F218" s="239" t="s">
        <v>688</v>
      </c>
      <c r="G218" s="240" t="s">
        <v>172</v>
      </c>
      <c r="H218" s="241">
        <v>0.374</v>
      </c>
      <c r="I218" s="242"/>
      <c r="J218" s="243">
        <f>ROUND(I218*H218,2)</f>
        <v>0</v>
      </c>
      <c r="K218" s="244"/>
      <c r="L218" s="45"/>
      <c r="M218" s="245" t="s">
        <v>1</v>
      </c>
      <c r="N218" s="246" t="s">
        <v>38</v>
      </c>
      <c r="O218" s="92"/>
      <c r="P218" s="247">
        <f>O218*H218</f>
        <v>0</v>
      </c>
      <c r="Q218" s="247">
        <v>0</v>
      </c>
      <c r="R218" s="247">
        <f>Q218*H218</f>
        <v>0</v>
      </c>
      <c r="S218" s="247">
        <v>0</v>
      </c>
      <c r="T218" s="248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9" t="s">
        <v>816</v>
      </c>
      <c r="AT218" s="249" t="s">
        <v>126</v>
      </c>
      <c r="AU218" s="249" t="s">
        <v>81</v>
      </c>
      <c r="AY218" s="18" t="s">
        <v>123</v>
      </c>
      <c r="BE218" s="250">
        <f>IF(N218="základní",J218,0)</f>
        <v>0</v>
      </c>
      <c r="BF218" s="250">
        <f>IF(N218="snížená",J218,0)</f>
        <v>0</v>
      </c>
      <c r="BG218" s="250">
        <f>IF(N218="zákl. přenesená",J218,0)</f>
        <v>0</v>
      </c>
      <c r="BH218" s="250">
        <f>IF(N218="sníž. přenesená",J218,0)</f>
        <v>0</v>
      </c>
      <c r="BI218" s="250">
        <f>IF(N218="nulová",J218,0)</f>
        <v>0</v>
      </c>
      <c r="BJ218" s="18" t="s">
        <v>81</v>
      </c>
      <c r="BK218" s="250">
        <f>ROUND(I218*H218,2)</f>
        <v>0</v>
      </c>
      <c r="BL218" s="18" t="s">
        <v>816</v>
      </c>
      <c r="BM218" s="249" t="s">
        <v>847</v>
      </c>
    </row>
    <row r="219" s="2" customFormat="1">
      <c r="A219" s="39"/>
      <c r="B219" s="40"/>
      <c r="C219" s="41"/>
      <c r="D219" s="251" t="s">
        <v>131</v>
      </c>
      <c r="E219" s="41"/>
      <c r="F219" s="252" t="s">
        <v>848</v>
      </c>
      <c r="G219" s="41"/>
      <c r="H219" s="41"/>
      <c r="I219" s="145"/>
      <c r="J219" s="41"/>
      <c r="K219" s="41"/>
      <c r="L219" s="45"/>
      <c r="M219" s="301"/>
      <c r="N219" s="302"/>
      <c r="O219" s="303"/>
      <c r="P219" s="303"/>
      <c r="Q219" s="303"/>
      <c r="R219" s="303"/>
      <c r="S219" s="303"/>
      <c r="T219" s="304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131</v>
      </c>
      <c r="AU219" s="18" t="s">
        <v>81</v>
      </c>
    </row>
    <row r="220" s="2" customFormat="1" ht="6.96" customHeight="1">
      <c r="A220" s="39"/>
      <c r="B220" s="67"/>
      <c r="C220" s="68"/>
      <c r="D220" s="68"/>
      <c r="E220" s="68"/>
      <c r="F220" s="68"/>
      <c r="G220" s="68"/>
      <c r="H220" s="68"/>
      <c r="I220" s="184"/>
      <c r="J220" s="68"/>
      <c r="K220" s="68"/>
      <c r="L220" s="45"/>
      <c r="M220" s="39"/>
      <c r="O220" s="39"/>
      <c r="P220" s="39"/>
      <c r="Q220" s="39"/>
      <c r="R220" s="39"/>
      <c r="S220" s="39"/>
      <c r="T220" s="39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</row>
  </sheetData>
  <sheetProtection sheet="1" autoFilter="0" formatColumns="0" formatRows="0" objects="1" scenarios="1" spinCount="100000" saltValue="7DqmLMhvjmuKeOEr9wKcAxlHuezH6K3w5/vifYB7OvXxo4AMn8dNVX/BGFOi9fNGs9xqZdHnkZbYs5XKib24xg==" hashValue="MyVtXNVULhM/JtxF9fMM5DVrlex95WMNxK1zuxf3v6ntQSNk16Sex1sUNq/g/tNpt905JPU2QIYg8wYnLVI8gg==" algorithmName="SHA-512" password="CC35"/>
  <autoFilter ref="C118:K21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83</v>
      </c>
    </row>
    <row r="4" s="1" customFormat="1" ht="24.96" customHeight="1">
      <c r="B4" s="21"/>
      <c r="D4" s="141" t="s">
        <v>93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Zřízení BK na trati H.Brod - Humpolec bez oblouku bez materiálu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94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849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15. 6. 2020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 xml:space="preserve"> </v>
      </c>
      <c r="F15" s="39"/>
      <c r="G15" s="39"/>
      <c r="H15" s="39"/>
      <c r="I15" s="148" t="s">
        <v>26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27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29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 xml:space="preserve"> </v>
      </c>
      <c r="F21" s="39"/>
      <c r="G21" s="39"/>
      <c r="H21" s="39"/>
      <c r="I21" s="148" t="s">
        <v>26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31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26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32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33</v>
      </c>
      <c r="E30" s="39"/>
      <c r="F30" s="39"/>
      <c r="G30" s="39"/>
      <c r="H30" s="39"/>
      <c r="I30" s="145"/>
      <c r="J30" s="158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35</v>
      </c>
      <c r="G32" s="39"/>
      <c r="H32" s="39"/>
      <c r="I32" s="160" t="s">
        <v>34</v>
      </c>
      <c r="J32" s="159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37</v>
      </c>
      <c r="E33" s="143" t="s">
        <v>38</v>
      </c>
      <c r="F33" s="162">
        <f>ROUND((SUM(BE120:BE260)),  2)</f>
        <v>0</v>
      </c>
      <c r="G33" s="39"/>
      <c r="H33" s="39"/>
      <c r="I33" s="163">
        <v>0.20999999999999999</v>
      </c>
      <c r="J33" s="162">
        <f>ROUND(((SUM(BE120:BE260))*I33),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39</v>
      </c>
      <c r="F34" s="162">
        <f>ROUND((SUM(BF120:BF260)),  2)</f>
        <v>0</v>
      </c>
      <c r="G34" s="39"/>
      <c r="H34" s="39"/>
      <c r="I34" s="163">
        <v>0.14999999999999999</v>
      </c>
      <c r="J34" s="162">
        <f>ROUND(((SUM(BF120:BF260))*I34),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40</v>
      </c>
      <c r="F35" s="162">
        <f>ROUND((SUM(BG120:BG260)),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41</v>
      </c>
      <c r="F36" s="162">
        <f>ROUND((SUM(BH120:BH260)),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62">
        <f>ROUND((SUM(BI120:BI260)),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43</v>
      </c>
      <c r="E39" s="166"/>
      <c r="F39" s="166"/>
      <c r="G39" s="167" t="s">
        <v>44</v>
      </c>
      <c r="H39" s="168" t="s">
        <v>45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46</v>
      </c>
      <c r="E50" s="173"/>
      <c r="F50" s="173"/>
      <c r="G50" s="172" t="s">
        <v>47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48</v>
      </c>
      <c r="E61" s="176"/>
      <c r="F61" s="177" t="s">
        <v>49</v>
      </c>
      <c r="G61" s="175" t="s">
        <v>48</v>
      </c>
      <c r="H61" s="176"/>
      <c r="I61" s="178"/>
      <c r="J61" s="179" t="s">
        <v>49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50</v>
      </c>
      <c r="E65" s="180"/>
      <c r="F65" s="180"/>
      <c r="G65" s="172" t="s">
        <v>51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48</v>
      </c>
      <c r="E76" s="176"/>
      <c r="F76" s="177" t="s">
        <v>49</v>
      </c>
      <c r="G76" s="175" t="s">
        <v>48</v>
      </c>
      <c r="H76" s="176"/>
      <c r="I76" s="178"/>
      <c r="J76" s="179" t="s">
        <v>49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Zřízení BK na trati H.Brod - Humpolec bez oblouku bez materiálu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2020-1-3 - SO-03 Zřízení BK v km 22,228-23,050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15. 6. 2020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148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148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97</v>
      </c>
      <c r="D94" s="190"/>
      <c r="E94" s="190"/>
      <c r="F94" s="190"/>
      <c r="G94" s="190"/>
      <c r="H94" s="190"/>
      <c r="I94" s="191"/>
      <c r="J94" s="192" t="s">
        <v>98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99</v>
      </c>
      <c r="D96" s="41"/>
      <c r="E96" s="41"/>
      <c r="F96" s="41"/>
      <c r="G96" s="41"/>
      <c r="H96" s="41"/>
      <c r="I96" s="145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94"/>
      <c r="C97" s="195"/>
      <c r="D97" s="196" t="s">
        <v>697</v>
      </c>
      <c r="E97" s="197"/>
      <c r="F97" s="197"/>
      <c r="G97" s="197"/>
      <c r="H97" s="197"/>
      <c r="I97" s="198"/>
      <c r="J97" s="199">
        <f>J121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698</v>
      </c>
      <c r="E98" s="204"/>
      <c r="F98" s="204"/>
      <c r="G98" s="204"/>
      <c r="H98" s="204"/>
      <c r="I98" s="205"/>
      <c r="J98" s="206">
        <f>J122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107</v>
      </c>
      <c r="E99" s="204"/>
      <c r="F99" s="204"/>
      <c r="G99" s="204"/>
      <c r="H99" s="204"/>
      <c r="I99" s="205"/>
      <c r="J99" s="206">
        <f>J223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94"/>
      <c r="C100" s="195"/>
      <c r="D100" s="196" t="s">
        <v>699</v>
      </c>
      <c r="E100" s="197"/>
      <c r="F100" s="197"/>
      <c r="G100" s="197"/>
      <c r="H100" s="197"/>
      <c r="I100" s="198"/>
      <c r="J100" s="199">
        <f>J229</f>
        <v>0</v>
      </c>
      <c r="K100" s="195"/>
      <c r="L100" s="20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145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184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187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108</v>
      </c>
      <c r="D107" s="41"/>
      <c r="E107" s="41"/>
      <c r="F107" s="41"/>
      <c r="G107" s="41"/>
      <c r="H107" s="41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88" t="str">
        <f>E7</f>
        <v>Zřízení BK na trati H.Brod - Humpolec bez oblouku bez materiálu</v>
      </c>
      <c r="F110" s="33"/>
      <c r="G110" s="33"/>
      <c r="H110" s="33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94</v>
      </c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2020-1-3 - SO-03 Zřízení BK v km 22,228-23,050</v>
      </c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 xml:space="preserve"> </v>
      </c>
      <c r="G114" s="41"/>
      <c r="H114" s="41"/>
      <c r="I114" s="148" t="s">
        <v>22</v>
      </c>
      <c r="J114" s="80" t="str">
        <f>IF(J12="","",J12)</f>
        <v>15. 6. 2020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 xml:space="preserve"> </v>
      </c>
      <c r="G116" s="41"/>
      <c r="H116" s="41"/>
      <c r="I116" s="148" t="s">
        <v>29</v>
      </c>
      <c r="J116" s="37" t="str">
        <f>E21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27</v>
      </c>
      <c r="D117" s="41"/>
      <c r="E117" s="41"/>
      <c r="F117" s="28" t="str">
        <f>IF(E18="","",E18)</f>
        <v>Vyplň údaj</v>
      </c>
      <c r="G117" s="41"/>
      <c r="H117" s="41"/>
      <c r="I117" s="148" t="s">
        <v>31</v>
      </c>
      <c r="J117" s="37" t="str">
        <f>E24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208"/>
      <c r="B119" s="209"/>
      <c r="C119" s="210" t="s">
        <v>109</v>
      </c>
      <c r="D119" s="211" t="s">
        <v>58</v>
      </c>
      <c r="E119" s="211" t="s">
        <v>54</v>
      </c>
      <c r="F119" s="211" t="s">
        <v>55</v>
      </c>
      <c r="G119" s="211" t="s">
        <v>110</v>
      </c>
      <c r="H119" s="211" t="s">
        <v>111</v>
      </c>
      <c r="I119" s="212" t="s">
        <v>112</v>
      </c>
      <c r="J119" s="213" t="s">
        <v>98</v>
      </c>
      <c r="K119" s="214" t="s">
        <v>113</v>
      </c>
      <c r="L119" s="215"/>
      <c r="M119" s="101" t="s">
        <v>1</v>
      </c>
      <c r="N119" s="102" t="s">
        <v>37</v>
      </c>
      <c r="O119" s="102" t="s">
        <v>114</v>
      </c>
      <c r="P119" s="102" t="s">
        <v>115</v>
      </c>
      <c r="Q119" s="102" t="s">
        <v>116</v>
      </c>
      <c r="R119" s="102" t="s">
        <v>117</v>
      </c>
      <c r="S119" s="102" t="s">
        <v>118</v>
      </c>
      <c r="T119" s="103" t="s">
        <v>119</v>
      </c>
      <c r="U119" s="208"/>
      <c r="V119" s="208"/>
      <c r="W119" s="208"/>
      <c r="X119" s="208"/>
      <c r="Y119" s="208"/>
      <c r="Z119" s="208"/>
      <c r="AA119" s="208"/>
      <c r="AB119" s="208"/>
      <c r="AC119" s="208"/>
      <c r="AD119" s="208"/>
      <c r="AE119" s="208"/>
    </row>
    <row r="120" s="2" customFormat="1" ht="22.8" customHeight="1">
      <c r="A120" s="39"/>
      <c r="B120" s="40"/>
      <c r="C120" s="108" t="s">
        <v>120</v>
      </c>
      <c r="D120" s="41"/>
      <c r="E120" s="41"/>
      <c r="F120" s="41"/>
      <c r="G120" s="41"/>
      <c r="H120" s="41"/>
      <c r="I120" s="145"/>
      <c r="J120" s="216">
        <f>BK120</f>
        <v>0</v>
      </c>
      <c r="K120" s="41"/>
      <c r="L120" s="45"/>
      <c r="M120" s="104"/>
      <c r="N120" s="217"/>
      <c r="O120" s="105"/>
      <c r="P120" s="218">
        <f>P121+P229</f>
        <v>0</v>
      </c>
      <c r="Q120" s="105"/>
      <c r="R120" s="218">
        <f>R121+R229</f>
        <v>529.62504000000001</v>
      </c>
      <c r="S120" s="105"/>
      <c r="T120" s="219">
        <f>T121+T229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72</v>
      </c>
      <c r="AU120" s="18" t="s">
        <v>100</v>
      </c>
      <c r="BK120" s="220">
        <f>BK121+BK229</f>
        <v>0</v>
      </c>
    </row>
    <row r="121" s="12" customFormat="1" ht="25.92" customHeight="1">
      <c r="A121" s="12"/>
      <c r="B121" s="221"/>
      <c r="C121" s="222"/>
      <c r="D121" s="223" t="s">
        <v>72</v>
      </c>
      <c r="E121" s="224" t="s">
        <v>121</v>
      </c>
      <c r="F121" s="224" t="s">
        <v>700</v>
      </c>
      <c r="G121" s="222"/>
      <c r="H121" s="222"/>
      <c r="I121" s="225"/>
      <c r="J121" s="226">
        <f>BK121</f>
        <v>0</v>
      </c>
      <c r="K121" s="222"/>
      <c r="L121" s="227"/>
      <c r="M121" s="228"/>
      <c r="N121" s="229"/>
      <c r="O121" s="229"/>
      <c r="P121" s="230">
        <f>P122+P223</f>
        <v>0</v>
      </c>
      <c r="Q121" s="229"/>
      <c r="R121" s="230">
        <f>R122+R223</f>
        <v>529.62504000000001</v>
      </c>
      <c r="S121" s="229"/>
      <c r="T121" s="231">
        <f>T122+T223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2" t="s">
        <v>81</v>
      </c>
      <c r="AT121" s="233" t="s">
        <v>72</v>
      </c>
      <c r="AU121" s="233" t="s">
        <v>73</v>
      </c>
      <c r="AY121" s="232" t="s">
        <v>123</v>
      </c>
      <c r="BK121" s="234">
        <f>BK122+BK223</f>
        <v>0</v>
      </c>
    </row>
    <row r="122" s="12" customFormat="1" ht="22.8" customHeight="1">
      <c r="A122" s="12"/>
      <c r="B122" s="221"/>
      <c r="C122" s="222"/>
      <c r="D122" s="223" t="s">
        <v>72</v>
      </c>
      <c r="E122" s="235" t="s">
        <v>124</v>
      </c>
      <c r="F122" s="235" t="s">
        <v>701</v>
      </c>
      <c r="G122" s="222"/>
      <c r="H122" s="222"/>
      <c r="I122" s="225"/>
      <c r="J122" s="236">
        <f>BK122</f>
        <v>0</v>
      </c>
      <c r="K122" s="222"/>
      <c r="L122" s="227"/>
      <c r="M122" s="228"/>
      <c r="N122" s="229"/>
      <c r="O122" s="229"/>
      <c r="P122" s="230">
        <f>SUM(P123:P222)</f>
        <v>0</v>
      </c>
      <c r="Q122" s="229"/>
      <c r="R122" s="230">
        <f>SUM(R123:R222)</f>
        <v>529.62504000000001</v>
      </c>
      <c r="S122" s="229"/>
      <c r="T122" s="231">
        <f>SUM(T123:T222)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2" t="s">
        <v>81</v>
      </c>
      <c r="AT122" s="233" t="s">
        <v>72</v>
      </c>
      <c r="AU122" s="233" t="s">
        <v>81</v>
      </c>
      <c r="AY122" s="232" t="s">
        <v>123</v>
      </c>
      <c r="BK122" s="234">
        <f>SUM(BK123:BK222)</f>
        <v>0</v>
      </c>
    </row>
    <row r="123" s="2" customFormat="1" ht="16.5" customHeight="1">
      <c r="A123" s="39"/>
      <c r="B123" s="40"/>
      <c r="C123" s="237" t="s">
        <v>81</v>
      </c>
      <c r="D123" s="237" t="s">
        <v>126</v>
      </c>
      <c r="E123" s="238" t="s">
        <v>702</v>
      </c>
      <c r="F123" s="239" t="s">
        <v>703</v>
      </c>
      <c r="G123" s="240" t="s">
        <v>138</v>
      </c>
      <c r="H123" s="241">
        <v>45.5</v>
      </c>
      <c r="I123" s="242"/>
      <c r="J123" s="243">
        <f>ROUND(I123*H123,2)</f>
        <v>0</v>
      </c>
      <c r="K123" s="244"/>
      <c r="L123" s="45"/>
      <c r="M123" s="245" t="s">
        <v>1</v>
      </c>
      <c r="N123" s="246" t="s">
        <v>38</v>
      </c>
      <c r="O123" s="92"/>
      <c r="P123" s="247">
        <f>O123*H123</f>
        <v>0</v>
      </c>
      <c r="Q123" s="247">
        <v>0</v>
      </c>
      <c r="R123" s="247">
        <f>Q123*H123</f>
        <v>0</v>
      </c>
      <c r="S123" s="247">
        <v>0</v>
      </c>
      <c r="T123" s="248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9" t="s">
        <v>130</v>
      </c>
      <c r="AT123" s="249" t="s">
        <v>126</v>
      </c>
      <c r="AU123" s="249" t="s">
        <v>83</v>
      </c>
      <c r="AY123" s="18" t="s">
        <v>123</v>
      </c>
      <c r="BE123" s="250">
        <f>IF(N123="základní",J123,0)</f>
        <v>0</v>
      </c>
      <c r="BF123" s="250">
        <f>IF(N123="snížená",J123,0)</f>
        <v>0</v>
      </c>
      <c r="BG123" s="250">
        <f>IF(N123="zákl. přenesená",J123,0)</f>
        <v>0</v>
      </c>
      <c r="BH123" s="250">
        <f>IF(N123="sníž. přenesená",J123,0)</f>
        <v>0</v>
      </c>
      <c r="BI123" s="250">
        <f>IF(N123="nulová",J123,0)</f>
        <v>0</v>
      </c>
      <c r="BJ123" s="18" t="s">
        <v>81</v>
      </c>
      <c r="BK123" s="250">
        <f>ROUND(I123*H123,2)</f>
        <v>0</v>
      </c>
      <c r="BL123" s="18" t="s">
        <v>130</v>
      </c>
      <c r="BM123" s="249" t="s">
        <v>850</v>
      </c>
    </row>
    <row r="124" s="2" customFormat="1">
      <c r="A124" s="39"/>
      <c r="B124" s="40"/>
      <c r="C124" s="41"/>
      <c r="D124" s="251" t="s">
        <v>131</v>
      </c>
      <c r="E124" s="41"/>
      <c r="F124" s="252" t="s">
        <v>705</v>
      </c>
      <c r="G124" s="41"/>
      <c r="H124" s="41"/>
      <c r="I124" s="145"/>
      <c r="J124" s="41"/>
      <c r="K124" s="41"/>
      <c r="L124" s="45"/>
      <c r="M124" s="253"/>
      <c r="N124" s="254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131</v>
      </c>
      <c r="AU124" s="18" t="s">
        <v>83</v>
      </c>
    </row>
    <row r="125" s="2" customFormat="1" ht="21.75" customHeight="1">
      <c r="A125" s="39"/>
      <c r="B125" s="40"/>
      <c r="C125" s="237" t="s">
        <v>83</v>
      </c>
      <c r="D125" s="237" t="s">
        <v>126</v>
      </c>
      <c r="E125" s="238" t="s">
        <v>851</v>
      </c>
      <c r="F125" s="239" t="s">
        <v>852</v>
      </c>
      <c r="G125" s="240" t="s">
        <v>138</v>
      </c>
      <c r="H125" s="241">
        <v>35</v>
      </c>
      <c r="I125" s="242"/>
      <c r="J125" s="243">
        <f>ROUND(I125*H125,2)</f>
        <v>0</v>
      </c>
      <c r="K125" s="244"/>
      <c r="L125" s="45"/>
      <c r="M125" s="245" t="s">
        <v>1</v>
      </c>
      <c r="N125" s="246" t="s">
        <v>38</v>
      </c>
      <c r="O125" s="92"/>
      <c r="P125" s="247">
        <f>O125*H125</f>
        <v>0</v>
      </c>
      <c r="Q125" s="247">
        <v>0</v>
      </c>
      <c r="R125" s="247">
        <f>Q125*H125</f>
        <v>0</v>
      </c>
      <c r="S125" s="247">
        <v>0</v>
      </c>
      <c r="T125" s="248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9" t="s">
        <v>130</v>
      </c>
      <c r="AT125" s="249" t="s">
        <v>126</v>
      </c>
      <c r="AU125" s="249" t="s">
        <v>83</v>
      </c>
      <c r="AY125" s="18" t="s">
        <v>123</v>
      </c>
      <c r="BE125" s="250">
        <f>IF(N125="základní",J125,0)</f>
        <v>0</v>
      </c>
      <c r="BF125" s="250">
        <f>IF(N125="snížená",J125,0)</f>
        <v>0</v>
      </c>
      <c r="BG125" s="250">
        <f>IF(N125="zákl. přenesená",J125,0)</f>
        <v>0</v>
      </c>
      <c r="BH125" s="250">
        <f>IF(N125="sníž. přenesená",J125,0)</f>
        <v>0</v>
      </c>
      <c r="BI125" s="250">
        <f>IF(N125="nulová",J125,0)</f>
        <v>0</v>
      </c>
      <c r="BJ125" s="18" t="s">
        <v>81</v>
      </c>
      <c r="BK125" s="250">
        <f>ROUND(I125*H125,2)</f>
        <v>0</v>
      </c>
      <c r="BL125" s="18" t="s">
        <v>130</v>
      </c>
      <c r="BM125" s="249" t="s">
        <v>853</v>
      </c>
    </row>
    <row r="126" s="2" customFormat="1">
      <c r="A126" s="39"/>
      <c r="B126" s="40"/>
      <c r="C126" s="41"/>
      <c r="D126" s="251" t="s">
        <v>131</v>
      </c>
      <c r="E126" s="41"/>
      <c r="F126" s="252" t="s">
        <v>854</v>
      </c>
      <c r="G126" s="41"/>
      <c r="H126" s="41"/>
      <c r="I126" s="145"/>
      <c r="J126" s="41"/>
      <c r="K126" s="41"/>
      <c r="L126" s="45"/>
      <c r="M126" s="253"/>
      <c r="N126" s="254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131</v>
      </c>
      <c r="AU126" s="18" t="s">
        <v>83</v>
      </c>
    </row>
    <row r="127" s="2" customFormat="1" ht="16.5" customHeight="1">
      <c r="A127" s="39"/>
      <c r="B127" s="40"/>
      <c r="C127" s="237" t="s">
        <v>141</v>
      </c>
      <c r="D127" s="237" t="s">
        <v>126</v>
      </c>
      <c r="E127" s="238" t="s">
        <v>711</v>
      </c>
      <c r="F127" s="239" t="s">
        <v>712</v>
      </c>
      <c r="G127" s="240" t="s">
        <v>144</v>
      </c>
      <c r="H127" s="241">
        <v>285.80000000000001</v>
      </c>
      <c r="I127" s="242"/>
      <c r="J127" s="243">
        <f>ROUND(I127*H127,2)</f>
        <v>0</v>
      </c>
      <c r="K127" s="244"/>
      <c r="L127" s="45"/>
      <c r="M127" s="245" t="s">
        <v>1</v>
      </c>
      <c r="N127" s="246" t="s">
        <v>38</v>
      </c>
      <c r="O127" s="92"/>
      <c r="P127" s="247">
        <f>O127*H127</f>
        <v>0</v>
      </c>
      <c r="Q127" s="247">
        <v>0</v>
      </c>
      <c r="R127" s="247">
        <f>Q127*H127</f>
        <v>0</v>
      </c>
      <c r="S127" s="247">
        <v>0</v>
      </c>
      <c r="T127" s="248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9" t="s">
        <v>130</v>
      </c>
      <c r="AT127" s="249" t="s">
        <v>126</v>
      </c>
      <c r="AU127" s="249" t="s">
        <v>83</v>
      </c>
      <c r="AY127" s="18" t="s">
        <v>123</v>
      </c>
      <c r="BE127" s="250">
        <f>IF(N127="základní",J127,0)</f>
        <v>0</v>
      </c>
      <c r="BF127" s="250">
        <f>IF(N127="snížená",J127,0)</f>
        <v>0</v>
      </c>
      <c r="BG127" s="250">
        <f>IF(N127="zákl. přenesená",J127,0)</f>
        <v>0</v>
      </c>
      <c r="BH127" s="250">
        <f>IF(N127="sníž. přenesená",J127,0)</f>
        <v>0</v>
      </c>
      <c r="BI127" s="250">
        <f>IF(N127="nulová",J127,0)</f>
        <v>0</v>
      </c>
      <c r="BJ127" s="18" t="s">
        <v>81</v>
      </c>
      <c r="BK127" s="250">
        <f>ROUND(I127*H127,2)</f>
        <v>0</v>
      </c>
      <c r="BL127" s="18" t="s">
        <v>130</v>
      </c>
      <c r="BM127" s="249" t="s">
        <v>855</v>
      </c>
    </row>
    <row r="128" s="2" customFormat="1">
      <c r="A128" s="39"/>
      <c r="B128" s="40"/>
      <c r="C128" s="41"/>
      <c r="D128" s="251" t="s">
        <v>131</v>
      </c>
      <c r="E128" s="41"/>
      <c r="F128" s="252" t="s">
        <v>714</v>
      </c>
      <c r="G128" s="41"/>
      <c r="H128" s="41"/>
      <c r="I128" s="145"/>
      <c r="J128" s="41"/>
      <c r="K128" s="41"/>
      <c r="L128" s="45"/>
      <c r="M128" s="253"/>
      <c r="N128" s="25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131</v>
      </c>
      <c r="AU128" s="18" t="s">
        <v>83</v>
      </c>
    </row>
    <row r="129" s="14" customFormat="1">
      <c r="A129" s="14"/>
      <c r="B129" s="265"/>
      <c r="C129" s="266"/>
      <c r="D129" s="251" t="s">
        <v>132</v>
      </c>
      <c r="E129" s="267" t="s">
        <v>1</v>
      </c>
      <c r="F129" s="268" t="s">
        <v>856</v>
      </c>
      <c r="G129" s="266"/>
      <c r="H129" s="269">
        <v>285.80000000000001</v>
      </c>
      <c r="I129" s="270"/>
      <c r="J129" s="266"/>
      <c r="K129" s="266"/>
      <c r="L129" s="271"/>
      <c r="M129" s="272"/>
      <c r="N129" s="273"/>
      <c r="O129" s="273"/>
      <c r="P129" s="273"/>
      <c r="Q129" s="273"/>
      <c r="R129" s="273"/>
      <c r="S129" s="273"/>
      <c r="T129" s="27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5" t="s">
        <v>132</v>
      </c>
      <c r="AU129" s="275" t="s">
        <v>83</v>
      </c>
      <c r="AV129" s="14" t="s">
        <v>83</v>
      </c>
      <c r="AW129" s="14" t="s">
        <v>30</v>
      </c>
      <c r="AX129" s="14" t="s">
        <v>73</v>
      </c>
      <c r="AY129" s="275" t="s">
        <v>123</v>
      </c>
    </row>
    <row r="130" s="15" customFormat="1">
      <c r="A130" s="15"/>
      <c r="B130" s="276"/>
      <c r="C130" s="277"/>
      <c r="D130" s="251" t="s">
        <v>132</v>
      </c>
      <c r="E130" s="278" t="s">
        <v>1</v>
      </c>
      <c r="F130" s="279" t="s">
        <v>135</v>
      </c>
      <c r="G130" s="277"/>
      <c r="H130" s="280">
        <v>285.80000000000001</v>
      </c>
      <c r="I130" s="281"/>
      <c r="J130" s="277"/>
      <c r="K130" s="277"/>
      <c r="L130" s="282"/>
      <c r="M130" s="283"/>
      <c r="N130" s="284"/>
      <c r="O130" s="284"/>
      <c r="P130" s="284"/>
      <c r="Q130" s="284"/>
      <c r="R130" s="284"/>
      <c r="S130" s="284"/>
      <c r="T130" s="28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86" t="s">
        <v>132</v>
      </c>
      <c r="AU130" s="286" t="s">
        <v>83</v>
      </c>
      <c r="AV130" s="15" t="s">
        <v>130</v>
      </c>
      <c r="AW130" s="15" t="s">
        <v>30</v>
      </c>
      <c r="AX130" s="15" t="s">
        <v>81</v>
      </c>
      <c r="AY130" s="286" t="s">
        <v>123</v>
      </c>
    </row>
    <row r="131" s="2" customFormat="1" ht="16.5" customHeight="1">
      <c r="A131" s="39"/>
      <c r="B131" s="40"/>
      <c r="C131" s="287" t="s">
        <v>130</v>
      </c>
      <c r="D131" s="287" t="s">
        <v>169</v>
      </c>
      <c r="E131" s="288" t="s">
        <v>268</v>
      </c>
      <c r="F131" s="289" t="s">
        <v>716</v>
      </c>
      <c r="G131" s="290" t="s">
        <v>172</v>
      </c>
      <c r="H131" s="291">
        <v>513.89999999999998</v>
      </c>
      <c r="I131" s="292"/>
      <c r="J131" s="293">
        <f>ROUND(I131*H131,2)</f>
        <v>0</v>
      </c>
      <c r="K131" s="294"/>
      <c r="L131" s="295"/>
      <c r="M131" s="296" t="s">
        <v>1</v>
      </c>
      <c r="N131" s="297" t="s">
        <v>38</v>
      </c>
      <c r="O131" s="92"/>
      <c r="P131" s="247">
        <f>O131*H131</f>
        <v>0</v>
      </c>
      <c r="Q131" s="247">
        <v>1</v>
      </c>
      <c r="R131" s="247">
        <f>Q131*H131</f>
        <v>513.89999999999998</v>
      </c>
      <c r="S131" s="247">
        <v>0</v>
      </c>
      <c r="T131" s="24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9" t="s">
        <v>152</v>
      </c>
      <c r="AT131" s="249" t="s">
        <v>169</v>
      </c>
      <c r="AU131" s="249" t="s">
        <v>83</v>
      </c>
      <c r="AY131" s="18" t="s">
        <v>123</v>
      </c>
      <c r="BE131" s="250">
        <f>IF(N131="základní",J131,0)</f>
        <v>0</v>
      </c>
      <c r="BF131" s="250">
        <f>IF(N131="snížená",J131,0)</f>
        <v>0</v>
      </c>
      <c r="BG131" s="250">
        <f>IF(N131="zákl. přenesená",J131,0)</f>
        <v>0</v>
      </c>
      <c r="BH131" s="250">
        <f>IF(N131="sníž. přenesená",J131,0)</f>
        <v>0</v>
      </c>
      <c r="BI131" s="250">
        <f>IF(N131="nulová",J131,0)</f>
        <v>0</v>
      </c>
      <c r="BJ131" s="18" t="s">
        <v>81</v>
      </c>
      <c r="BK131" s="250">
        <f>ROUND(I131*H131,2)</f>
        <v>0</v>
      </c>
      <c r="BL131" s="18" t="s">
        <v>130</v>
      </c>
      <c r="BM131" s="249" t="s">
        <v>857</v>
      </c>
    </row>
    <row r="132" s="2" customFormat="1">
      <c r="A132" s="39"/>
      <c r="B132" s="40"/>
      <c r="C132" s="41"/>
      <c r="D132" s="251" t="s">
        <v>131</v>
      </c>
      <c r="E132" s="41"/>
      <c r="F132" s="252" t="s">
        <v>716</v>
      </c>
      <c r="G132" s="41"/>
      <c r="H132" s="41"/>
      <c r="I132" s="145"/>
      <c r="J132" s="41"/>
      <c r="K132" s="41"/>
      <c r="L132" s="45"/>
      <c r="M132" s="253"/>
      <c r="N132" s="254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131</v>
      </c>
      <c r="AU132" s="18" t="s">
        <v>83</v>
      </c>
    </row>
    <row r="133" s="14" customFormat="1">
      <c r="A133" s="14"/>
      <c r="B133" s="265"/>
      <c r="C133" s="266"/>
      <c r="D133" s="251" t="s">
        <v>132</v>
      </c>
      <c r="E133" s="267" t="s">
        <v>1</v>
      </c>
      <c r="F133" s="268" t="s">
        <v>858</v>
      </c>
      <c r="G133" s="266"/>
      <c r="H133" s="269">
        <v>513.89999999999998</v>
      </c>
      <c r="I133" s="270"/>
      <c r="J133" s="266"/>
      <c r="K133" s="266"/>
      <c r="L133" s="271"/>
      <c r="M133" s="272"/>
      <c r="N133" s="273"/>
      <c r="O133" s="273"/>
      <c r="P133" s="273"/>
      <c r="Q133" s="273"/>
      <c r="R133" s="273"/>
      <c r="S133" s="273"/>
      <c r="T133" s="27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5" t="s">
        <v>132</v>
      </c>
      <c r="AU133" s="275" t="s">
        <v>83</v>
      </c>
      <c r="AV133" s="14" t="s">
        <v>83</v>
      </c>
      <c r="AW133" s="14" t="s">
        <v>30</v>
      </c>
      <c r="AX133" s="14" t="s">
        <v>81</v>
      </c>
      <c r="AY133" s="275" t="s">
        <v>123</v>
      </c>
    </row>
    <row r="134" s="2" customFormat="1" ht="21.75" customHeight="1">
      <c r="A134" s="39"/>
      <c r="B134" s="40"/>
      <c r="C134" s="237" t="s">
        <v>124</v>
      </c>
      <c r="D134" s="237" t="s">
        <v>126</v>
      </c>
      <c r="E134" s="238" t="s">
        <v>719</v>
      </c>
      <c r="F134" s="239" t="s">
        <v>720</v>
      </c>
      <c r="G134" s="240" t="s">
        <v>294</v>
      </c>
      <c r="H134" s="241">
        <v>35</v>
      </c>
      <c r="I134" s="242"/>
      <c r="J134" s="243">
        <f>ROUND(I134*H134,2)</f>
        <v>0</v>
      </c>
      <c r="K134" s="244"/>
      <c r="L134" s="45"/>
      <c r="M134" s="245" t="s">
        <v>1</v>
      </c>
      <c r="N134" s="246" t="s">
        <v>38</v>
      </c>
      <c r="O134" s="92"/>
      <c r="P134" s="247">
        <f>O134*H134</f>
        <v>0</v>
      </c>
      <c r="Q134" s="247">
        <v>0</v>
      </c>
      <c r="R134" s="247">
        <f>Q134*H134</f>
        <v>0</v>
      </c>
      <c r="S134" s="247">
        <v>0</v>
      </c>
      <c r="T134" s="24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9" t="s">
        <v>130</v>
      </c>
      <c r="AT134" s="249" t="s">
        <v>126</v>
      </c>
      <c r="AU134" s="249" t="s">
        <v>83</v>
      </c>
      <c r="AY134" s="18" t="s">
        <v>123</v>
      </c>
      <c r="BE134" s="250">
        <f>IF(N134="základní",J134,0)</f>
        <v>0</v>
      </c>
      <c r="BF134" s="250">
        <f>IF(N134="snížená",J134,0)</f>
        <v>0</v>
      </c>
      <c r="BG134" s="250">
        <f>IF(N134="zákl. přenesená",J134,0)</f>
        <v>0</v>
      </c>
      <c r="BH134" s="250">
        <f>IF(N134="sníž. přenesená",J134,0)</f>
        <v>0</v>
      </c>
      <c r="BI134" s="250">
        <f>IF(N134="nulová",J134,0)</f>
        <v>0</v>
      </c>
      <c r="BJ134" s="18" t="s">
        <v>81</v>
      </c>
      <c r="BK134" s="250">
        <f>ROUND(I134*H134,2)</f>
        <v>0</v>
      </c>
      <c r="BL134" s="18" t="s">
        <v>130</v>
      </c>
      <c r="BM134" s="249" t="s">
        <v>859</v>
      </c>
    </row>
    <row r="135" s="2" customFormat="1">
      <c r="A135" s="39"/>
      <c r="B135" s="40"/>
      <c r="C135" s="41"/>
      <c r="D135" s="251" t="s">
        <v>131</v>
      </c>
      <c r="E135" s="41"/>
      <c r="F135" s="252" t="s">
        <v>722</v>
      </c>
      <c r="G135" s="41"/>
      <c r="H135" s="41"/>
      <c r="I135" s="145"/>
      <c r="J135" s="41"/>
      <c r="K135" s="41"/>
      <c r="L135" s="45"/>
      <c r="M135" s="253"/>
      <c r="N135" s="254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131</v>
      </c>
      <c r="AU135" s="18" t="s">
        <v>83</v>
      </c>
    </row>
    <row r="136" s="2" customFormat="1" ht="16.5" customHeight="1">
      <c r="A136" s="39"/>
      <c r="B136" s="40"/>
      <c r="C136" s="237" t="s">
        <v>270</v>
      </c>
      <c r="D136" s="237" t="s">
        <v>126</v>
      </c>
      <c r="E136" s="238" t="s">
        <v>560</v>
      </c>
      <c r="F136" s="239" t="s">
        <v>561</v>
      </c>
      <c r="G136" s="240" t="s">
        <v>294</v>
      </c>
      <c r="H136" s="241">
        <v>70</v>
      </c>
      <c r="I136" s="242"/>
      <c r="J136" s="243">
        <f>ROUND(I136*H136,2)</f>
        <v>0</v>
      </c>
      <c r="K136" s="244"/>
      <c r="L136" s="45"/>
      <c r="M136" s="245" t="s">
        <v>1</v>
      </c>
      <c r="N136" s="246" t="s">
        <v>38</v>
      </c>
      <c r="O136" s="92"/>
      <c r="P136" s="247">
        <f>O136*H136</f>
        <v>0</v>
      </c>
      <c r="Q136" s="247">
        <v>0</v>
      </c>
      <c r="R136" s="247">
        <f>Q136*H136</f>
        <v>0</v>
      </c>
      <c r="S136" s="247">
        <v>0</v>
      </c>
      <c r="T136" s="24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9" t="s">
        <v>130</v>
      </c>
      <c r="AT136" s="249" t="s">
        <v>126</v>
      </c>
      <c r="AU136" s="249" t="s">
        <v>83</v>
      </c>
      <c r="AY136" s="18" t="s">
        <v>123</v>
      </c>
      <c r="BE136" s="250">
        <f>IF(N136="základní",J136,0)</f>
        <v>0</v>
      </c>
      <c r="BF136" s="250">
        <f>IF(N136="snížená",J136,0)</f>
        <v>0</v>
      </c>
      <c r="BG136" s="250">
        <f>IF(N136="zákl. přenesená",J136,0)</f>
        <v>0</v>
      </c>
      <c r="BH136" s="250">
        <f>IF(N136="sníž. přenesená",J136,0)</f>
        <v>0</v>
      </c>
      <c r="BI136" s="250">
        <f>IF(N136="nulová",J136,0)</f>
        <v>0</v>
      </c>
      <c r="BJ136" s="18" t="s">
        <v>81</v>
      </c>
      <c r="BK136" s="250">
        <f>ROUND(I136*H136,2)</f>
        <v>0</v>
      </c>
      <c r="BL136" s="18" t="s">
        <v>130</v>
      </c>
      <c r="BM136" s="249" t="s">
        <v>860</v>
      </c>
    </row>
    <row r="137" s="2" customFormat="1">
      <c r="A137" s="39"/>
      <c r="B137" s="40"/>
      <c r="C137" s="41"/>
      <c r="D137" s="251" t="s">
        <v>131</v>
      </c>
      <c r="E137" s="41"/>
      <c r="F137" s="252" t="s">
        <v>724</v>
      </c>
      <c r="G137" s="41"/>
      <c r="H137" s="41"/>
      <c r="I137" s="145"/>
      <c r="J137" s="41"/>
      <c r="K137" s="41"/>
      <c r="L137" s="45"/>
      <c r="M137" s="253"/>
      <c r="N137" s="254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131</v>
      </c>
      <c r="AU137" s="18" t="s">
        <v>83</v>
      </c>
    </row>
    <row r="138" s="2" customFormat="1" ht="21.75" customHeight="1">
      <c r="A138" s="39"/>
      <c r="B138" s="40"/>
      <c r="C138" s="237" t="s">
        <v>164</v>
      </c>
      <c r="D138" s="237" t="s">
        <v>126</v>
      </c>
      <c r="E138" s="238" t="s">
        <v>725</v>
      </c>
      <c r="F138" s="239" t="s">
        <v>726</v>
      </c>
      <c r="G138" s="240" t="s">
        <v>129</v>
      </c>
      <c r="H138" s="241">
        <v>868</v>
      </c>
      <c r="I138" s="242"/>
      <c r="J138" s="243">
        <f>ROUND(I138*H138,2)</f>
        <v>0</v>
      </c>
      <c r="K138" s="244"/>
      <c r="L138" s="45"/>
      <c r="M138" s="245" t="s">
        <v>1</v>
      </c>
      <c r="N138" s="246" t="s">
        <v>38</v>
      </c>
      <c r="O138" s="92"/>
      <c r="P138" s="247">
        <f>O138*H138</f>
        <v>0</v>
      </c>
      <c r="Q138" s="247">
        <v>0</v>
      </c>
      <c r="R138" s="247">
        <f>Q138*H138</f>
        <v>0</v>
      </c>
      <c r="S138" s="247">
        <v>0</v>
      </c>
      <c r="T138" s="24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9" t="s">
        <v>130</v>
      </c>
      <c r="AT138" s="249" t="s">
        <v>126</v>
      </c>
      <c r="AU138" s="249" t="s">
        <v>83</v>
      </c>
      <c r="AY138" s="18" t="s">
        <v>123</v>
      </c>
      <c r="BE138" s="250">
        <f>IF(N138="základní",J138,0)</f>
        <v>0</v>
      </c>
      <c r="BF138" s="250">
        <f>IF(N138="snížená",J138,0)</f>
        <v>0</v>
      </c>
      <c r="BG138" s="250">
        <f>IF(N138="zákl. přenesená",J138,0)</f>
        <v>0</v>
      </c>
      <c r="BH138" s="250">
        <f>IF(N138="sníž. přenesená",J138,0)</f>
        <v>0</v>
      </c>
      <c r="BI138" s="250">
        <f>IF(N138="nulová",J138,0)</f>
        <v>0</v>
      </c>
      <c r="BJ138" s="18" t="s">
        <v>81</v>
      </c>
      <c r="BK138" s="250">
        <f>ROUND(I138*H138,2)</f>
        <v>0</v>
      </c>
      <c r="BL138" s="18" t="s">
        <v>130</v>
      </c>
      <c r="BM138" s="249" t="s">
        <v>861</v>
      </c>
    </row>
    <row r="139" s="2" customFormat="1">
      <c r="A139" s="39"/>
      <c r="B139" s="40"/>
      <c r="C139" s="41"/>
      <c r="D139" s="251" t="s">
        <v>131</v>
      </c>
      <c r="E139" s="41"/>
      <c r="F139" s="252" t="s">
        <v>728</v>
      </c>
      <c r="G139" s="41"/>
      <c r="H139" s="41"/>
      <c r="I139" s="145"/>
      <c r="J139" s="41"/>
      <c r="K139" s="41"/>
      <c r="L139" s="45"/>
      <c r="M139" s="253"/>
      <c r="N139" s="254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131</v>
      </c>
      <c r="AU139" s="18" t="s">
        <v>83</v>
      </c>
    </row>
    <row r="140" s="2" customFormat="1" ht="16.5" customHeight="1">
      <c r="A140" s="39"/>
      <c r="B140" s="40"/>
      <c r="C140" s="287" t="s">
        <v>176</v>
      </c>
      <c r="D140" s="287" t="s">
        <v>169</v>
      </c>
      <c r="E140" s="288" t="s">
        <v>287</v>
      </c>
      <c r="F140" s="289" t="s">
        <v>288</v>
      </c>
      <c r="G140" s="290" t="s">
        <v>129</v>
      </c>
      <c r="H140" s="291">
        <v>50</v>
      </c>
      <c r="I140" s="292"/>
      <c r="J140" s="293">
        <f>ROUND(I140*H140,2)</f>
        <v>0</v>
      </c>
      <c r="K140" s="294"/>
      <c r="L140" s="295"/>
      <c r="M140" s="296" t="s">
        <v>1</v>
      </c>
      <c r="N140" s="297" t="s">
        <v>38</v>
      </c>
      <c r="O140" s="92"/>
      <c r="P140" s="247">
        <f>O140*H140</f>
        <v>0</v>
      </c>
      <c r="Q140" s="247">
        <v>0.049390000000000003</v>
      </c>
      <c r="R140" s="247">
        <f>Q140*H140</f>
        <v>2.4695</v>
      </c>
      <c r="S140" s="247">
        <v>0</v>
      </c>
      <c r="T140" s="24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9" t="s">
        <v>152</v>
      </c>
      <c r="AT140" s="249" t="s">
        <v>169</v>
      </c>
      <c r="AU140" s="249" t="s">
        <v>83</v>
      </c>
      <c r="AY140" s="18" t="s">
        <v>123</v>
      </c>
      <c r="BE140" s="250">
        <f>IF(N140="základní",J140,0)</f>
        <v>0</v>
      </c>
      <c r="BF140" s="250">
        <f>IF(N140="snížená",J140,0)</f>
        <v>0</v>
      </c>
      <c r="BG140" s="250">
        <f>IF(N140="zákl. přenesená",J140,0)</f>
        <v>0</v>
      </c>
      <c r="BH140" s="250">
        <f>IF(N140="sníž. přenesená",J140,0)</f>
        <v>0</v>
      </c>
      <c r="BI140" s="250">
        <f>IF(N140="nulová",J140,0)</f>
        <v>0</v>
      </c>
      <c r="BJ140" s="18" t="s">
        <v>81</v>
      </c>
      <c r="BK140" s="250">
        <f>ROUND(I140*H140,2)</f>
        <v>0</v>
      </c>
      <c r="BL140" s="18" t="s">
        <v>130</v>
      </c>
      <c r="BM140" s="249" t="s">
        <v>862</v>
      </c>
    </row>
    <row r="141" s="2" customFormat="1">
      <c r="A141" s="39"/>
      <c r="B141" s="40"/>
      <c r="C141" s="41"/>
      <c r="D141" s="251" t="s">
        <v>131</v>
      </c>
      <c r="E141" s="41"/>
      <c r="F141" s="252" t="s">
        <v>288</v>
      </c>
      <c r="G141" s="41"/>
      <c r="H141" s="41"/>
      <c r="I141" s="145"/>
      <c r="J141" s="41"/>
      <c r="K141" s="41"/>
      <c r="L141" s="45"/>
      <c r="M141" s="253"/>
      <c r="N141" s="254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131</v>
      </c>
      <c r="AU141" s="18" t="s">
        <v>83</v>
      </c>
    </row>
    <row r="142" s="2" customFormat="1" ht="16.5" customHeight="1">
      <c r="A142" s="39"/>
      <c r="B142" s="40"/>
      <c r="C142" s="237" t="s">
        <v>157</v>
      </c>
      <c r="D142" s="237" t="s">
        <v>126</v>
      </c>
      <c r="E142" s="238" t="s">
        <v>733</v>
      </c>
      <c r="F142" s="239" t="s">
        <v>734</v>
      </c>
      <c r="G142" s="240" t="s">
        <v>129</v>
      </c>
      <c r="H142" s="241">
        <v>1644</v>
      </c>
      <c r="I142" s="242"/>
      <c r="J142" s="243">
        <f>ROUND(I142*H142,2)</f>
        <v>0</v>
      </c>
      <c r="K142" s="244"/>
      <c r="L142" s="45"/>
      <c r="M142" s="245" t="s">
        <v>1</v>
      </c>
      <c r="N142" s="246" t="s">
        <v>38</v>
      </c>
      <c r="O142" s="92"/>
      <c r="P142" s="247">
        <f>O142*H142</f>
        <v>0</v>
      </c>
      <c r="Q142" s="247">
        <v>0</v>
      </c>
      <c r="R142" s="247">
        <f>Q142*H142</f>
        <v>0</v>
      </c>
      <c r="S142" s="247">
        <v>0</v>
      </c>
      <c r="T142" s="24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9" t="s">
        <v>130</v>
      </c>
      <c r="AT142" s="249" t="s">
        <v>126</v>
      </c>
      <c r="AU142" s="249" t="s">
        <v>83</v>
      </c>
      <c r="AY142" s="18" t="s">
        <v>123</v>
      </c>
      <c r="BE142" s="250">
        <f>IF(N142="základní",J142,0)</f>
        <v>0</v>
      </c>
      <c r="BF142" s="250">
        <f>IF(N142="snížená",J142,0)</f>
        <v>0</v>
      </c>
      <c r="BG142" s="250">
        <f>IF(N142="zákl. přenesená",J142,0)</f>
        <v>0</v>
      </c>
      <c r="BH142" s="250">
        <f>IF(N142="sníž. přenesená",J142,0)</f>
        <v>0</v>
      </c>
      <c r="BI142" s="250">
        <f>IF(N142="nulová",J142,0)</f>
        <v>0</v>
      </c>
      <c r="BJ142" s="18" t="s">
        <v>81</v>
      </c>
      <c r="BK142" s="250">
        <f>ROUND(I142*H142,2)</f>
        <v>0</v>
      </c>
      <c r="BL142" s="18" t="s">
        <v>130</v>
      </c>
      <c r="BM142" s="249" t="s">
        <v>863</v>
      </c>
    </row>
    <row r="143" s="2" customFormat="1">
      <c r="A143" s="39"/>
      <c r="B143" s="40"/>
      <c r="C143" s="41"/>
      <c r="D143" s="251" t="s">
        <v>131</v>
      </c>
      <c r="E143" s="41"/>
      <c r="F143" s="252" t="s">
        <v>736</v>
      </c>
      <c r="G143" s="41"/>
      <c r="H143" s="41"/>
      <c r="I143" s="145"/>
      <c r="J143" s="41"/>
      <c r="K143" s="41"/>
      <c r="L143" s="45"/>
      <c r="M143" s="253"/>
      <c r="N143" s="254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131</v>
      </c>
      <c r="AU143" s="18" t="s">
        <v>83</v>
      </c>
    </row>
    <row r="144" s="14" customFormat="1">
      <c r="A144" s="14"/>
      <c r="B144" s="265"/>
      <c r="C144" s="266"/>
      <c r="D144" s="251" t="s">
        <v>132</v>
      </c>
      <c r="E144" s="267" t="s">
        <v>1</v>
      </c>
      <c r="F144" s="268" t="s">
        <v>864</v>
      </c>
      <c r="G144" s="266"/>
      <c r="H144" s="269">
        <v>1644</v>
      </c>
      <c r="I144" s="270"/>
      <c r="J144" s="266"/>
      <c r="K144" s="266"/>
      <c r="L144" s="271"/>
      <c r="M144" s="272"/>
      <c r="N144" s="273"/>
      <c r="O144" s="273"/>
      <c r="P144" s="273"/>
      <c r="Q144" s="273"/>
      <c r="R144" s="273"/>
      <c r="S144" s="273"/>
      <c r="T144" s="27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5" t="s">
        <v>132</v>
      </c>
      <c r="AU144" s="275" t="s">
        <v>83</v>
      </c>
      <c r="AV144" s="14" t="s">
        <v>83</v>
      </c>
      <c r="AW144" s="14" t="s">
        <v>30</v>
      </c>
      <c r="AX144" s="14" t="s">
        <v>81</v>
      </c>
      <c r="AY144" s="275" t="s">
        <v>123</v>
      </c>
    </row>
    <row r="145" s="2" customFormat="1" ht="21.75" customHeight="1">
      <c r="A145" s="39"/>
      <c r="B145" s="40"/>
      <c r="C145" s="237" t="s">
        <v>185</v>
      </c>
      <c r="D145" s="237" t="s">
        <v>126</v>
      </c>
      <c r="E145" s="238" t="s">
        <v>741</v>
      </c>
      <c r="F145" s="239" t="s">
        <v>742</v>
      </c>
      <c r="G145" s="240" t="s">
        <v>350</v>
      </c>
      <c r="H145" s="241">
        <v>80</v>
      </c>
      <c r="I145" s="242"/>
      <c r="J145" s="243">
        <f>ROUND(I145*H145,2)</f>
        <v>0</v>
      </c>
      <c r="K145" s="244"/>
      <c r="L145" s="45"/>
      <c r="M145" s="245" t="s">
        <v>1</v>
      </c>
      <c r="N145" s="246" t="s">
        <v>38</v>
      </c>
      <c r="O145" s="92"/>
      <c r="P145" s="247">
        <f>O145*H145</f>
        <v>0</v>
      </c>
      <c r="Q145" s="247">
        <v>0</v>
      </c>
      <c r="R145" s="247">
        <f>Q145*H145</f>
        <v>0</v>
      </c>
      <c r="S145" s="247">
        <v>0</v>
      </c>
      <c r="T145" s="24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9" t="s">
        <v>130</v>
      </c>
      <c r="AT145" s="249" t="s">
        <v>126</v>
      </c>
      <c r="AU145" s="249" t="s">
        <v>83</v>
      </c>
      <c r="AY145" s="18" t="s">
        <v>123</v>
      </c>
      <c r="BE145" s="250">
        <f>IF(N145="základní",J145,0)</f>
        <v>0</v>
      </c>
      <c r="BF145" s="250">
        <f>IF(N145="snížená",J145,0)</f>
        <v>0</v>
      </c>
      <c r="BG145" s="250">
        <f>IF(N145="zákl. přenesená",J145,0)</f>
        <v>0</v>
      </c>
      <c r="BH145" s="250">
        <f>IF(N145="sníž. přenesená",J145,0)</f>
        <v>0</v>
      </c>
      <c r="BI145" s="250">
        <f>IF(N145="nulová",J145,0)</f>
        <v>0</v>
      </c>
      <c r="BJ145" s="18" t="s">
        <v>81</v>
      </c>
      <c r="BK145" s="250">
        <f>ROUND(I145*H145,2)</f>
        <v>0</v>
      </c>
      <c r="BL145" s="18" t="s">
        <v>130</v>
      </c>
      <c r="BM145" s="249" t="s">
        <v>865</v>
      </c>
    </row>
    <row r="146" s="2" customFormat="1">
      <c r="A146" s="39"/>
      <c r="B146" s="40"/>
      <c r="C146" s="41"/>
      <c r="D146" s="251" t="s">
        <v>131</v>
      </c>
      <c r="E146" s="41"/>
      <c r="F146" s="252" t="s">
        <v>744</v>
      </c>
      <c r="G146" s="41"/>
      <c r="H146" s="41"/>
      <c r="I146" s="145"/>
      <c r="J146" s="41"/>
      <c r="K146" s="41"/>
      <c r="L146" s="45"/>
      <c r="M146" s="253"/>
      <c r="N146" s="254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131</v>
      </c>
      <c r="AU146" s="18" t="s">
        <v>83</v>
      </c>
    </row>
    <row r="147" s="2" customFormat="1" ht="21.75" customHeight="1">
      <c r="A147" s="39"/>
      <c r="B147" s="40"/>
      <c r="C147" s="237" t="s">
        <v>162</v>
      </c>
      <c r="D147" s="237" t="s">
        <v>126</v>
      </c>
      <c r="E147" s="238" t="s">
        <v>359</v>
      </c>
      <c r="F147" s="239" t="s">
        <v>360</v>
      </c>
      <c r="G147" s="240" t="s">
        <v>350</v>
      </c>
      <c r="H147" s="241">
        <v>6</v>
      </c>
      <c r="I147" s="242"/>
      <c r="J147" s="243">
        <f>ROUND(I147*H147,2)</f>
        <v>0</v>
      </c>
      <c r="K147" s="244"/>
      <c r="L147" s="45"/>
      <c r="M147" s="245" t="s">
        <v>1</v>
      </c>
      <c r="N147" s="246" t="s">
        <v>38</v>
      </c>
      <c r="O147" s="92"/>
      <c r="P147" s="247">
        <f>O147*H147</f>
        <v>0</v>
      </c>
      <c r="Q147" s="247">
        <v>0</v>
      </c>
      <c r="R147" s="247">
        <f>Q147*H147</f>
        <v>0</v>
      </c>
      <c r="S147" s="247">
        <v>0</v>
      </c>
      <c r="T147" s="24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9" t="s">
        <v>130</v>
      </c>
      <c r="AT147" s="249" t="s">
        <v>126</v>
      </c>
      <c r="AU147" s="249" t="s">
        <v>83</v>
      </c>
      <c r="AY147" s="18" t="s">
        <v>123</v>
      </c>
      <c r="BE147" s="250">
        <f>IF(N147="základní",J147,0)</f>
        <v>0</v>
      </c>
      <c r="BF147" s="250">
        <f>IF(N147="snížená",J147,0)</f>
        <v>0</v>
      </c>
      <c r="BG147" s="250">
        <f>IF(N147="zákl. přenesená",J147,0)</f>
        <v>0</v>
      </c>
      <c r="BH147" s="250">
        <f>IF(N147="sníž. přenesená",J147,0)</f>
        <v>0</v>
      </c>
      <c r="BI147" s="250">
        <f>IF(N147="nulová",J147,0)</f>
        <v>0</v>
      </c>
      <c r="BJ147" s="18" t="s">
        <v>81</v>
      </c>
      <c r="BK147" s="250">
        <f>ROUND(I147*H147,2)</f>
        <v>0</v>
      </c>
      <c r="BL147" s="18" t="s">
        <v>130</v>
      </c>
      <c r="BM147" s="249" t="s">
        <v>866</v>
      </c>
    </row>
    <row r="148" s="2" customFormat="1">
      <c r="A148" s="39"/>
      <c r="B148" s="40"/>
      <c r="C148" s="41"/>
      <c r="D148" s="251" t="s">
        <v>131</v>
      </c>
      <c r="E148" s="41"/>
      <c r="F148" s="252" t="s">
        <v>746</v>
      </c>
      <c r="G148" s="41"/>
      <c r="H148" s="41"/>
      <c r="I148" s="145"/>
      <c r="J148" s="41"/>
      <c r="K148" s="41"/>
      <c r="L148" s="45"/>
      <c r="M148" s="253"/>
      <c r="N148" s="254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131</v>
      </c>
      <c r="AU148" s="18" t="s">
        <v>83</v>
      </c>
    </row>
    <row r="149" s="2" customFormat="1" ht="16.5" customHeight="1">
      <c r="A149" s="39"/>
      <c r="B149" s="40"/>
      <c r="C149" s="237" t="s">
        <v>194</v>
      </c>
      <c r="D149" s="237" t="s">
        <v>126</v>
      </c>
      <c r="E149" s="238" t="s">
        <v>737</v>
      </c>
      <c r="F149" s="239" t="s">
        <v>738</v>
      </c>
      <c r="G149" s="240" t="s">
        <v>294</v>
      </c>
      <c r="H149" s="241">
        <v>140</v>
      </c>
      <c r="I149" s="242"/>
      <c r="J149" s="243">
        <f>ROUND(I149*H149,2)</f>
        <v>0</v>
      </c>
      <c r="K149" s="244"/>
      <c r="L149" s="45"/>
      <c r="M149" s="245" t="s">
        <v>1</v>
      </c>
      <c r="N149" s="246" t="s">
        <v>38</v>
      </c>
      <c r="O149" s="92"/>
      <c r="P149" s="247">
        <f>O149*H149</f>
        <v>0</v>
      </c>
      <c r="Q149" s="247">
        <v>0</v>
      </c>
      <c r="R149" s="247">
        <f>Q149*H149</f>
        <v>0</v>
      </c>
      <c r="S149" s="247">
        <v>0</v>
      </c>
      <c r="T149" s="24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9" t="s">
        <v>130</v>
      </c>
      <c r="AT149" s="249" t="s">
        <v>126</v>
      </c>
      <c r="AU149" s="249" t="s">
        <v>83</v>
      </c>
      <c r="AY149" s="18" t="s">
        <v>123</v>
      </c>
      <c r="BE149" s="250">
        <f>IF(N149="základní",J149,0)</f>
        <v>0</v>
      </c>
      <c r="BF149" s="250">
        <f>IF(N149="snížená",J149,0)</f>
        <v>0</v>
      </c>
      <c r="BG149" s="250">
        <f>IF(N149="zákl. přenesená",J149,0)</f>
        <v>0</v>
      </c>
      <c r="BH149" s="250">
        <f>IF(N149="sníž. přenesená",J149,0)</f>
        <v>0</v>
      </c>
      <c r="BI149" s="250">
        <f>IF(N149="nulová",J149,0)</f>
        <v>0</v>
      </c>
      <c r="BJ149" s="18" t="s">
        <v>81</v>
      </c>
      <c r="BK149" s="250">
        <f>ROUND(I149*H149,2)</f>
        <v>0</v>
      </c>
      <c r="BL149" s="18" t="s">
        <v>130</v>
      </c>
      <c r="BM149" s="249" t="s">
        <v>867</v>
      </c>
    </row>
    <row r="150" s="2" customFormat="1">
      <c r="A150" s="39"/>
      <c r="B150" s="40"/>
      <c r="C150" s="41"/>
      <c r="D150" s="251" t="s">
        <v>131</v>
      </c>
      <c r="E150" s="41"/>
      <c r="F150" s="252" t="s">
        <v>740</v>
      </c>
      <c r="G150" s="41"/>
      <c r="H150" s="41"/>
      <c r="I150" s="145"/>
      <c r="J150" s="41"/>
      <c r="K150" s="41"/>
      <c r="L150" s="45"/>
      <c r="M150" s="253"/>
      <c r="N150" s="254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131</v>
      </c>
      <c r="AU150" s="18" t="s">
        <v>83</v>
      </c>
    </row>
    <row r="151" s="2" customFormat="1" ht="33" customHeight="1">
      <c r="A151" s="39"/>
      <c r="B151" s="40"/>
      <c r="C151" s="237" t="s">
        <v>167</v>
      </c>
      <c r="D151" s="237" t="s">
        <v>126</v>
      </c>
      <c r="E151" s="238" t="s">
        <v>747</v>
      </c>
      <c r="F151" s="239" t="s">
        <v>748</v>
      </c>
      <c r="G151" s="240" t="s">
        <v>129</v>
      </c>
      <c r="H151" s="241">
        <v>1644</v>
      </c>
      <c r="I151" s="242"/>
      <c r="J151" s="243">
        <f>ROUND(I151*H151,2)</f>
        <v>0</v>
      </c>
      <c r="K151" s="244"/>
      <c r="L151" s="45"/>
      <c r="M151" s="245" t="s">
        <v>1</v>
      </c>
      <c r="N151" s="246" t="s">
        <v>38</v>
      </c>
      <c r="O151" s="92"/>
      <c r="P151" s="247">
        <f>O151*H151</f>
        <v>0</v>
      </c>
      <c r="Q151" s="247">
        <v>0</v>
      </c>
      <c r="R151" s="247">
        <f>Q151*H151</f>
        <v>0</v>
      </c>
      <c r="S151" s="247">
        <v>0</v>
      </c>
      <c r="T151" s="248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9" t="s">
        <v>130</v>
      </c>
      <c r="AT151" s="249" t="s">
        <v>126</v>
      </c>
      <c r="AU151" s="249" t="s">
        <v>83</v>
      </c>
      <c r="AY151" s="18" t="s">
        <v>123</v>
      </c>
      <c r="BE151" s="250">
        <f>IF(N151="základní",J151,0)</f>
        <v>0</v>
      </c>
      <c r="BF151" s="250">
        <f>IF(N151="snížená",J151,0)</f>
        <v>0</v>
      </c>
      <c r="BG151" s="250">
        <f>IF(N151="zákl. přenesená",J151,0)</f>
        <v>0</v>
      </c>
      <c r="BH151" s="250">
        <f>IF(N151="sníž. přenesená",J151,0)</f>
        <v>0</v>
      </c>
      <c r="BI151" s="250">
        <f>IF(N151="nulová",J151,0)</f>
        <v>0</v>
      </c>
      <c r="BJ151" s="18" t="s">
        <v>81</v>
      </c>
      <c r="BK151" s="250">
        <f>ROUND(I151*H151,2)</f>
        <v>0</v>
      </c>
      <c r="BL151" s="18" t="s">
        <v>130</v>
      </c>
      <c r="BM151" s="249" t="s">
        <v>868</v>
      </c>
    </row>
    <row r="152" s="2" customFormat="1">
      <c r="A152" s="39"/>
      <c r="B152" s="40"/>
      <c r="C152" s="41"/>
      <c r="D152" s="251" t="s">
        <v>131</v>
      </c>
      <c r="E152" s="41"/>
      <c r="F152" s="252" t="s">
        <v>750</v>
      </c>
      <c r="G152" s="41"/>
      <c r="H152" s="41"/>
      <c r="I152" s="145"/>
      <c r="J152" s="41"/>
      <c r="K152" s="41"/>
      <c r="L152" s="45"/>
      <c r="M152" s="253"/>
      <c r="N152" s="254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131</v>
      </c>
      <c r="AU152" s="18" t="s">
        <v>83</v>
      </c>
    </row>
    <row r="153" s="2" customFormat="1" ht="33" customHeight="1">
      <c r="A153" s="39"/>
      <c r="B153" s="40"/>
      <c r="C153" s="237" t="s">
        <v>8</v>
      </c>
      <c r="D153" s="237" t="s">
        <v>126</v>
      </c>
      <c r="E153" s="238" t="s">
        <v>751</v>
      </c>
      <c r="F153" s="239" t="s">
        <v>752</v>
      </c>
      <c r="G153" s="240" t="s">
        <v>129</v>
      </c>
      <c r="H153" s="241">
        <v>1644</v>
      </c>
      <c r="I153" s="242"/>
      <c r="J153" s="243">
        <f>ROUND(I153*H153,2)</f>
        <v>0</v>
      </c>
      <c r="K153" s="244"/>
      <c r="L153" s="45"/>
      <c r="M153" s="245" t="s">
        <v>1</v>
      </c>
      <c r="N153" s="246" t="s">
        <v>38</v>
      </c>
      <c r="O153" s="92"/>
      <c r="P153" s="247">
        <f>O153*H153</f>
        <v>0</v>
      </c>
      <c r="Q153" s="247">
        <v>0</v>
      </c>
      <c r="R153" s="247">
        <f>Q153*H153</f>
        <v>0</v>
      </c>
      <c r="S153" s="247">
        <v>0</v>
      </c>
      <c r="T153" s="24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9" t="s">
        <v>130</v>
      </c>
      <c r="AT153" s="249" t="s">
        <v>126</v>
      </c>
      <c r="AU153" s="249" t="s">
        <v>83</v>
      </c>
      <c r="AY153" s="18" t="s">
        <v>123</v>
      </c>
      <c r="BE153" s="250">
        <f>IF(N153="základní",J153,0)</f>
        <v>0</v>
      </c>
      <c r="BF153" s="250">
        <f>IF(N153="snížená",J153,0)</f>
        <v>0</v>
      </c>
      <c r="BG153" s="250">
        <f>IF(N153="zákl. přenesená",J153,0)</f>
        <v>0</v>
      </c>
      <c r="BH153" s="250">
        <f>IF(N153="sníž. přenesená",J153,0)</f>
        <v>0</v>
      </c>
      <c r="BI153" s="250">
        <f>IF(N153="nulová",J153,0)</f>
        <v>0</v>
      </c>
      <c r="BJ153" s="18" t="s">
        <v>81</v>
      </c>
      <c r="BK153" s="250">
        <f>ROUND(I153*H153,2)</f>
        <v>0</v>
      </c>
      <c r="BL153" s="18" t="s">
        <v>130</v>
      </c>
      <c r="BM153" s="249" t="s">
        <v>869</v>
      </c>
    </row>
    <row r="154" s="2" customFormat="1">
      <c r="A154" s="39"/>
      <c r="B154" s="40"/>
      <c r="C154" s="41"/>
      <c r="D154" s="251" t="s">
        <v>131</v>
      </c>
      <c r="E154" s="41"/>
      <c r="F154" s="252" t="s">
        <v>754</v>
      </c>
      <c r="G154" s="41"/>
      <c r="H154" s="41"/>
      <c r="I154" s="145"/>
      <c r="J154" s="41"/>
      <c r="K154" s="41"/>
      <c r="L154" s="45"/>
      <c r="M154" s="253"/>
      <c r="N154" s="254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131</v>
      </c>
      <c r="AU154" s="18" t="s">
        <v>83</v>
      </c>
    </row>
    <row r="155" s="2" customFormat="1" ht="16.5" customHeight="1">
      <c r="A155" s="39"/>
      <c r="B155" s="40"/>
      <c r="C155" s="237" t="s">
        <v>173</v>
      </c>
      <c r="D155" s="237" t="s">
        <v>126</v>
      </c>
      <c r="E155" s="238" t="s">
        <v>729</v>
      </c>
      <c r="F155" s="239" t="s">
        <v>730</v>
      </c>
      <c r="G155" s="240" t="s">
        <v>294</v>
      </c>
      <c r="H155" s="241">
        <v>70</v>
      </c>
      <c r="I155" s="242"/>
      <c r="J155" s="243">
        <f>ROUND(I155*H155,2)</f>
        <v>0</v>
      </c>
      <c r="K155" s="244"/>
      <c r="L155" s="45"/>
      <c r="M155" s="245" t="s">
        <v>1</v>
      </c>
      <c r="N155" s="246" t="s">
        <v>38</v>
      </c>
      <c r="O155" s="92"/>
      <c r="P155" s="247">
        <f>O155*H155</f>
        <v>0</v>
      </c>
      <c r="Q155" s="247">
        <v>0</v>
      </c>
      <c r="R155" s="247">
        <f>Q155*H155</f>
        <v>0</v>
      </c>
      <c r="S155" s="247">
        <v>0</v>
      </c>
      <c r="T155" s="24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9" t="s">
        <v>130</v>
      </c>
      <c r="AT155" s="249" t="s">
        <v>126</v>
      </c>
      <c r="AU155" s="249" t="s">
        <v>83</v>
      </c>
      <c r="AY155" s="18" t="s">
        <v>123</v>
      </c>
      <c r="BE155" s="250">
        <f>IF(N155="základní",J155,0)</f>
        <v>0</v>
      </c>
      <c r="BF155" s="250">
        <f>IF(N155="snížená",J155,0)</f>
        <v>0</v>
      </c>
      <c r="BG155" s="250">
        <f>IF(N155="zákl. přenesená",J155,0)</f>
        <v>0</v>
      </c>
      <c r="BH155" s="250">
        <f>IF(N155="sníž. přenesená",J155,0)</f>
        <v>0</v>
      </c>
      <c r="BI155" s="250">
        <f>IF(N155="nulová",J155,0)</f>
        <v>0</v>
      </c>
      <c r="BJ155" s="18" t="s">
        <v>81</v>
      </c>
      <c r="BK155" s="250">
        <f>ROUND(I155*H155,2)</f>
        <v>0</v>
      </c>
      <c r="BL155" s="18" t="s">
        <v>130</v>
      </c>
      <c r="BM155" s="249" t="s">
        <v>870</v>
      </c>
    </row>
    <row r="156" s="2" customFormat="1">
      <c r="A156" s="39"/>
      <c r="B156" s="40"/>
      <c r="C156" s="41"/>
      <c r="D156" s="251" t="s">
        <v>131</v>
      </c>
      <c r="E156" s="41"/>
      <c r="F156" s="252" t="s">
        <v>732</v>
      </c>
      <c r="G156" s="41"/>
      <c r="H156" s="41"/>
      <c r="I156" s="145"/>
      <c r="J156" s="41"/>
      <c r="K156" s="41"/>
      <c r="L156" s="45"/>
      <c r="M156" s="253"/>
      <c r="N156" s="254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131</v>
      </c>
      <c r="AU156" s="18" t="s">
        <v>83</v>
      </c>
    </row>
    <row r="157" s="2" customFormat="1" ht="21.75" customHeight="1">
      <c r="A157" s="39"/>
      <c r="B157" s="40"/>
      <c r="C157" s="237" t="s">
        <v>214</v>
      </c>
      <c r="D157" s="237" t="s">
        <v>126</v>
      </c>
      <c r="E157" s="238" t="s">
        <v>755</v>
      </c>
      <c r="F157" s="239" t="s">
        <v>756</v>
      </c>
      <c r="G157" s="240" t="s">
        <v>757</v>
      </c>
      <c r="H157" s="241">
        <v>2438</v>
      </c>
      <c r="I157" s="242"/>
      <c r="J157" s="243">
        <f>ROUND(I157*H157,2)</f>
        <v>0</v>
      </c>
      <c r="K157" s="244"/>
      <c r="L157" s="45"/>
      <c r="M157" s="245" t="s">
        <v>1</v>
      </c>
      <c r="N157" s="246" t="s">
        <v>38</v>
      </c>
      <c r="O157" s="92"/>
      <c r="P157" s="247">
        <f>O157*H157</f>
        <v>0</v>
      </c>
      <c r="Q157" s="247">
        <v>0</v>
      </c>
      <c r="R157" s="247">
        <f>Q157*H157</f>
        <v>0</v>
      </c>
      <c r="S157" s="247">
        <v>0</v>
      </c>
      <c r="T157" s="248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9" t="s">
        <v>130</v>
      </c>
      <c r="AT157" s="249" t="s">
        <v>126</v>
      </c>
      <c r="AU157" s="249" t="s">
        <v>83</v>
      </c>
      <c r="AY157" s="18" t="s">
        <v>123</v>
      </c>
      <c r="BE157" s="250">
        <f>IF(N157="základní",J157,0)</f>
        <v>0</v>
      </c>
      <c r="BF157" s="250">
        <f>IF(N157="snížená",J157,0)</f>
        <v>0</v>
      </c>
      <c r="BG157" s="250">
        <f>IF(N157="zákl. přenesená",J157,0)</f>
        <v>0</v>
      </c>
      <c r="BH157" s="250">
        <f>IF(N157="sníž. přenesená",J157,0)</f>
        <v>0</v>
      </c>
      <c r="BI157" s="250">
        <f>IF(N157="nulová",J157,0)</f>
        <v>0</v>
      </c>
      <c r="BJ157" s="18" t="s">
        <v>81</v>
      </c>
      <c r="BK157" s="250">
        <f>ROUND(I157*H157,2)</f>
        <v>0</v>
      </c>
      <c r="BL157" s="18" t="s">
        <v>130</v>
      </c>
      <c r="BM157" s="249" t="s">
        <v>871</v>
      </c>
    </row>
    <row r="158" s="2" customFormat="1">
      <c r="A158" s="39"/>
      <c r="B158" s="40"/>
      <c r="C158" s="41"/>
      <c r="D158" s="251" t="s">
        <v>131</v>
      </c>
      <c r="E158" s="41"/>
      <c r="F158" s="252" t="s">
        <v>759</v>
      </c>
      <c r="G158" s="41"/>
      <c r="H158" s="41"/>
      <c r="I158" s="145"/>
      <c r="J158" s="41"/>
      <c r="K158" s="41"/>
      <c r="L158" s="45"/>
      <c r="M158" s="253"/>
      <c r="N158" s="254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131</v>
      </c>
      <c r="AU158" s="18" t="s">
        <v>83</v>
      </c>
    </row>
    <row r="159" s="2" customFormat="1" ht="16.5" customHeight="1">
      <c r="A159" s="39"/>
      <c r="B159" s="40"/>
      <c r="C159" s="287" t="s">
        <v>179</v>
      </c>
      <c r="D159" s="287" t="s">
        <v>169</v>
      </c>
      <c r="E159" s="288" t="s">
        <v>320</v>
      </c>
      <c r="F159" s="289" t="s">
        <v>760</v>
      </c>
      <c r="G159" s="290" t="s">
        <v>294</v>
      </c>
      <c r="H159" s="291">
        <v>2438</v>
      </c>
      <c r="I159" s="292"/>
      <c r="J159" s="293">
        <f>ROUND(I159*H159,2)</f>
        <v>0</v>
      </c>
      <c r="K159" s="294"/>
      <c r="L159" s="295"/>
      <c r="M159" s="296" t="s">
        <v>1</v>
      </c>
      <c r="N159" s="297" t="s">
        <v>38</v>
      </c>
      <c r="O159" s="92"/>
      <c r="P159" s="247">
        <f>O159*H159</f>
        <v>0</v>
      </c>
      <c r="Q159" s="247">
        <v>0.00018000000000000001</v>
      </c>
      <c r="R159" s="247">
        <f>Q159*H159</f>
        <v>0.43884000000000001</v>
      </c>
      <c r="S159" s="247">
        <v>0</v>
      </c>
      <c r="T159" s="24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9" t="s">
        <v>152</v>
      </c>
      <c r="AT159" s="249" t="s">
        <v>169</v>
      </c>
      <c r="AU159" s="249" t="s">
        <v>83</v>
      </c>
      <c r="AY159" s="18" t="s">
        <v>123</v>
      </c>
      <c r="BE159" s="250">
        <f>IF(N159="základní",J159,0)</f>
        <v>0</v>
      </c>
      <c r="BF159" s="250">
        <f>IF(N159="snížená",J159,0)</f>
        <v>0</v>
      </c>
      <c r="BG159" s="250">
        <f>IF(N159="zákl. přenesená",J159,0)</f>
        <v>0</v>
      </c>
      <c r="BH159" s="250">
        <f>IF(N159="sníž. přenesená",J159,0)</f>
        <v>0</v>
      </c>
      <c r="BI159" s="250">
        <f>IF(N159="nulová",J159,0)</f>
        <v>0</v>
      </c>
      <c r="BJ159" s="18" t="s">
        <v>81</v>
      </c>
      <c r="BK159" s="250">
        <f>ROUND(I159*H159,2)</f>
        <v>0</v>
      </c>
      <c r="BL159" s="18" t="s">
        <v>130</v>
      </c>
      <c r="BM159" s="249" t="s">
        <v>872</v>
      </c>
    </row>
    <row r="160" s="2" customFormat="1">
      <c r="A160" s="39"/>
      <c r="B160" s="40"/>
      <c r="C160" s="41"/>
      <c r="D160" s="251" t="s">
        <v>131</v>
      </c>
      <c r="E160" s="41"/>
      <c r="F160" s="252" t="s">
        <v>760</v>
      </c>
      <c r="G160" s="41"/>
      <c r="H160" s="41"/>
      <c r="I160" s="145"/>
      <c r="J160" s="41"/>
      <c r="K160" s="41"/>
      <c r="L160" s="45"/>
      <c r="M160" s="253"/>
      <c r="N160" s="254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131</v>
      </c>
      <c r="AU160" s="18" t="s">
        <v>83</v>
      </c>
    </row>
    <row r="161" s="2" customFormat="1" ht="16.5" customHeight="1">
      <c r="A161" s="39"/>
      <c r="B161" s="40"/>
      <c r="C161" s="287" t="s">
        <v>224</v>
      </c>
      <c r="D161" s="287" t="s">
        <v>169</v>
      </c>
      <c r="E161" s="288" t="s">
        <v>762</v>
      </c>
      <c r="F161" s="289" t="s">
        <v>763</v>
      </c>
      <c r="G161" s="290" t="s">
        <v>294</v>
      </c>
      <c r="H161" s="291">
        <v>2438</v>
      </c>
      <c r="I161" s="292"/>
      <c r="J161" s="293">
        <f>ROUND(I161*H161,2)</f>
        <v>0</v>
      </c>
      <c r="K161" s="294"/>
      <c r="L161" s="295"/>
      <c r="M161" s="296" t="s">
        <v>1</v>
      </c>
      <c r="N161" s="297" t="s">
        <v>38</v>
      </c>
      <c r="O161" s="92"/>
      <c r="P161" s="247">
        <f>O161*H161</f>
        <v>0</v>
      </c>
      <c r="Q161" s="247">
        <v>0.00040999999999999999</v>
      </c>
      <c r="R161" s="247">
        <f>Q161*H161</f>
        <v>0.99958000000000002</v>
      </c>
      <c r="S161" s="247">
        <v>0</v>
      </c>
      <c r="T161" s="248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9" t="s">
        <v>152</v>
      </c>
      <c r="AT161" s="249" t="s">
        <v>169</v>
      </c>
      <c r="AU161" s="249" t="s">
        <v>83</v>
      </c>
      <c r="AY161" s="18" t="s">
        <v>123</v>
      </c>
      <c r="BE161" s="250">
        <f>IF(N161="základní",J161,0)</f>
        <v>0</v>
      </c>
      <c r="BF161" s="250">
        <f>IF(N161="snížená",J161,0)</f>
        <v>0</v>
      </c>
      <c r="BG161" s="250">
        <f>IF(N161="zákl. přenesená",J161,0)</f>
        <v>0</v>
      </c>
      <c r="BH161" s="250">
        <f>IF(N161="sníž. přenesená",J161,0)</f>
        <v>0</v>
      </c>
      <c r="BI161" s="250">
        <f>IF(N161="nulová",J161,0)</f>
        <v>0</v>
      </c>
      <c r="BJ161" s="18" t="s">
        <v>81</v>
      </c>
      <c r="BK161" s="250">
        <f>ROUND(I161*H161,2)</f>
        <v>0</v>
      </c>
      <c r="BL161" s="18" t="s">
        <v>130</v>
      </c>
      <c r="BM161" s="249" t="s">
        <v>873</v>
      </c>
    </row>
    <row r="162" s="2" customFormat="1">
      <c r="A162" s="39"/>
      <c r="B162" s="40"/>
      <c r="C162" s="41"/>
      <c r="D162" s="251" t="s">
        <v>131</v>
      </c>
      <c r="E162" s="41"/>
      <c r="F162" s="252" t="s">
        <v>763</v>
      </c>
      <c r="G162" s="41"/>
      <c r="H162" s="41"/>
      <c r="I162" s="145"/>
      <c r="J162" s="41"/>
      <c r="K162" s="41"/>
      <c r="L162" s="45"/>
      <c r="M162" s="253"/>
      <c r="N162" s="254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131</v>
      </c>
      <c r="AU162" s="18" t="s">
        <v>83</v>
      </c>
    </row>
    <row r="163" s="2" customFormat="1" ht="16.5" customHeight="1">
      <c r="A163" s="39"/>
      <c r="B163" s="40"/>
      <c r="C163" s="287" t="s">
        <v>183</v>
      </c>
      <c r="D163" s="287" t="s">
        <v>169</v>
      </c>
      <c r="E163" s="288" t="s">
        <v>389</v>
      </c>
      <c r="F163" s="289" t="s">
        <v>765</v>
      </c>
      <c r="G163" s="290" t="s">
        <v>294</v>
      </c>
      <c r="H163" s="291">
        <v>2438</v>
      </c>
      <c r="I163" s="292"/>
      <c r="J163" s="293">
        <f>ROUND(I163*H163,2)</f>
        <v>0</v>
      </c>
      <c r="K163" s="294"/>
      <c r="L163" s="295"/>
      <c r="M163" s="296" t="s">
        <v>1</v>
      </c>
      <c r="N163" s="297" t="s">
        <v>38</v>
      </c>
      <c r="O163" s="92"/>
      <c r="P163" s="247">
        <f>O163*H163</f>
        <v>0</v>
      </c>
      <c r="Q163" s="247">
        <v>0.00012</v>
      </c>
      <c r="R163" s="247">
        <f>Q163*H163</f>
        <v>0.29255999999999999</v>
      </c>
      <c r="S163" s="247">
        <v>0</v>
      </c>
      <c r="T163" s="24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9" t="s">
        <v>152</v>
      </c>
      <c r="AT163" s="249" t="s">
        <v>169</v>
      </c>
      <c r="AU163" s="249" t="s">
        <v>83</v>
      </c>
      <c r="AY163" s="18" t="s">
        <v>123</v>
      </c>
      <c r="BE163" s="250">
        <f>IF(N163="základní",J163,0)</f>
        <v>0</v>
      </c>
      <c r="BF163" s="250">
        <f>IF(N163="snížená",J163,0)</f>
        <v>0</v>
      </c>
      <c r="BG163" s="250">
        <f>IF(N163="zákl. přenesená",J163,0)</f>
        <v>0</v>
      </c>
      <c r="BH163" s="250">
        <f>IF(N163="sníž. přenesená",J163,0)</f>
        <v>0</v>
      </c>
      <c r="BI163" s="250">
        <f>IF(N163="nulová",J163,0)</f>
        <v>0</v>
      </c>
      <c r="BJ163" s="18" t="s">
        <v>81</v>
      </c>
      <c r="BK163" s="250">
        <f>ROUND(I163*H163,2)</f>
        <v>0</v>
      </c>
      <c r="BL163" s="18" t="s">
        <v>130</v>
      </c>
      <c r="BM163" s="249" t="s">
        <v>874</v>
      </c>
    </row>
    <row r="164" s="2" customFormat="1">
      <c r="A164" s="39"/>
      <c r="B164" s="40"/>
      <c r="C164" s="41"/>
      <c r="D164" s="251" t="s">
        <v>131</v>
      </c>
      <c r="E164" s="41"/>
      <c r="F164" s="252" t="s">
        <v>765</v>
      </c>
      <c r="G164" s="41"/>
      <c r="H164" s="41"/>
      <c r="I164" s="145"/>
      <c r="J164" s="41"/>
      <c r="K164" s="41"/>
      <c r="L164" s="45"/>
      <c r="M164" s="253"/>
      <c r="N164" s="254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131</v>
      </c>
      <c r="AU164" s="18" t="s">
        <v>83</v>
      </c>
    </row>
    <row r="165" s="2" customFormat="1" ht="16.5" customHeight="1">
      <c r="A165" s="39"/>
      <c r="B165" s="40"/>
      <c r="C165" s="287" t="s">
        <v>7</v>
      </c>
      <c r="D165" s="287" t="s">
        <v>169</v>
      </c>
      <c r="E165" s="288" t="s">
        <v>393</v>
      </c>
      <c r="F165" s="289" t="s">
        <v>767</v>
      </c>
      <c r="G165" s="290" t="s">
        <v>294</v>
      </c>
      <c r="H165" s="291">
        <v>4876</v>
      </c>
      <c r="I165" s="292"/>
      <c r="J165" s="293">
        <f>ROUND(I165*H165,2)</f>
        <v>0</v>
      </c>
      <c r="K165" s="294"/>
      <c r="L165" s="295"/>
      <c r="M165" s="296" t="s">
        <v>1</v>
      </c>
      <c r="N165" s="297" t="s">
        <v>38</v>
      </c>
      <c r="O165" s="92"/>
      <c r="P165" s="247">
        <f>O165*H165</f>
        <v>0</v>
      </c>
      <c r="Q165" s="247">
        <v>9.0000000000000006E-05</v>
      </c>
      <c r="R165" s="247">
        <f>Q165*H165</f>
        <v>0.43884000000000001</v>
      </c>
      <c r="S165" s="247">
        <v>0</v>
      </c>
      <c r="T165" s="24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9" t="s">
        <v>152</v>
      </c>
      <c r="AT165" s="249" t="s">
        <v>169</v>
      </c>
      <c r="AU165" s="249" t="s">
        <v>83</v>
      </c>
      <c r="AY165" s="18" t="s">
        <v>123</v>
      </c>
      <c r="BE165" s="250">
        <f>IF(N165="základní",J165,0)</f>
        <v>0</v>
      </c>
      <c r="BF165" s="250">
        <f>IF(N165="snížená",J165,0)</f>
        <v>0</v>
      </c>
      <c r="BG165" s="250">
        <f>IF(N165="zákl. přenesená",J165,0)</f>
        <v>0</v>
      </c>
      <c r="BH165" s="250">
        <f>IF(N165="sníž. přenesená",J165,0)</f>
        <v>0</v>
      </c>
      <c r="BI165" s="250">
        <f>IF(N165="nulová",J165,0)</f>
        <v>0</v>
      </c>
      <c r="BJ165" s="18" t="s">
        <v>81</v>
      </c>
      <c r="BK165" s="250">
        <f>ROUND(I165*H165,2)</f>
        <v>0</v>
      </c>
      <c r="BL165" s="18" t="s">
        <v>130</v>
      </c>
      <c r="BM165" s="249" t="s">
        <v>875</v>
      </c>
    </row>
    <row r="166" s="2" customFormat="1">
      <c r="A166" s="39"/>
      <c r="B166" s="40"/>
      <c r="C166" s="41"/>
      <c r="D166" s="251" t="s">
        <v>131</v>
      </c>
      <c r="E166" s="41"/>
      <c r="F166" s="252" t="s">
        <v>767</v>
      </c>
      <c r="G166" s="41"/>
      <c r="H166" s="41"/>
      <c r="I166" s="145"/>
      <c r="J166" s="41"/>
      <c r="K166" s="41"/>
      <c r="L166" s="45"/>
      <c r="M166" s="253"/>
      <c r="N166" s="254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131</v>
      </c>
      <c r="AU166" s="18" t="s">
        <v>83</v>
      </c>
    </row>
    <row r="167" s="2" customFormat="1" ht="16.5" customHeight="1">
      <c r="A167" s="39"/>
      <c r="B167" s="40"/>
      <c r="C167" s="237" t="s">
        <v>188</v>
      </c>
      <c r="D167" s="237" t="s">
        <v>126</v>
      </c>
      <c r="E167" s="238" t="s">
        <v>769</v>
      </c>
      <c r="F167" s="239" t="s">
        <v>770</v>
      </c>
      <c r="G167" s="240" t="s">
        <v>294</v>
      </c>
      <c r="H167" s="241">
        <v>4876</v>
      </c>
      <c r="I167" s="242"/>
      <c r="J167" s="243">
        <f>ROUND(I167*H167,2)</f>
        <v>0</v>
      </c>
      <c r="K167" s="244"/>
      <c r="L167" s="45"/>
      <c r="M167" s="245" t="s">
        <v>1</v>
      </c>
      <c r="N167" s="246" t="s">
        <v>38</v>
      </c>
      <c r="O167" s="92"/>
      <c r="P167" s="247">
        <f>O167*H167</f>
        <v>0</v>
      </c>
      <c r="Q167" s="247">
        <v>0</v>
      </c>
      <c r="R167" s="247">
        <f>Q167*H167</f>
        <v>0</v>
      </c>
      <c r="S167" s="247">
        <v>0</v>
      </c>
      <c r="T167" s="248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9" t="s">
        <v>130</v>
      </c>
      <c r="AT167" s="249" t="s">
        <v>126</v>
      </c>
      <c r="AU167" s="249" t="s">
        <v>83</v>
      </c>
      <c r="AY167" s="18" t="s">
        <v>123</v>
      </c>
      <c r="BE167" s="250">
        <f>IF(N167="základní",J167,0)</f>
        <v>0</v>
      </c>
      <c r="BF167" s="250">
        <f>IF(N167="snížená",J167,0)</f>
        <v>0</v>
      </c>
      <c r="BG167" s="250">
        <f>IF(N167="zákl. přenesená",J167,0)</f>
        <v>0</v>
      </c>
      <c r="BH167" s="250">
        <f>IF(N167="sníž. přenesená",J167,0)</f>
        <v>0</v>
      </c>
      <c r="BI167" s="250">
        <f>IF(N167="nulová",J167,0)</f>
        <v>0</v>
      </c>
      <c r="BJ167" s="18" t="s">
        <v>81</v>
      </c>
      <c r="BK167" s="250">
        <f>ROUND(I167*H167,2)</f>
        <v>0</v>
      </c>
      <c r="BL167" s="18" t="s">
        <v>130</v>
      </c>
      <c r="BM167" s="249" t="s">
        <v>876</v>
      </c>
    </row>
    <row r="168" s="2" customFormat="1">
      <c r="A168" s="39"/>
      <c r="B168" s="40"/>
      <c r="C168" s="41"/>
      <c r="D168" s="251" t="s">
        <v>131</v>
      </c>
      <c r="E168" s="41"/>
      <c r="F168" s="252" t="s">
        <v>772</v>
      </c>
      <c r="G168" s="41"/>
      <c r="H168" s="41"/>
      <c r="I168" s="145"/>
      <c r="J168" s="41"/>
      <c r="K168" s="41"/>
      <c r="L168" s="45"/>
      <c r="M168" s="253"/>
      <c r="N168" s="254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131</v>
      </c>
      <c r="AU168" s="18" t="s">
        <v>83</v>
      </c>
    </row>
    <row r="169" s="2" customFormat="1" ht="16.5" customHeight="1">
      <c r="A169" s="39"/>
      <c r="B169" s="40"/>
      <c r="C169" s="287" t="s">
        <v>245</v>
      </c>
      <c r="D169" s="287" t="s">
        <v>169</v>
      </c>
      <c r="E169" s="288" t="s">
        <v>773</v>
      </c>
      <c r="F169" s="289" t="s">
        <v>774</v>
      </c>
      <c r="G169" s="290" t="s">
        <v>294</v>
      </c>
      <c r="H169" s="291">
        <v>4876</v>
      </c>
      <c r="I169" s="292"/>
      <c r="J169" s="293">
        <f>ROUND(I169*H169,2)</f>
        <v>0</v>
      </c>
      <c r="K169" s="294"/>
      <c r="L169" s="295"/>
      <c r="M169" s="296" t="s">
        <v>1</v>
      </c>
      <c r="N169" s="297" t="s">
        <v>38</v>
      </c>
      <c r="O169" s="92"/>
      <c r="P169" s="247">
        <f>O169*H169</f>
        <v>0</v>
      </c>
      <c r="Q169" s="247">
        <v>5.0000000000000002E-05</v>
      </c>
      <c r="R169" s="247">
        <f>Q169*H169</f>
        <v>0.24380000000000002</v>
      </c>
      <c r="S169" s="247">
        <v>0</v>
      </c>
      <c r="T169" s="24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9" t="s">
        <v>152</v>
      </c>
      <c r="AT169" s="249" t="s">
        <v>169</v>
      </c>
      <c r="AU169" s="249" t="s">
        <v>83</v>
      </c>
      <c r="AY169" s="18" t="s">
        <v>123</v>
      </c>
      <c r="BE169" s="250">
        <f>IF(N169="základní",J169,0)</f>
        <v>0</v>
      </c>
      <c r="BF169" s="250">
        <f>IF(N169="snížená",J169,0)</f>
        <v>0</v>
      </c>
      <c r="BG169" s="250">
        <f>IF(N169="zákl. přenesená",J169,0)</f>
        <v>0</v>
      </c>
      <c r="BH169" s="250">
        <f>IF(N169="sníž. přenesená",J169,0)</f>
        <v>0</v>
      </c>
      <c r="BI169" s="250">
        <f>IF(N169="nulová",J169,0)</f>
        <v>0</v>
      </c>
      <c r="BJ169" s="18" t="s">
        <v>81</v>
      </c>
      <c r="BK169" s="250">
        <f>ROUND(I169*H169,2)</f>
        <v>0</v>
      </c>
      <c r="BL169" s="18" t="s">
        <v>130</v>
      </c>
      <c r="BM169" s="249" t="s">
        <v>877</v>
      </c>
    </row>
    <row r="170" s="2" customFormat="1">
      <c r="A170" s="39"/>
      <c r="B170" s="40"/>
      <c r="C170" s="41"/>
      <c r="D170" s="251" t="s">
        <v>131</v>
      </c>
      <c r="E170" s="41"/>
      <c r="F170" s="252" t="s">
        <v>774</v>
      </c>
      <c r="G170" s="41"/>
      <c r="H170" s="41"/>
      <c r="I170" s="145"/>
      <c r="J170" s="41"/>
      <c r="K170" s="41"/>
      <c r="L170" s="45"/>
      <c r="M170" s="253"/>
      <c r="N170" s="254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131</v>
      </c>
      <c r="AU170" s="18" t="s">
        <v>83</v>
      </c>
    </row>
    <row r="171" s="2" customFormat="1" ht="16.5" customHeight="1">
      <c r="A171" s="39"/>
      <c r="B171" s="40"/>
      <c r="C171" s="237" t="s">
        <v>192</v>
      </c>
      <c r="D171" s="237" t="s">
        <v>126</v>
      </c>
      <c r="E171" s="238" t="s">
        <v>878</v>
      </c>
      <c r="F171" s="239" t="s">
        <v>879</v>
      </c>
      <c r="G171" s="240" t="s">
        <v>294</v>
      </c>
      <c r="H171" s="241">
        <v>4876</v>
      </c>
      <c r="I171" s="242"/>
      <c r="J171" s="243">
        <f>ROUND(I171*H171,2)</f>
        <v>0</v>
      </c>
      <c r="K171" s="244"/>
      <c r="L171" s="45"/>
      <c r="M171" s="245" t="s">
        <v>1</v>
      </c>
      <c r="N171" s="246" t="s">
        <v>38</v>
      </c>
      <c r="O171" s="92"/>
      <c r="P171" s="247">
        <f>O171*H171</f>
        <v>0</v>
      </c>
      <c r="Q171" s="247">
        <v>0</v>
      </c>
      <c r="R171" s="247">
        <f>Q171*H171</f>
        <v>0</v>
      </c>
      <c r="S171" s="247">
        <v>0</v>
      </c>
      <c r="T171" s="24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9" t="s">
        <v>130</v>
      </c>
      <c r="AT171" s="249" t="s">
        <v>126</v>
      </c>
      <c r="AU171" s="249" t="s">
        <v>83</v>
      </c>
      <c r="AY171" s="18" t="s">
        <v>123</v>
      </c>
      <c r="BE171" s="250">
        <f>IF(N171="základní",J171,0)</f>
        <v>0</v>
      </c>
      <c r="BF171" s="250">
        <f>IF(N171="snížená",J171,0)</f>
        <v>0</v>
      </c>
      <c r="BG171" s="250">
        <f>IF(N171="zákl. přenesená",J171,0)</f>
        <v>0</v>
      </c>
      <c r="BH171" s="250">
        <f>IF(N171="sníž. přenesená",J171,0)</f>
        <v>0</v>
      </c>
      <c r="BI171" s="250">
        <f>IF(N171="nulová",J171,0)</f>
        <v>0</v>
      </c>
      <c r="BJ171" s="18" t="s">
        <v>81</v>
      </c>
      <c r="BK171" s="250">
        <f>ROUND(I171*H171,2)</f>
        <v>0</v>
      </c>
      <c r="BL171" s="18" t="s">
        <v>130</v>
      </c>
      <c r="BM171" s="249" t="s">
        <v>880</v>
      </c>
    </row>
    <row r="172" s="2" customFormat="1">
      <c r="A172" s="39"/>
      <c r="B172" s="40"/>
      <c r="C172" s="41"/>
      <c r="D172" s="251" t="s">
        <v>131</v>
      </c>
      <c r="E172" s="41"/>
      <c r="F172" s="252" t="s">
        <v>779</v>
      </c>
      <c r="G172" s="41"/>
      <c r="H172" s="41"/>
      <c r="I172" s="145"/>
      <c r="J172" s="41"/>
      <c r="K172" s="41"/>
      <c r="L172" s="45"/>
      <c r="M172" s="253"/>
      <c r="N172" s="254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131</v>
      </c>
      <c r="AU172" s="18" t="s">
        <v>83</v>
      </c>
    </row>
    <row r="173" s="2" customFormat="1" ht="21.75" customHeight="1">
      <c r="A173" s="39"/>
      <c r="B173" s="40"/>
      <c r="C173" s="237" t="s">
        <v>258</v>
      </c>
      <c r="D173" s="237" t="s">
        <v>126</v>
      </c>
      <c r="E173" s="238" t="s">
        <v>780</v>
      </c>
      <c r="F173" s="239" t="s">
        <v>781</v>
      </c>
      <c r="G173" s="240" t="s">
        <v>782</v>
      </c>
      <c r="H173" s="241">
        <v>0.92200000000000004</v>
      </c>
      <c r="I173" s="242"/>
      <c r="J173" s="243">
        <f>ROUND(I173*H173,2)</f>
        <v>0</v>
      </c>
      <c r="K173" s="244"/>
      <c r="L173" s="45"/>
      <c r="M173" s="245" t="s">
        <v>1</v>
      </c>
      <c r="N173" s="246" t="s">
        <v>38</v>
      </c>
      <c r="O173" s="92"/>
      <c r="P173" s="247">
        <f>O173*H173</f>
        <v>0</v>
      </c>
      <c r="Q173" s="247">
        <v>0</v>
      </c>
      <c r="R173" s="247">
        <f>Q173*H173</f>
        <v>0</v>
      </c>
      <c r="S173" s="247">
        <v>0</v>
      </c>
      <c r="T173" s="24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9" t="s">
        <v>130</v>
      </c>
      <c r="AT173" s="249" t="s">
        <v>126</v>
      </c>
      <c r="AU173" s="249" t="s">
        <v>83</v>
      </c>
      <c r="AY173" s="18" t="s">
        <v>123</v>
      </c>
      <c r="BE173" s="250">
        <f>IF(N173="základní",J173,0)</f>
        <v>0</v>
      </c>
      <c r="BF173" s="250">
        <f>IF(N173="snížená",J173,0)</f>
        <v>0</v>
      </c>
      <c r="BG173" s="250">
        <f>IF(N173="zákl. přenesená",J173,0)</f>
        <v>0</v>
      </c>
      <c r="BH173" s="250">
        <f>IF(N173="sníž. přenesená",J173,0)</f>
        <v>0</v>
      </c>
      <c r="BI173" s="250">
        <f>IF(N173="nulová",J173,0)</f>
        <v>0</v>
      </c>
      <c r="BJ173" s="18" t="s">
        <v>81</v>
      </c>
      <c r="BK173" s="250">
        <f>ROUND(I173*H173,2)</f>
        <v>0</v>
      </c>
      <c r="BL173" s="18" t="s">
        <v>130</v>
      </c>
      <c r="BM173" s="249" t="s">
        <v>881</v>
      </c>
    </row>
    <row r="174" s="2" customFormat="1">
      <c r="A174" s="39"/>
      <c r="B174" s="40"/>
      <c r="C174" s="41"/>
      <c r="D174" s="251" t="s">
        <v>131</v>
      </c>
      <c r="E174" s="41"/>
      <c r="F174" s="252" t="s">
        <v>784</v>
      </c>
      <c r="G174" s="41"/>
      <c r="H174" s="41"/>
      <c r="I174" s="145"/>
      <c r="J174" s="41"/>
      <c r="K174" s="41"/>
      <c r="L174" s="45"/>
      <c r="M174" s="253"/>
      <c r="N174" s="254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131</v>
      </c>
      <c r="AU174" s="18" t="s">
        <v>83</v>
      </c>
    </row>
    <row r="175" s="2" customFormat="1" ht="16.5" customHeight="1">
      <c r="A175" s="39"/>
      <c r="B175" s="40"/>
      <c r="C175" s="237" t="s">
        <v>197</v>
      </c>
      <c r="D175" s="237" t="s">
        <v>126</v>
      </c>
      <c r="E175" s="238" t="s">
        <v>792</v>
      </c>
      <c r="F175" s="239" t="s">
        <v>793</v>
      </c>
      <c r="G175" s="240" t="s">
        <v>294</v>
      </c>
      <c r="H175" s="241">
        <v>464</v>
      </c>
      <c r="I175" s="242"/>
      <c r="J175" s="243">
        <f>ROUND(I175*H175,2)</f>
        <v>0</v>
      </c>
      <c r="K175" s="244"/>
      <c r="L175" s="45"/>
      <c r="M175" s="245" t="s">
        <v>1</v>
      </c>
      <c r="N175" s="246" t="s">
        <v>38</v>
      </c>
      <c r="O175" s="92"/>
      <c r="P175" s="247">
        <f>O175*H175</f>
        <v>0</v>
      </c>
      <c r="Q175" s="247">
        <v>0</v>
      </c>
      <c r="R175" s="247">
        <f>Q175*H175</f>
        <v>0</v>
      </c>
      <c r="S175" s="247">
        <v>0</v>
      </c>
      <c r="T175" s="248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9" t="s">
        <v>130</v>
      </c>
      <c r="AT175" s="249" t="s">
        <v>126</v>
      </c>
      <c r="AU175" s="249" t="s">
        <v>83</v>
      </c>
      <c r="AY175" s="18" t="s">
        <v>123</v>
      </c>
      <c r="BE175" s="250">
        <f>IF(N175="základní",J175,0)</f>
        <v>0</v>
      </c>
      <c r="BF175" s="250">
        <f>IF(N175="snížená",J175,0)</f>
        <v>0</v>
      </c>
      <c r="BG175" s="250">
        <f>IF(N175="zákl. přenesená",J175,0)</f>
        <v>0</v>
      </c>
      <c r="BH175" s="250">
        <f>IF(N175="sníž. přenesená",J175,0)</f>
        <v>0</v>
      </c>
      <c r="BI175" s="250">
        <f>IF(N175="nulová",J175,0)</f>
        <v>0</v>
      </c>
      <c r="BJ175" s="18" t="s">
        <v>81</v>
      </c>
      <c r="BK175" s="250">
        <f>ROUND(I175*H175,2)</f>
        <v>0</v>
      </c>
      <c r="BL175" s="18" t="s">
        <v>130</v>
      </c>
      <c r="BM175" s="249" t="s">
        <v>882</v>
      </c>
    </row>
    <row r="176" s="2" customFormat="1">
      <c r="A176" s="39"/>
      <c r="B176" s="40"/>
      <c r="C176" s="41"/>
      <c r="D176" s="251" t="s">
        <v>131</v>
      </c>
      <c r="E176" s="41"/>
      <c r="F176" s="252" t="s">
        <v>795</v>
      </c>
      <c r="G176" s="41"/>
      <c r="H176" s="41"/>
      <c r="I176" s="145"/>
      <c r="J176" s="41"/>
      <c r="K176" s="41"/>
      <c r="L176" s="45"/>
      <c r="M176" s="253"/>
      <c r="N176" s="254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131</v>
      </c>
      <c r="AU176" s="18" t="s">
        <v>83</v>
      </c>
    </row>
    <row r="177" s="2" customFormat="1" ht="16.5" customHeight="1">
      <c r="A177" s="39"/>
      <c r="B177" s="40"/>
      <c r="C177" s="287" t="s">
        <v>267</v>
      </c>
      <c r="D177" s="287" t="s">
        <v>169</v>
      </c>
      <c r="E177" s="288" t="s">
        <v>796</v>
      </c>
      <c r="F177" s="289" t="s">
        <v>797</v>
      </c>
      <c r="G177" s="290" t="s">
        <v>294</v>
      </c>
      <c r="H177" s="291">
        <v>437</v>
      </c>
      <c r="I177" s="292"/>
      <c r="J177" s="293">
        <f>ROUND(I177*H177,2)</f>
        <v>0</v>
      </c>
      <c r="K177" s="294"/>
      <c r="L177" s="295"/>
      <c r="M177" s="296" t="s">
        <v>1</v>
      </c>
      <c r="N177" s="297" t="s">
        <v>38</v>
      </c>
      <c r="O177" s="92"/>
      <c r="P177" s="247">
        <f>O177*H177</f>
        <v>0</v>
      </c>
      <c r="Q177" s="247">
        <v>0.010030000000000001</v>
      </c>
      <c r="R177" s="247">
        <f>Q177*H177</f>
        <v>4.3831100000000003</v>
      </c>
      <c r="S177" s="247">
        <v>0</v>
      </c>
      <c r="T177" s="248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9" t="s">
        <v>152</v>
      </c>
      <c r="AT177" s="249" t="s">
        <v>169</v>
      </c>
      <c r="AU177" s="249" t="s">
        <v>83</v>
      </c>
      <c r="AY177" s="18" t="s">
        <v>123</v>
      </c>
      <c r="BE177" s="250">
        <f>IF(N177="základní",J177,0)</f>
        <v>0</v>
      </c>
      <c r="BF177" s="250">
        <f>IF(N177="snížená",J177,0)</f>
        <v>0</v>
      </c>
      <c r="BG177" s="250">
        <f>IF(N177="zákl. přenesená",J177,0)</f>
        <v>0</v>
      </c>
      <c r="BH177" s="250">
        <f>IF(N177="sníž. přenesená",J177,0)</f>
        <v>0</v>
      </c>
      <c r="BI177" s="250">
        <f>IF(N177="nulová",J177,0)</f>
        <v>0</v>
      </c>
      <c r="BJ177" s="18" t="s">
        <v>81</v>
      </c>
      <c r="BK177" s="250">
        <f>ROUND(I177*H177,2)</f>
        <v>0</v>
      </c>
      <c r="BL177" s="18" t="s">
        <v>130</v>
      </c>
      <c r="BM177" s="249" t="s">
        <v>883</v>
      </c>
    </row>
    <row r="178" s="2" customFormat="1">
      <c r="A178" s="39"/>
      <c r="B178" s="40"/>
      <c r="C178" s="41"/>
      <c r="D178" s="251" t="s">
        <v>131</v>
      </c>
      <c r="E178" s="41"/>
      <c r="F178" s="252" t="s">
        <v>797</v>
      </c>
      <c r="G178" s="41"/>
      <c r="H178" s="41"/>
      <c r="I178" s="145"/>
      <c r="J178" s="41"/>
      <c r="K178" s="41"/>
      <c r="L178" s="45"/>
      <c r="M178" s="253"/>
      <c r="N178" s="254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131</v>
      </c>
      <c r="AU178" s="18" t="s">
        <v>83</v>
      </c>
    </row>
    <row r="179" s="2" customFormat="1" ht="16.5" customHeight="1">
      <c r="A179" s="39"/>
      <c r="B179" s="40"/>
      <c r="C179" s="287" t="s">
        <v>202</v>
      </c>
      <c r="D179" s="287" t="s">
        <v>169</v>
      </c>
      <c r="E179" s="288" t="s">
        <v>799</v>
      </c>
      <c r="F179" s="289" t="s">
        <v>800</v>
      </c>
      <c r="G179" s="290" t="s">
        <v>294</v>
      </c>
      <c r="H179" s="291">
        <v>27</v>
      </c>
      <c r="I179" s="292"/>
      <c r="J179" s="293">
        <f>ROUND(I179*H179,2)</f>
        <v>0</v>
      </c>
      <c r="K179" s="294"/>
      <c r="L179" s="295"/>
      <c r="M179" s="296" t="s">
        <v>1</v>
      </c>
      <c r="N179" s="297" t="s">
        <v>38</v>
      </c>
      <c r="O179" s="92"/>
      <c r="P179" s="247">
        <f>O179*H179</f>
        <v>0</v>
      </c>
      <c r="Q179" s="247">
        <v>0.010030000000000001</v>
      </c>
      <c r="R179" s="247">
        <f>Q179*H179</f>
        <v>0.27081</v>
      </c>
      <c r="S179" s="247">
        <v>0</v>
      </c>
      <c r="T179" s="24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9" t="s">
        <v>152</v>
      </c>
      <c r="AT179" s="249" t="s">
        <v>169</v>
      </c>
      <c r="AU179" s="249" t="s">
        <v>83</v>
      </c>
      <c r="AY179" s="18" t="s">
        <v>123</v>
      </c>
      <c r="BE179" s="250">
        <f>IF(N179="základní",J179,0)</f>
        <v>0</v>
      </c>
      <c r="BF179" s="250">
        <f>IF(N179="snížená",J179,0)</f>
        <v>0</v>
      </c>
      <c r="BG179" s="250">
        <f>IF(N179="zákl. přenesená",J179,0)</f>
        <v>0</v>
      </c>
      <c r="BH179" s="250">
        <f>IF(N179="sníž. přenesená",J179,0)</f>
        <v>0</v>
      </c>
      <c r="BI179" s="250">
        <f>IF(N179="nulová",J179,0)</f>
        <v>0</v>
      </c>
      <c r="BJ179" s="18" t="s">
        <v>81</v>
      </c>
      <c r="BK179" s="250">
        <f>ROUND(I179*H179,2)</f>
        <v>0</v>
      </c>
      <c r="BL179" s="18" t="s">
        <v>130</v>
      </c>
      <c r="BM179" s="249" t="s">
        <v>884</v>
      </c>
    </row>
    <row r="180" s="2" customFormat="1">
      <c r="A180" s="39"/>
      <c r="B180" s="40"/>
      <c r="C180" s="41"/>
      <c r="D180" s="251" t="s">
        <v>131</v>
      </c>
      <c r="E180" s="41"/>
      <c r="F180" s="252" t="s">
        <v>800</v>
      </c>
      <c r="G180" s="41"/>
      <c r="H180" s="41"/>
      <c r="I180" s="145"/>
      <c r="J180" s="41"/>
      <c r="K180" s="41"/>
      <c r="L180" s="45"/>
      <c r="M180" s="253"/>
      <c r="N180" s="254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131</v>
      </c>
      <c r="AU180" s="18" t="s">
        <v>83</v>
      </c>
    </row>
    <row r="181" s="2" customFormat="1" ht="21.75" customHeight="1">
      <c r="A181" s="39"/>
      <c r="B181" s="40"/>
      <c r="C181" s="237" t="s">
        <v>282</v>
      </c>
      <c r="D181" s="237" t="s">
        <v>126</v>
      </c>
      <c r="E181" s="238" t="s">
        <v>885</v>
      </c>
      <c r="F181" s="239" t="s">
        <v>886</v>
      </c>
      <c r="G181" s="240" t="s">
        <v>294</v>
      </c>
      <c r="H181" s="241">
        <v>2</v>
      </c>
      <c r="I181" s="242"/>
      <c r="J181" s="243">
        <f>ROUND(I181*H181,2)</f>
        <v>0</v>
      </c>
      <c r="K181" s="244"/>
      <c r="L181" s="45"/>
      <c r="M181" s="245" t="s">
        <v>1</v>
      </c>
      <c r="N181" s="246" t="s">
        <v>38</v>
      </c>
      <c r="O181" s="92"/>
      <c r="P181" s="247">
        <f>O181*H181</f>
        <v>0</v>
      </c>
      <c r="Q181" s="247">
        <v>0</v>
      </c>
      <c r="R181" s="247">
        <f>Q181*H181</f>
        <v>0</v>
      </c>
      <c r="S181" s="247">
        <v>0</v>
      </c>
      <c r="T181" s="248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9" t="s">
        <v>130</v>
      </c>
      <c r="AT181" s="249" t="s">
        <v>126</v>
      </c>
      <c r="AU181" s="249" t="s">
        <v>83</v>
      </c>
      <c r="AY181" s="18" t="s">
        <v>123</v>
      </c>
      <c r="BE181" s="250">
        <f>IF(N181="základní",J181,0)</f>
        <v>0</v>
      </c>
      <c r="BF181" s="250">
        <f>IF(N181="snížená",J181,0)</f>
        <v>0</v>
      </c>
      <c r="BG181" s="250">
        <f>IF(N181="zákl. přenesená",J181,0)</f>
        <v>0</v>
      </c>
      <c r="BH181" s="250">
        <f>IF(N181="sníž. přenesená",J181,0)</f>
        <v>0</v>
      </c>
      <c r="BI181" s="250">
        <f>IF(N181="nulová",J181,0)</f>
        <v>0</v>
      </c>
      <c r="BJ181" s="18" t="s">
        <v>81</v>
      </c>
      <c r="BK181" s="250">
        <f>ROUND(I181*H181,2)</f>
        <v>0</v>
      </c>
      <c r="BL181" s="18" t="s">
        <v>130</v>
      </c>
      <c r="BM181" s="249" t="s">
        <v>887</v>
      </c>
    </row>
    <row r="182" s="2" customFormat="1">
      <c r="A182" s="39"/>
      <c r="B182" s="40"/>
      <c r="C182" s="41"/>
      <c r="D182" s="251" t="s">
        <v>131</v>
      </c>
      <c r="E182" s="41"/>
      <c r="F182" s="252" t="s">
        <v>888</v>
      </c>
      <c r="G182" s="41"/>
      <c r="H182" s="41"/>
      <c r="I182" s="145"/>
      <c r="J182" s="41"/>
      <c r="K182" s="41"/>
      <c r="L182" s="45"/>
      <c r="M182" s="253"/>
      <c r="N182" s="254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131</v>
      </c>
      <c r="AU182" s="18" t="s">
        <v>83</v>
      </c>
    </row>
    <row r="183" s="2" customFormat="1" ht="21.75" customHeight="1">
      <c r="A183" s="39"/>
      <c r="B183" s="40"/>
      <c r="C183" s="237" t="s">
        <v>206</v>
      </c>
      <c r="D183" s="237" t="s">
        <v>126</v>
      </c>
      <c r="E183" s="238" t="s">
        <v>889</v>
      </c>
      <c r="F183" s="239" t="s">
        <v>890</v>
      </c>
      <c r="G183" s="240" t="s">
        <v>294</v>
      </c>
      <c r="H183" s="241">
        <v>2</v>
      </c>
      <c r="I183" s="242"/>
      <c r="J183" s="243">
        <f>ROUND(I183*H183,2)</f>
        <v>0</v>
      </c>
      <c r="K183" s="244"/>
      <c r="L183" s="45"/>
      <c r="M183" s="245" t="s">
        <v>1</v>
      </c>
      <c r="N183" s="246" t="s">
        <v>38</v>
      </c>
      <c r="O183" s="92"/>
      <c r="P183" s="247">
        <f>O183*H183</f>
        <v>0</v>
      </c>
      <c r="Q183" s="247">
        <v>0</v>
      </c>
      <c r="R183" s="247">
        <f>Q183*H183</f>
        <v>0</v>
      </c>
      <c r="S183" s="247">
        <v>0</v>
      </c>
      <c r="T183" s="24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9" t="s">
        <v>130</v>
      </c>
      <c r="AT183" s="249" t="s">
        <v>126</v>
      </c>
      <c r="AU183" s="249" t="s">
        <v>83</v>
      </c>
      <c r="AY183" s="18" t="s">
        <v>123</v>
      </c>
      <c r="BE183" s="250">
        <f>IF(N183="základní",J183,0)</f>
        <v>0</v>
      </c>
      <c r="BF183" s="250">
        <f>IF(N183="snížená",J183,0)</f>
        <v>0</v>
      </c>
      <c r="BG183" s="250">
        <f>IF(N183="zákl. přenesená",J183,0)</f>
        <v>0</v>
      </c>
      <c r="BH183" s="250">
        <f>IF(N183="sníž. přenesená",J183,0)</f>
        <v>0</v>
      </c>
      <c r="BI183" s="250">
        <f>IF(N183="nulová",J183,0)</f>
        <v>0</v>
      </c>
      <c r="BJ183" s="18" t="s">
        <v>81</v>
      </c>
      <c r="BK183" s="250">
        <f>ROUND(I183*H183,2)</f>
        <v>0</v>
      </c>
      <c r="BL183" s="18" t="s">
        <v>130</v>
      </c>
      <c r="BM183" s="249" t="s">
        <v>891</v>
      </c>
    </row>
    <row r="184" s="2" customFormat="1">
      <c r="A184" s="39"/>
      <c r="B184" s="40"/>
      <c r="C184" s="41"/>
      <c r="D184" s="251" t="s">
        <v>131</v>
      </c>
      <c r="E184" s="41"/>
      <c r="F184" s="252" t="s">
        <v>892</v>
      </c>
      <c r="G184" s="41"/>
      <c r="H184" s="41"/>
      <c r="I184" s="145"/>
      <c r="J184" s="41"/>
      <c r="K184" s="41"/>
      <c r="L184" s="45"/>
      <c r="M184" s="253"/>
      <c r="N184" s="254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131</v>
      </c>
      <c r="AU184" s="18" t="s">
        <v>83</v>
      </c>
    </row>
    <row r="185" s="2" customFormat="1" ht="21.75" customHeight="1">
      <c r="A185" s="39"/>
      <c r="B185" s="40"/>
      <c r="C185" s="237" t="s">
        <v>291</v>
      </c>
      <c r="D185" s="237" t="s">
        <v>126</v>
      </c>
      <c r="E185" s="238" t="s">
        <v>893</v>
      </c>
      <c r="F185" s="239" t="s">
        <v>894</v>
      </c>
      <c r="G185" s="240" t="s">
        <v>294</v>
      </c>
      <c r="H185" s="241">
        <v>2</v>
      </c>
      <c r="I185" s="242"/>
      <c r="J185" s="243">
        <f>ROUND(I185*H185,2)</f>
        <v>0</v>
      </c>
      <c r="K185" s="244"/>
      <c r="L185" s="45"/>
      <c r="M185" s="245" t="s">
        <v>1</v>
      </c>
      <c r="N185" s="246" t="s">
        <v>38</v>
      </c>
      <c r="O185" s="92"/>
      <c r="P185" s="247">
        <f>O185*H185</f>
        <v>0</v>
      </c>
      <c r="Q185" s="247">
        <v>0</v>
      </c>
      <c r="R185" s="247">
        <f>Q185*H185</f>
        <v>0</v>
      </c>
      <c r="S185" s="247">
        <v>0</v>
      </c>
      <c r="T185" s="24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9" t="s">
        <v>130</v>
      </c>
      <c r="AT185" s="249" t="s">
        <v>126</v>
      </c>
      <c r="AU185" s="249" t="s">
        <v>83</v>
      </c>
      <c r="AY185" s="18" t="s">
        <v>123</v>
      </c>
      <c r="BE185" s="250">
        <f>IF(N185="základní",J185,0)</f>
        <v>0</v>
      </c>
      <c r="BF185" s="250">
        <f>IF(N185="snížená",J185,0)</f>
        <v>0</v>
      </c>
      <c r="BG185" s="250">
        <f>IF(N185="zákl. přenesená",J185,0)</f>
        <v>0</v>
      </c>
      <c r="BH185" s="250">
        <f>IF(N185="sníž. přenesená",J185,0)</f>
        <v>0</v>
      </c>
      <c r="BI185" s="250">
        <f>IF(N185="nulová",J185,0)</f>
        <v>0</v>
      </c>
      <c r="BJ185" s="18" t="s">
        <v>81</v>
      </c>
      <c r="BK185" s="250">
        <f>ROUND(I185*H185,2)</f>
        <v>0</v>
      </c>
      <c r="BL185" s="18" t="s">
        <v>130</v>
      </c>
      <c r="BM185" s="249" t="s">
        <v>895</v>
      </c>
    </row>
    <row r="186" s="2" customFormat="1">
      <c r="A186" s="39"/>
      <c r="B186" s="40"/>
      <c r="C186" s="41"/>
      <c r="D186" s="251" t="s">
        <v>131</v>
      </c>
      <c r="E186" s="41"/>
      <c r="F186" s="252" t="s">
        <v>896</v>
      </c>
      <c r="G186" s="41"/>
      <c r="H186" s="41"/>
      <c r="I186" s="145"/>
      <c r="J186" s="41"/>
      <c r="K186" s="41"/>
      <c r="L186" s="45"/>
      <c r="M186" s="253"/>
      <c r="N186" s="254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131</v>
      </c>
      <c r="AU186" s="18" t="s">
        <v>83</v>
      </c>
    </row>
    <row r="187" s="2" customFormat="1" ht="21.75" customHeight="1">
      <c r="A187" s="39"/>
      <c r="B187" s="40"/>
      <c r="C187" s="237" t="s">
        <v>211</v>
      </c>
      <c r="D187" s="237" t="s">
        <v>126</v>
      </c>
      <c r="E187" s="238" t="s">
        <v>897</v>
      </c>
      <c r="F187" s="239" t="s">
        <v>898</v>
      </c>
      <c r="G187" s="240" t="s">
        <v>294</v>
      </c>
      <c r="H187" s="241">
        <v>2</v>
      </c>
      <c r="I187" s="242"/>
      <c r="J187" s="243">
        <f>ROUND(I187*H187,2)</f>
        <v>0</v>
      </c>
      <c r="K187" s="244"/>
      <c r="L187" s="45"/>
      <c r="M187" s="245" t="s">
        <v>1</v>
      </c>
      <c r="N187" s="246" t="s">
        <v>38</v>
      </c>
      <c r="O187" s="92"/>
      <c r="P187" s="247">
        <f>O187*H187</f>
        <v>0</v>
      </c>
      <c r="Q187" s="247">
        <v>0</v>
      </c>
      <c r="R187" s="247">
        <f>Q187*H187</f>
        <v>0</v>
      </c>
      <c r="S187" s="247">
        <v>0</v>
      </c>
      <c r="T187" s="24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9" t="s">
        <v>130</v>
      </c>
      <c r="AT187" s="249" t="s">
        <v>126</v>
      </c>
      <c r="AU187" s="249" t="s">
        <v>83</v>
      </c>
      <c r="AY187" s="18" t="s">
        <v>123</v>
      </c>
      <c r="BE187" s="250">
        <f>IF(N187="základní",J187,0)</f>
        <v>0</v>
      </c>
      <c r="BF187" s="250">
        <f>IF(N187="snížená",J187,0)</f>
        <v>0</v>
      </c>
      <c r="BG187" s="250">
        <f>IF(N187="zákl. přenesená",J187,0)</f>
        <v>0</v>
      </c>
      <c r="BH187" s="250">
        <f>IF(N187="sníž. přenesená",J187,0)</f>
        <v>0</v>
      </c>
      <c r="BI187" s="250">
        <f>IF(N187="nulová",J187,0)</f>
        <v>0</v>
      </c>
      <c r="BJ187" s="18" t="s">
        <v>81</v>
      </c>
      <c r="BK187" s="250">
        <f>ROUND(I187*H187,2)</f>
        <v>0</v>
      </c>
      <c r="BL187" s="18" t="s">
        <v>130</v>
      </c>
      <c r="BM187" s="249" t="s">
        <v>899</v>
      </c>
    </row>
    <row r="188" s="2" customFormat="1">
      <c r="A188" s="39"/>
      <c r="B188" s="40"/>
      <c r="C188" s="41"/>
      <c r="D188" s="251" t="s">
        <v>131</v>
      </c>
      <c r="E188" s="41"/>
      <c r="F188" s="252" t="s">
        <v>900</v>
      </c>
      <c r="G188" s="41"/>
      <c r="H188" s="41"/>
      <c r="I188" s="145"/>
      <c r="J188" s="41"/>
      <c r="K188" s="41"/>
      <c r="L188" s="45"/>
      <c r="M188" s="253"/>
      <c r="N188" s="254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131</v>
      </c>
      <c r="AU188" s="18" t="s">
        <v>83</v>
      </c>
    </row>
    <row r="189" s="2" customFormat="1" ht="16.5" customHeight="1">
      <c r="A189" s="39"/>
      <c r="B189" s="40"/>
      <c r="C189" s="237" t="s">
        <v>302</v>
      </c>
      <c r="D189" s="237" t="s">
        <v>126</v>
      </c>
      <c r="E189" s="238" t="s">
        <v>127</v>
      </c>
      <c r="F189" s="239" t="s">
        <v>128</v>
      </c>
      <c r="G189" s="240" t="s">
        <v>129</v>
      </c>
      <c r="H189" s="241">
        <v>11</v>
      </c>
      <c r="I189" s="242"/>
      <c r="J189" s="243">
        <f>ROUND(I189*H189,2)</f>
        <v>0</v>
      </c>
      <c r="K189" s="244"/>
      <c r="L189" s="45"/>
      <c r="M189" s="245" t="s">
        <v>1</v>
      </c>
      <c r="N189" s="246" t="s">
        <v>38</v>
      </c>
      <c r="O189" s="92"/>
      <c r="P189" s="247">
        <f>O189*H189</f>
        <v>0</v>
      </c>
      <c r="Q189" s="247">
        <v>0</v>
      </c>
      <c r="R189" s="247">
        <f>Q189*H189</f>
        <v>0</v>
      </c>
      <c r="S189" s="247">
        <v>0</v>
      </c>
      <c r="T189" s="248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9" t="s">
        <v>130</v>
      </c>
      <c r="AT189" s="249" t="s">
        <v>126</v>
      </c>
      <c r="AU189" s="249" t="s">
        <v>83</v>
      </c>
      <c r="AY189" s="18" t="s">
        <v>123</v>
      </c>
      <c r="BE189" s="250">
        <f>IF(N189="základní",J189,0)</f>
        <v>0</v>
      </c>
      <c r="BF189" s="250">
        <f>IF(N189="snížená",J189,0)</f>
        <v>0</v>
      </c>
      <c r="BG189" s="250">
        <f>IF(N189="zákl. přenesená",J189,0)</f>
        <v>0</v>
      </c>
      <c r="BH189" s="250">
        <f>IF(N189="sníž. přenesená",J189,0)</f>
        <v>0</v>
      </c>
      <c r="BI189" s="250">
        <f>IF(N189="nulová",J189,0)</f>
        <v>0</v>
      </c>
      <c r="BJ189" s="18" t="s">
        <v>81</v>
      </c>
      <c r="BK189" s="250">
        <f>ROUND(I189*H189,2)</f>
        <v>0</v>
      </c>
      <c r="BL189" s="18" t="s">
        <v>130</v>
      </c>
      <c r="BM189" s="249" t="s">
        <v>901</v>
      </c>
    </row>
    <row r="190" s="2" customFormat="1">
      <c r="A190" s="39"/>
      <c r="B190" s="40"/>
      <c r="C190" s="41"/>
      <c r="D190" s="251" t="s">
        <v>131</v>
      </c>
      <c r="E190" s="41"/>
      <c r="F190" s="252" t="s">
        <v>902</v>
      </c>
      <c r="G190" s="41"/>
      <c r="H190" s="41"/>
      <c r="I190" s="145"/>
      <c r="J190" s="41"/>
      <c r="K190" s="41"/>
      <c r="L190" s="45"/>
      <c r="M190" s="253"/>
      <c r="N190" s="254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131</v>
      </c>
      <c r="AU190" s="18" t="s">
        <v>83</v>
      </c>
    </row>
    <row r="191" s="2" customFormat="1" ht="21.75" customHeight="1">
      <c r="A191" s="39"/>
      <c r="B191" s="40"/>
      <c r="C191" s="237" t="s">
        <v>217</v>
      </c>
      <c r="D191" s="237" t="s">
        <v>126</v>
      </c>
      <c r="E191" s="238" t="s">
        <v>136</v>
      </c>
      <c r="F191" s="239" t="s">
        <v>137</v>
      </c>
      <c r="G191" s="240" t="s">
        <v>138</v>
      </c>
      <c r="H191" s="241">
        <v>16.5</v>
      </c>
      <c r="I191" s="242"/>
      <c r="J191" s="243">
        <f>ROUND(I191*H191,2)</f>
        <v>0</v>
      </c>
      <c r="K191" s="244"/>
      <c r="L191" s="45"/>
      <c r="M191" s="245" t="s">
        <v>1</v>
      </c>
      <c r="N191" s="246" t="s">
        <v>38</v>
      </c>
      <c r="O191" s="92"/>
      <c r="P191" s="247">
        <f>O191*H191</f>
        <v>0</v>
      </c>
      <c r="Q191" s="247">
        <v>0</v>
      </c>
      <c r="R191" s="247">
        <f>Q191*H191</f>
        <v>0</v>
      </c>
      <c r="S191" s="247">
        <v>0</v>
      </c>
      <c r="T191" s="248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9" t="s">
        <v>130</v>
      </c>
      <c r="AT191" s="249" t="s">
        <v>126</v>
      </c>
      <c r="AU191" s="249" t="s">
        <v>83</v>
      </c>
      <c r="AY191" s="18" t="s">
        <v>123</v>
      </c>
      <c r="BE191" s="250">
        <f>IF(N191="základní",J191,0)</f>
        <v>0</v>
      </c>
      <c r="BF191" s="250">
        <f>IF(N191="snížená",J191,0)</f>
        <v>0</v>
      </c>
      <c r="BG191" s="250">
        <f>IF(N191="zákl. přenesená",J191,0)</f>
        <v>0</v>
      </c>
      <c r="BH191" s="250">
        <f>IF(N191="sníž. přenesená",J191,0)</f>
        <v>0</v>
      </c>
      <c r="BI191" s="250">
        <f>IF(N191="nulová",J191,0)</f>
        <v>0</v>
      </c>
      <c r="BJ191" s="18" t="s">
        <v>81</v>
      </c>
      <c r="BK191" s="250">
        <f>ROUND(I191*H191,2)</f>
        <v>0</v>
      </c>
      <c r="BL191" s="18" t="s">
        <v>130</v>
      </c>
      <c r="BM191" s="249" t="s">
        <v>903</v>
      </c>
    </row>
    <row r="192" s="2" customFormat="1">
      <c r="A192" s="39"/>
      <c r="B192" s="40"/>
      <c r="C192" s="41"/>
      <c r="D192" s="251" t="s">
        <v>131</v>
      </c>
      <c r="E192" s="41"/>
      <c r="F192" s="252" t="s">
        <v>904</v>
      </c>
      <c r="G192" s="41"/>
      <c r="H192" s="41"/>
      <c r="I192" s="145"/>
      <c r="J192" s="41"/>
      <c r="K192" s="41"/>
      <c r="L192" s="45"/>
      <c r="M192" s="253"/>
      <c r="N192" s="254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131</v>
      </c>
      <c r="AU192" s="18" t="s">
        <v>83</v>
      </c>
    </row>
    <row r="193" s="2" customFormat="1" ht="21.75" customHeight="1">
      <c r="A193" s="39"/>
      <c r="B193" s="40"/>
      <c r="C193" s="287" t="s">
        <v>314</v>
      </c>
      <c r="D193" s="287" t="s">
        <v>169</v>
      </c>
      <c r="E193" s="288" t="s">
        <v>170</v>
      </c>
      <c r="F193" s="289" t="s">
        <v>905</v>
      </c>
      <c r="G193" s="290" t="s">
        <v>172</v>
      </c>
      <c r="H193" s="291">
        <v>1.6499999999999999</v>
      </c>
      <c r="I193" s="292"/>
      <c r="J193" s="293">
        <f>ROUND(I193*H193,2)</f>
        <v>0</v>
      </c>
      <c r="K193" s="294"/>
      <c r="L193" s="295"/>
      <c r="M193" s="296" t="s">
        <v>1</v>
      </c>
      <c r="N193" s="297" t="s">
        <v>38</v>
      </c>
      <c r="O193" s="92"/>
      <c r="P193" s="247">
        <f>O193*H193</f>
        <v>0</v>
      </c>
      <c r="Q193" s="247">
        <v>1</v>
      </c>
      <c r="R193" s="247">
        <f>Q193*H193</f>
        <v>1.6499999999999999</v>
      </c>
      <c r="S193" s="247">
        <v>0</v>
      </c>
      <c r="T193" s="248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9" t="s">
        <v>152</v>
      </c>
      <c r="AT193" s="249" t="s">
        <v>169</v>
      </c>
      <c r="AU193" s="249" t="s">
        <v>83</v>
      </c>
      <c r="AY193" s="18" t="s">
        <v>123</v>
      </c>
      <c r="BE193" s="250">
        <f>IF(N193="základní",J193,0)</f>
        <v>0</v>
      </c>
      <c r="BF193" s="250">
        <f>IF(N193="snížená",J193,0)</f>
        <v>0</v>
      </c>
      <c r="BG193" s="250">
        <f>IF(N193="zákl. přenesená",J193,0)</f>
        <v>0</v>
      </c>
      <c r="BH193" s="250">
        <f>IF(N193="sníž. přenesená",J193,0)</f>
        <v>0</v>
      </c>
      <c r="BI193" s="250">
        <f>IF(N193="nulová",J193,0)</f>
        <v>0</v>
      </c>
      <c r="BJ193" s="18" t="s">
        <v>81</v>
      </c>
      <c r="BK193" s="250">
        <f>ROUND(I193*H193,2)</f>
        <v>0</v>
      </c>
      <c r="BL193" s="18" t="s">
        <v>130</v>
      </c>
      <c r="BM193" s="249" t="s">
        <v>906</v>
      </c>
    </row>
    <row r="194" s="2" customFormat="1">
      <c r="A194" s="39"/>
      <c r="B194" s="40"/>
      <c r="C194" s="41"/>
      <c r="D194" s="251" t="s">
        <v>131</v>
      </c>
      <c r="E194" s="41"/>
      <c r="F194" s="252" t="s">
        <v>905</v>
      </c>
      <c r="G194" s="41"/>
      <c r="H194" s="41"/>
      <c r="I194" s="145"/>
      <c r="J194" s="41"/>
      <c r="K194" s="41"/>
      <c r="L194" s="45"/>
      <c r="M194" s="253"/>
      <c r="N194" s="254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131</v>
      </c>
      <c r="AU194" s="18" t="s">
        <v>83</v>
      </c>
    </row>
    <row r="195" s="14" customFormat="1">
      <c r="A195" s="14"/>
      <c r="B195" s="265"/>
      <c r="C195" s="266"/>
      <c r="D195" s="251" t="s">
        <v>132</v>
      </c>
      <c r="E195" s="267" t="s">
        <v>1</v>
      </c>
      <c r="F195" s="268" t="s">
        <v>907</v>
      </c>
      <c r="G195" s="266"/>
      <c r="H195" s="269">
        <v>1.6499999999999999</v>
      </c>
      <c r="I195" s="270"/>
      <c r="J195" s="266"/>
      <c r="K195" s="266"/>
      <c r="L195" s="271"/>
      <c r="M195" s="272"/>
      <c r="N195" s="273"/>
      <c r="O195" s="273"/>
      <c r="P195" s="273"/>
      <c r="Q195" s="273"/>
      <c r="R195" s="273"/>
      <c r="S195" s="273"/>
      <c r="T195" s="27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5" t="s">
        <v>132</v>
      </c>
      <c r="AU195" s="275" t="s">
        <v>83</v>
      </c>
      <c r="AV195" s="14" t="s">
        <v>83</v>
      </c>
      <c r="AW195" s="14" t="s">
        <v>30</v>
      </c>
      <c r="AX195" s="14" t="s">
        <v>81</v>
      </c>
      <c r="AY195" s="275" t="s">
        <v>123</v>
      </c>
    </row>
    <row r="196" s="2" customFormat="1" ht="16.5" customHeight="1">
      <c r="A196" s="39"/>
      <c r="B196" s="40"/>
      <c r="C196" s="287" t="s">
        <v>222</v>
      </c>
      <c r="D196" s="287" t="s">
        <v>169</v>
      </c>
      <c r="E196" s="288" t="s">
        <v>177</v>
      </c>
      <c r="F196" s="289" t="s">
        <v>908</v>
      </c>
      <c r="G196" s="290" t="s">
        <v>172</v>
      </c>
      <c r="H196" s="291">
        <v>2.4750000000000001</v>
      </c>
      <c r="I196" s="292"/>
      <c r="J196" s="293">
        <f>ROUND(I196*H196,2)</f>
        <v>0</v>
      </c>
      <c r="K196" s="294"/>
      <c r="L196" s="295"/>
      <c r="M196" s="296" t="s">
        <v>1</v>
      </c>
      <c r="N196" s="297" t="s">
        <v>38</v>
      </c>
      <c r="O196" s="92"/>
      <c r="P196" s="247">
        <f>O196*H196</f>
        <v>0</v>
      </c>
      <c r="Q196" s="247">
        <v>1</v>
      </c>
      <c r="R196" s="247">
        <f>Q196*H196</f>
        <v>2.4750000000000001</v>
      </c>
      <c r="S196" s="247">
        <v>0</v>
      </c>
      <c r="T196" s="248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9" t="s">
        <v>152</v>
      </c>
      <c r="AT196" s="249" t="s">
        <v>169</v>
      </c>
      <c r="AU196" s="249" t="s">
        <v>83</v>
      </c>
      <c r="AY196" s="18" t="s">
        <v>123</v>
      </c>
      <c r="BE196" s="250">
        <f>IF(N196="základní",J196,0)</f>
        <v>0</v>
      </c>
      <c r="BF196" s="250">
        <f>IF(N196="snížená",J196,0)</f>
        <v>0</v>
      </c>
      <c r="BG196" s="250">
        <f>IF(N196="zákl. přenesená",J196,0)</f>
        <v>0</v>
      </c>
      <c r="BH196" s="250">
        <f>IF(N196="sníž. přenesená",J196,0)</f>
        <v>0</v>
      </c>
      <c r="BI196" s="250">
        <f>IF(N196="nulová",J196,0)</f>
        <v>0</v>
      </c>
      <c r="BJ196" s="18" t="s">
        <v>81</v>
      </c>
      <c r="BK196" s="250">
        <f>ROUND(I196*H196,2)</f>
        <v>0</v>
      </c>
      <c r="BL196" s="18" t="s">
        <v>130</v>
      </c>
      <c r="BM196" s="249" t="s">
        <v>909</v>
      </c>
    </row>
    <row r="197" s="2" customFormat="1">
      <c r="A197" s="39"/>
      <c r="B197" s="40"/>
      <c r="C197" s="41"/>
      <c r="D197" s="251" t="s">
        <v>131</v>
      </c>
      <c r="E197" s="41"/>
      <c r="F197" s="252" t="s">
        <v>908</v>
      </c>
      <c r="G197" s="41"/>
      <c r="H197" s="41"/>
      <c r="I197" s="145"/>
      <c r="J197" s="41"/>
      <c r="K197" s="41"/>
      <c r="L197" s="45"/>
      <c r="M197" s="253"/>
      <c r="N197" s="254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131</v>
      </c>
      <c r="AU197" s="18" t="s">
        <v>83</v>
      </c>
    </row>
    <row r="198" s="14" customFormat="1">
      <c r="A198" s="14"/>
      <c r="B198" s="265"/>
      <c r="C198" s="266"/>
      <c r="D198" s="251" t="s">
        <v>132</v>
      </c>
      <c r="E198" s="267" t="s">
        <v>1</v>
      </c>
      <c r="F198" s="268" t="s">
        <v>910</v>
      </c>
      <c r="G198" s="266"/>
      <c r="H198" s="269">
        <v>2.4750000000000001</v>
      </c>
      <c r="I198" s="270"/>
      <c r="J198" s="266"/>
      <c r="K198" s="266"/>
      <c r="L198" s="271"/>
      <c r="M198" s="272"/>
      <c r="N198" s="273"/>
      <c r="O198" s="273"/>
      <c r="P198" s="273"/>
      <c r="Q198" s="273"/>
      <c r="R198" s="273"/>
      <c r="S198" s="273"/>
      <c r="T198" s="27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5" t="s">
        <v>132</v>
      </c>
      <c r="AU198" s="275" t="s">
        <v>83</v>
      </c>
      <c r="AV198" s="14" t="s">
        <v>83</v>
      </c>
      <c r="AW198" s="14" t="s">
        <v>30</v>
      </c>
      <c r="AX198" s="14" t="s">
        <v>81</v>
      </c>
      <c r="AY198" s="275" t="s">
        <v>123</v>
      </c>
    </row>
    <row r="199" s="2" customFormat="1" ht="21.75" customHeight="1">
      <c r="A199" s="39"/>
      <c r="B199" s="40"/>
      <c r="C199" s="287" t="s">
        <v>325</v>
      </c>
      <c r="D199" s="287" t="s">
        <v>169</v>
      </c>
      <c r="E199" s="288" t="s">
        <v>911</v>
      </c>
      <c r="F199" s="289" t="s">
        <v>912</v>
      </c>
      <c r="G199" s="290" t="s">
        <v>172</v>
      </c>
      <c r="H199" s="291">
        <v>2.0630000000000002</v>
      </c>
      <c r="I199" s="292"/>
      <c r="J199" s="293">
        <f>ROUND(I199*H199,2)</f>
        <v>0</v>
      </c>
      <c r="K199" s="294"/>
      <c r="L199" s="295"/>
      <c r="M199" s="296" t="s">
        <v>1</v>
      </c>
      <c r="N199" s="297" t="s">
        <v>38</v>
      </c>
      <c r="O199" s="92"/>
      <c r="P199" s="247">
        <f>O199*H199</f>
        <v>0</v>
      </c>
      <c r="Q199" s="247">
        <v>1</v>
      </c>
      <c r="R199" s="247">
        <f>Q199*H199</f>
        <v>2.0630000000000002</v>
      </c>
      <c r="S199" s="247">
        <v>0</v>
      </c>
      <c r="T199" s="248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9" t="s">
        <v>152</v>
      </c>
      <c r="AT199" s="249" t="s">
        <v>169</v>
      </c>
      <c r="AU199" s="249" t="s">
        <v>83</v>
      </c>
      <c r="AY199" s="18" t="s">
        <v>123</v>
      </c>
      <c r="BE199" s="250">
        <f>IF(N199="základní",J199,0)</f>
        <v>0</v>
      </c>
      <c r="BF199" s="250">
        <f>IF(N199="snížená",J199,0)</f>
        <v>0</v>
      </c>
      <c r="BG199" s="250">
        <f>IF(N199="zákl. přenesená",J199,0)</f>
        <v>0</v>
      </c>
      <c r="BH199" s="250">
        <f>IF(N199="sníž. přenesená",J199,0)</f>
        <v>0</v>
      </c>
      <c r="BI199" s="250">
        <f>IF(N199="nulová",J199,0)</f>
        <v>0</v>
      </c>
      <c r="BJ199" s="18" t="s">
        <v>81</v>
      </c>
      <c r="BK199" s="250">
        <f>ROUND(I199*H199,2)</f>
        <v>0</v>
      </c>
      <c r="BL199" s="18" t="s">
        <v>130</v>
      </c>
      <c r="BM199" s="249" t="s">
        <v>913</v>
      </c>
    </row>
    <row r="200" s="2" customFormat="1">
      <c r="A200" s="39"/>
      <c r="B200" s="40"/>
      <c r="C200" s="41"/>
      <c r="D200" s="251" t="s">
        <v>131</v>
      </c>
      <c r="E200" s="41"/>
      <c r="F200" s="252" t="s">
        <v>912</v>
      </c>
      <c r="G200" s="41"/>
      <c r="H200" s="41"/>
      <c r="I200" s="145"/>
      <c r="J200" s="41"/>
      <c r="K200" s="41"/>
      <c r="L200" s="45"/>
      <c r="M200" s="253"/>
      <c r="N200" s="254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131</v>
      </c>
      <c r="AU200" s="18" t="s">
        <v>83</v>
      </c>
    </row>
    <row r="201" s="14" customFormat="1">
      <c r="A201" s="14"/>
      <c r="B201" s="265"/>
      <c r="C201" s="266"/>
      <c r="D201" s="251" t="s">
        <v>132</v>
      </c>
      <c r="E201" s="267" t="s">
        <v>1</v>
      </c>
      <c r="F201" s="268" t="s">
        <v>914</v>
      </c>
      <c r="G201" s="266"/>
      <c r="H201" s="269">
        <v>2.0630000000000002</v>
      </c>
      <c r="I201" s="270"/>
      <c r="J201" s="266"/>
      <c r="K201" s="266"/>
      <c r="L201" s="271"/>
      <c r="M201" s="272"/>
      <c r="N201" s="273"/>
      <c r="O201" s="273"/>
      <c r="P201" s="273"/>
      <c r="Q201" s="273"/>
      <c r="R201" s="273"/>
      <c r="S201" s="273"/>
      <c r="T201" s="27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5" t="s">
        <v>132</v>
      </c>
      <c r="AU201" s="275" t="s">
        <v>83</v>
      </c>
      <c r="AV201" s="14" t="s">
        <v>83</v>
      </c>
      <c r="AW201" s="14" t="s">
        <v>30</v>
      </c>
      <c r="AX201" s="14" t="s">
        <v>81</v>
      </c>
      <c r="AY201" s="275" t="s">
        <v>123</v>
      </c>
    </row>
    <row r="202" s="2" customFormat="1" ht="16.5" customHeight="1">
      <c r="A202" s="39"/>
      <c r="B202" s="40"/>
      <c r="C202" s="237" t="s">
        <v>227</v>
      </c>
      <c r="D202" s="237" t="s">
        <v>126</v>
      </c>
      <c r="E202" s="238" t="s">
        <v>915</v>
      </c>
      <c r="F202" s="239" t="s">
        <v>916</v>
      </c>
      <c r="G202" s="240" t="s">
        <v>138</v>
      </c>
      <c r="H202" s="241">
        <v>16.5</v>
      </c>
      <c r="I202" s="242"/>
      <c r="J202" s="243">
        <f>ROUND(I202*H202,2)</f>
        <v>0</v>
      </c>
      <c r="K202" s="244"/>
      <c r="L202" s="45"/>
      <c r="M202" s="245" t="s">
        <v>1</v>
      </c>
      <c r="N202" s="246" t="s">
        <v>38</v>
      </c>
      <c r="O202" s="92"/>
      <c r="P202" s="247">
        <f>O202*H202</f>
        <v>0</v>
      </c>
      <c r="Q202" s="247">
        <v>0</v>
      </c>
      <c r="R202" s="247">
        <f>Q202*H202</f>
        <v>0</v>
      </c>
      <c r="S202" s="247">
        <v>0</v>
      </c>
      <c r="T202" s="248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9" t="s">
        <v>130</v>
      </c>
      <c r="AT202" s="249" t="s">
        <v>126</v>
      </c>
      <c r="AU202" s="249" t="s">
        <v>83</v>
      </c>
      <c r="AY202" s="18" t="s">
        <v>123</v>
      </c>
      <c r="BE202" s="250">
        <f>IF(N202="základní",J202,0)</f>
        <v>0</v>
      </c>
      <c r="BF202" s="250">
        <f>IF(N202="snížená",J202,0)</f>
        <v>0</v>
      </c>
      <c r="BG202" s="250">
        <f>IF(N202="zákl. přenesená",J202,0)</f>
        <v>0</v>
      </c>
      <c r="BH202" s="250">
        <f>IF(N202="sníž. přenesená",J202,0)</f>
        <v>0</v>
      </c>
      <c r="BI202" s="250">
        <f>IF(N202="nulová",J202,0)</f>
        <v>0</v>
      </c>
      <c r="BJ202" s="18" t="s">
        <v>81</v>
      </c>
      <c r="BK202" s="250">
        <f>ROUND(I202*H202,2)</f>
        <v>0</v>
      </c>
      <c r="BL202" s="18" t="s">
        <v>130</v>
      </c>
      <c r="BM202" s="249" t="s">
        <v>917</v>
      </c>
    </row>
    <row r="203" s="2" customFormat="1">
      <c r="A203" s="39"/>
      <c r="B203" s="40"/>
      <c r="C203" s="41"/>
      <c r="D203" s="251" t="s">
        <v>131</v>
      </c>
      <c r="E203" s="41"/>
      <c r="F203" s="252" t="s">
        <v>918</v>
      </c>
      <c r="G203" s="41"/>
      <c r="H203" s="41"/>
      <c r="I203" s="145"/>
      <c r="J203" s="41"/>
      <c r="K203" s="41"/>
      <c r="L203" s="45"/>
      <c r="M203" s="253"/>
      <c r="N203" s="254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131</v>
      </c>
      <c r="AU203" s="18" t="s">
        <v>83</v>
      </c>
    </row>
    <row r="204" s="2" customFormat="1" ht="16.5" customHeight="1">
      <c r="A204" s="39"/>
      <c r="B204" s="40"/>
      <c r="C204" s="237" t="s">
        <v>336</v>
      </c>
      <c r="D204" s="237" t="s">
        <v>126</v>
      </c>
      <c r="E204" s="238" t="s">
        <v>919</v>
      </c>
      <c r="F204" s="239" t="s">
        <v>920</v>
      </c>
      <c r="G204" s="240" t="s">
        <v>138</v>
      </c>
      <c r="H204" s="241">
        <v>33</v>
      </c>
      <c r="I204" s="242"/>
      <c r="J204" s="243">
        <f>ROUND(I204*H204,2)</f>
        <v>0</v>
      </c>
      <c r="K204" s="244"/>
      <c r="L204" s="45"/>
      <c r="M204" s="245" t="s">
        <v>1</v>
      </c>
      <c r="N204" s="246" t="s">
        <v>38</v>
      </c>
      <c r="O204" s="92"/>
      <c r="P204" s="247">
        <f>O204*H204</f>
        <v>0</v>
      </c>
      <c r="Q204" s="247">
        <v>0</v>
      </c>
      <c r="R204" s="247">
        <f>Q204*H204</f>
        <v>0</v>
      </c>
      <c r="S204" s="247">
        <v>0</v>
      </c>
      <c r="T204" s="248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9" t="s">
        <v>130</v>
      </c>
      <c r="AT204" s="249" t="s">
        <v>126</v>
      </c>
      <c r="AU204" s="249" t="s">
        <v>83</v>
      </c>
      <c r="AY204" s="18" t="s">
        <v>123</v>
      </c>
      <c r="BE204" s="250">
        <f>IF(N204="základní",J204,0)</f>
        <v>0</v>
      </c>
      <c r="BF204" s="250">
        <f>IF(N204="snížená",J204,0)</f>
        <v>0</v>
      </c>
      <c r="BG204" s="250">
        <f>IF(N204="zákl. přenesená",J204,0)</f>
        <v>0</v>
      </c>
      <c r="BH204" s="250">
        <f>IF(N204="sníž. přenesená",J204,0)</f>
        <v>0</v>
      </c>
      <c r="BI204" s="250">
        <f>IF(N204="nulová",J204,0)</f>
        <v>0</v>
      </c>
      <c r="BJ204" s="18" t="s">
        <v>81</v>
      </c>
      <c r="BK204" s="250">
        <f>ROUND(I204*H204,2)</f>
        <v>0</v>
      </c>
      <c r="BL204" s="18" t="s">
        <v>130</v>
      </c>
      <c r="BM204" s="249" t="s">
        <v>921</v>
      </c>
    </row>
    <row r="205" s="2" customFormat="1">
      <c r="A205" s="39"/>
      <c r="B205" s="40"/>
      <c r="C205" s="41"/>
      <c r="D205" s="251" t="s">
        <v>131</v>
      </c>
      <c r="E205" s="41"/>
      <c r="F205" s="252" t="s">
        <v>918</v>
      </c>
      <c r="G205" s="41"/>
      <c r="H205" s="41"/>
      <c r="I205" s="145"/>
      <c r="J205" s="41"/>
      <c r="K205" s="41"/>
      <c r="L205" s="45"/>
      <c r="M205" s="253"/>
      <c r="N205" s="254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131</v>
      </c>
      <c r="AU205" s="18" t="s">
        <v>83</v>
      </c>
    </row>
    <row r="206" s="14" customFormat="1">
      <c r="A206" s="14"/>
      <c r="B206" s="265"/>
      <c r="C206" s="266"/>
      <c r="D206" s="251" t="s">
        <v>132</v>
      </c>
      <c r="E206" s="267" t="s">
        <v>1</v>
      </c>
      <c r="F206" s="268" t="s">
        <v>922</v>
      </c>
      <c r="G206" s="266"/>
      <c r="H206" s="269">
        <v>33</v>
      </c>
      <c r="I206" s="270"/>
      <c r="J206" s="266"/>
      <c r="K206" s="266"/>
      <c r="L206" s="271"/>
      <c r="M206" s="272"/>
      <c r="N206" s="273"/>
      <c r="O206" s="273"/>
      <c r="P206" s="273"/>
      <c r="Q206" s="273"/>
      <c r="R206" s="273"/>
      <c r="S206" s="273"/>
      <c r="T206" s="27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5" t="s">
        <v>132</v>
      </c>
      <c r="AU206" s="275" t="s">
        <v>83</v>
      </c>
      <c r="AV206" s="14" t="s">
        <v>83</v>
      </c>
      <c r="AW206" s="14" t="s">
        <v>30</v>
      </c>
      <c r="AX206" s="14" t="s">
        <v>81</v>
      </c>
      <c r="AY206" s="275" t="s">
        <v>123</v>
      </c>
    </row>
    <row r="207" s="2" customFormat="1" ht="21.75" customHeight="1">
      <c r="A207" s="39"/>
      <c r="B207" s="40"/>
      <c r="C207" s="237" t="s">
        <v>233</v>
      </c>
      <c r="D207" s="237" t="s">
        <v>126</v>
      </c>
      <c r="E207" s="238" t="s">
        <v>923</v>
      </c>
      <c r="F207" s="239" t="s">
        <v>924</v>
      </c>
      <c r="G207" s="240" t="s">
        <v>129</v>
      </c>
      <c r="H207" s="241">
        <v>11</v>
      </c>
      <c r="I207" s="242"/>
      <c r="J207" s="243">
        <f>ROUND(I207*H207,2)</f>
        <v>0</v>
      </c>
      <c r="K207" s="244"/>
      <c r="L207" s="45"/>
      <c r="M207" s="245" t="s">
        <v>1</v>
      </c>
      <c r="N207" s="246" t="s">
        <v>38</v>
      </c>
      <c r="O207" s="92"/>
      <c r="P207" s="247">
        <f>O207*H207</f>
        <v>0</v>
      </c>
      <c r="Q207" s="247">
        <v>0</v>
      </c>
      <c r="R207" s="247">
        <f>Q207*H207</f>
        <v>0</v>
      </c>
      <c r="S207" s="247">
        <v>0</v>
      </c>
      <c r="T207" s="248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9" t="s">
        <v>130</v>
      </c>
      <c r="AT207" s="249" t="s">
        <v>126</v>
      </c>
      <c r="AU207" s="249" t="s">
        <v>83</v>
      </c>
      <c r="AY207" s="18" t="s">
        <v>123</v>
      </c>
      <c r="BE207" s="250">
        <f>IF(N207="základní",J207,0)</f>
        <v>0</v>
      </c>
      <c r="BF207" s="250">
        <f>IF(N207="snížená",J207,0)</f>
        <v>0</v>
      </c>
      <c r="BG207" s="250">
        <f>IF(N207="zákl. přenesená",J207,0)</f>
        <v>0</v>
      </c>
      <c r="BH207" s="250">
        <f>IF(N207="sníž. přenesená",J207,0)</f>
        <v>0</v>
      </c>
      <c r="BI207" s="250">
        <f>IF(N207="nulová",J207,0)</f>
        <v>0</v>
      </c>
      <c r="BJ207" s="18" t="s">
        <v>81</v>
      </c>
      <c r="BK207" s="250">
        <f>ROUND(I207*H207,2)</f>
        <v>0</v>
      </c>
      <c r="BL207" s="18" t="s">
        <v>130</v>
      </c>
      <c r="BM207" s="249" t="s">
        <v>925</v>
      </c>
    </row>
    <row r="208" s="2" customFormat="1">
      <c r="A208" s="39"/>
      <c r="B208" s="40"/>
      <c r="C208" s="41"/>
      <c r="D208" s="251" t="s">
        <v>131</v>
      </c>
      <c r="E208" s="41"/>
      <c r="F208" s="252" t="s">
        <v>918</v>
      </c>
      <c r="G208" s="41"/>
      <c r="H208" s="41"/>
      <c r="I208" s="145"/>
      <c r="J208" s="41"/>
      <c r="K208" s="41"/>
      <c r="L208" s="45"/>
      <c r="M208" s="253"/>
      <c r="N208" s="254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131</v>
      </c>
      <c r="AU208" s="18" t="s">
        <v>83</v>
      </c>
    </row>
    <row r="209" s="2" customFormat="1" ht="16.5" customHeight="1">
      <c r="A209" s="39"/>
      <c r="B209" s="40"/>
      <c r="C209" s="287" t="s">
        <v>347</v>
      </c>
      <c r="D209" s="287" t="s">
        <v>169</v>
      </c>
      <c r="E209" s="288" t="s">
        <v>199</v>
      </c>
      <c r="F209" s="289" t="s">
        <v>926</v>
      </c>
      <c r="G209" s="290" t="s">
        <v>201</v>
      </c>
      <c r="H209" s="291">
        <v>6</v>
      </c>
      <c r="I209" s="292"/>
      <c r="J209" s="293">
        <f>ROUND(I209*H209,2)</f>
        <v>0</v>
      </c>
      <c r="K209" s="294"/>
      <c r="L209" s="295"/>
      <c r="M209" s="296" t="s">
        <v>1</v>
      </c>
      <c r="N209" s="297" t="s">
        <v>38</v>
      </c>
      <c r="O209" s="92"/>
      <c r="P209" s="247">
        <f>O209*H209</f>
        <v>0</v>
      </c>
      <c r="Q209" s="247">
        <v>0</v>
      </c>
      <c r="R209" s="247">
        <f>Q209*H209</f>
        <v>0</v>
      </c>
      <c r="S209" s="247">
        <v>0</v>
      </c>
      <c r="T209" s="248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9" t="s">
        <v>152</v>
      </c>
      <c r="AT209" s="249" t="s">
        <v>169</v>
      </c>
      <c r="AU209" s="249" t="s">
        <v>83</v>
      </c>
      <c r="AY209" s="18" t="s">
        <v>123</v>
      </c>
      <c r="BE209" s="250">
        <f>IF(N209="základní",J209,0)</f>
        <v>0</v>
      </c>
      <c r="BF209" s="250">
        <f>IF(N209="snížená",J209,0)</f>
        <v>0</v>
      </c>
      <c r="BG209" s="250">
        <f>IF(N209="zákl. přenesená",J209,0)</f>
        <v>0</v>
      </c>
      <c r="BH209" s="250">
        <f>IF(N209="sníž. přenesená",J209,0)</f>
        <v>0</v>
      </c>
      <c r="BI209" s="250">
        <f>IF(N209="nulová",J209,0)</f>
        <v>0</v>
      </c>
      <c r="BJ209" s="18" t="s">
        <v>81</v>
      </c>
      <c r="BK209" s="250">
        <f>ROUND(I209*H209,2)</f>
        <v>0</v>
      </c>
      <c r="BL209" s="18" t="s">
        <v>130</v>
      </c>
      <c r="BM209" s="249" t="s">
        <v>927</v>
      </c>
    </row>
    <row r="210" s="2" customFormat="1">
      <c r="A210" s="39"/>
      <c r="B210" s="40"/>
      <c r="C210" s="41"/>
      <c r="D210" s="251" t="s">
        <v>131</v>
      </c>
      <c r="E210" s="41"/>
      <c r="F210" s="252" t="s">
        <v>926</v>
      </c>
      <c r="G210" s="41"/>
      <c r="H210" s="41"/>
      <c r="I210" s="145"/>
      <c r="J210" s="41"/>
      <c r="K210" s="41"/>
      <c r="L210" s="45"/>
      <c r="M210" s="253"/>
      <c r="N210" s="254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131</v>
      </c>
      <c r="AU210" s="18" t="s">
        <v>83</v>
      </c>
    </row>
    <row r="211" s="2" customFormat="1" ht="21.75" customHeight="1">
      <c r="A211" s="39"/>
      <c r="B211" s="40"/>
      <c r="C211" s="237" t="s">
        <v>238</v>
      </c>
      <c r="D211" s="237" t="s">
        <v>126</v>
      </c>
      <c r="E211" s="238" t="s">
        <v>928</v>
      </c>
      <c r="F211" s="239" t="s">
        <v>929</v>
      </c>
      <c r="G211" s="240" t="s">
        <v>138</v>
      </c>
      <c r="H211" s="241">
        <v>16.5</v>
      </c>
      <c r="I211" s="242"/>
      <c r="J211" s="243">
        <f>ROUND(I211*H211,2)</f>
        <v>0</v>
      </c>
      <c r="K211" s="244"/>
      <c r="L211" s="45"/>
      <c r="M211" s="245" t="s">
        <v>1</v>
      </c>
      <c r="N211" s="246" t="s">
        <v>38</v>
      </c>
      <c r="O211" s="92"/>
      <c r="P211" s="247">
        <f>O211*H211</f>
        <v>0</v>
      </c>
      <c r="Q211" s="247">
        <v>0</v>
      </c>
      <c r="R211" s="247">
        <f>Q211*H211</f>
        <v>0</v>
      </c>
      <c r="S211" s="247">
        <v>0</v>
      </c>
      <c r="T211" s="248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9" t="s">
        <v>130</v>
      </c>
      <c r="AT211" s="249" t="s">
        <v>126</v>
      </c>
      <c r="AU211" s="249" t="s">
        <v>83</v>
      </c>
      <c r="AY211" s="18" t="s">
        <v>123</v>
      </c>
      <c r="BE211" s="250">
        <f>IF(N211="základní",J211,0)</f>
        <v>0</v>
      </c>
      <c r="BF211" s="250">
        <f>IF(N211="snížená",J211,0)</f>
        <v>0</v>
      </c>
      <c r="BG211" s="250">
        <f>IF(N211="zákl. přenesená",J211,0)</f>
        <v>0</v>
      </c>
      <c r="BH211" s="250">
        <f>IF(N211="sníž. přenesená",J211,0)</f>
        <v>0</v>
      </c>
      <c r="BI211" s="250">
        <f>IF(N211="nulová",J211,0)</f>
        <v>0</v>
      </c>
      <c r="BJ211" s="18" t="s">
        <v>81</v>
      </c>
      <c r="BK211" s="250">
        <f>ROUND(I211*H211,2)</f>
        <v>0</v>
      </c>
      <c r="BL211" s="18" t="s">
        <v>130</v>
      </c>
      <c r="BM211" s="249" t="s">
        <v>930</v>
      </c>
    </row>
    <row r="212" s="2" customFormat="1">
      <c r="A212" s="39"/>
      <c r="B212" s="40"/>
      <c r="C212" s="41"/>
      <c r="D212" s="251" t="s">
        <v>131</v>
      </c>
      <c r="E212" s="41"/>
      <c r="F212" s="252" t="s">
        <v>931</v>
      </c>
      <c r="G212" s="41"/>
      <c r="H212" s="41"/>
      <c r="I212" s="145"/>
      <c r="J212" s="41"/>
      <c r="K212" s="41"/>
      <c r="L212" s="45"/>
      <c r="M212" s="253"/>
      <c r="N212" s="254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131</v>
      </c>
      <c r="AU212" s="18" t="s">
        <v>83</v>
      </c>
    </row>
    <row r="213" s="2" customFormat="1" ht="21.75" customHeight="1">
      <c r="A213" s="39"/>
      <c r="B213" s="40"/>
      <c r="C213" s="237" t="s">
        <v>358</v>
      </c>
      <c r="D213" s="237" t="s">
        <v>126</v>
      </c>
      <c r="E213" s="238" t="s">
        <v>706</v>
      </c>
      <c r="F213" s="239" t="s">
        <v>707</v>
      </c>
      <c r="G213" s="240" t="s">
        <v>144</v>
      </c>
      <c r="H213" s="241">
        <v>35.700000000000003</v>
      </c>
      <c r="I213" s="242"/>
      <c r="J213" s="243">
        <f>ROUND(I213*H213,2)</f>
        <v>0</v>
      </c>
      <c r="K213" s="244"/>
      <c r="L213" s="45"/>
      <c r="M213" s="245" t="s">
        <v>1</v>
      </c>
      <c r="N213" s="246" t="s">
        <v>38</v>
      </c>
      <c r="O213" s="92"/>
      <c r="P213" s="247">
        <f>O213*H213</f>
        <v>0</v>
      </c>
      <c r="Q213" s="247">
        <v>0</v>
      </c>
      <c r="R213" s="247">
        <f>Q213*H213</f>
        <v>0</v>
      </c>
      <c r="S213" s="247">
        <v>0</v>
      </c>
      <c r="T213" s="248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9" t="s">
        <v>130</v>
      </c>
      <c r="AT213" s="249" t="s">
        <v>126</v>
      </c>
      <c r="AU213" s="249" t="s">
        <v>83</v>
      </c>
      <c r="AY213" s="18" t="s">
        <v>123</v>
      </c>
      <c r="BE213" s="250">
        <f>IF(N213="základní",J213,0)</f>
        <v>0</v>
      </c>
      <c r="BF213" s="250">
        <f>IF(N213="snížená",J213,0)</f>
        <v>0</v>
      </c>
      <c r="BG213" s="250">
        <f>IF(N213="zákl. přenesená",J213,0)</f>
        <v>0</v>
      </c>
      <c r="BH213" s="250">
        <f>IF(N213="sníž. přenesená",J213,0)</f>
        <v>0</v>
      </c>
      <c r="BI213" s="250">
        <f>IF(N213="nulová",J213,0)</f>
        <v>0</v>
      </c>
      <c r="BJ213" s="18" t="s">
        <v>81</v>
      </c>
      <c r="BK213" s="250">
        <f>ROUND(I213*H213,2)</f>
        <v>0</v>
      </c>
      <c r="BL213" s="18" t="s">
        <v>130</v>
      </c>
      <c r="BM213" s="249" t="s">
        <v>932</v>
      </c>
    </row>
    <row r="214" s="2" customFormat="1">
      <c r="A214" s="39"/>
      <c r="B214" s="40"/>
      <c r="C214" s="41"/>
      <c r="D214" s="251" t="s">
        <v>131</v>
      </c>
      <c r="E214" s="41"/>
      <c r="F214" s="252" t="s">
        <v>709</v>
      </c>
      <c r="G214" s="41"/>
      <c r="H214" s="41"/>
      <c r="I214" s="145"/>
      <c r="J214" s="41"/>
      <c r="K214" s="41"/>
      <c r="L214" s="45"/>
      <c r="M214" s="253"/>
      <c r="N214" s="254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131</v>
      </c>
      <c r="AU214" s="18" t="s">
        <v>83</v>
      </c>
    </row>
    <row r="215" s="14" customFormat="1">
      <c r="A215" s="14"/>
      <c r="B215" s="265"/>
      <c r="C215" s="266"/>
      <c r="D215" s="251" t="s">
        <v>132</v>
      </c>
      <c r="E215" s="267" t="s">
        <v>1</v>
      </c>
      <c r="F215" s="268" t="s">
        <v>933</v>
      </c>
      <c r="G215" s="266"/>
      <c r="H215" s="269">
        <v>35.700000000000003</v>
      </c>
      <c r="I215" s="270"/>
      <c r="J215" s="266"/>
      <c r="K215" s="266"/>
      <c r="L215" s="271"/>
      <c r="M215" s="272"/>
      <c r="N215" s="273"/>
      <c r="O215" s="273"/>
      <c r="P215" s="273"/>
      <c r="Q215" s="273"/>
      <c r="R215" s="273"/>
      <c r="S215" s="273"/>
      <c r="T215" s="27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5" t="s">
        <v>132</v>
      </c>
      <c r="AU215" s="275" t="s">
        <v>83</v>
      </c>
      <c r="AV215" s="14" t="s">
        <v>83</v>
      </c>
      <c r="AW215" s="14" t="s">
        <v>30</v>
      </c>
      <c r="AX215" s="14" t="s">
        <v>81</v>
      </c>
      <c r="AY215" s="275" t="s">
        <v>123</v>
      </c>
    </row>
    <row r="216" s="2" customFormat="1" ht="16.5" customHeight="1">
      <c r="A216" s="39"/>
      <c r="B216" s="40"/>
      <c r="C216" s="237" t="s">
        <v>243</v>
      </c>
      <c r="D216" s="237" t="s">
        <v>126</v>
      </c>
      <c r="E216" s="238" t="s">
        <v>566</v>
      </c>
      <c r="F216" s="239" t="s">
        <v>567</v>
      </c>
      <c r="G216" s="240" t="s">
        <v>172</v>
      </c>
      <c r="H216" s="241">
        <v>5.4569999999999999</v>
      </c>
      <c r="I216" s="242"/>
      <c r="J216" s="243">
        <f>ROUND(I216*H216,2)</f>
        <v>0</v>
      </c>
      <c r="K216" s="244"/>
      <c r="L216" s="45"/>
      <c r="M216" s="245" t="s">
        <v>1</v>
      </c>
      <c r="N216" s="246" t="s">
        <v>38</v>
      </c>
      <c r="O216" s="92"/>
      <c r="P216" s="247">
        <f>O216*H216</f>
        <v>0</v>
      </c>
      <c r="Q216" s="247">
        <v>0</v>
      </c>
      <c r="R216" s="247">
        <f>Q216*H216</f>
        <v>0</v>
      </c>
      <c r="S216" s="247">
        <v>0</v>
      </c>
      <c r="T216" s="248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9" t="s">
        <v>130</v>
      </c>
      <c r="AT216" s="249" t="s">
        <v>126</v>
      </c>
      <c r="AU216" s="249" t="s">
        <v>83</v>
      </c>
      <c r="AY216" s="18" t="s">
        <v>123</v>
      </c>
      <c r="BE216" s="250">
        <f>IF(N216="základní",J216,0)</f>
        <v>0</v>
      </c>
      <c r="BF216" s="250">
        <f>IF(N216="snížená",J216,0)</f>
        <v>0</v>
      </c>
      <c r="BG216" s="250">
        <f>IF(N216="zákl. přenesená",J216,0)</f>
        <v>0</v>
      </c>
      <c r="BH216" s="250">
        <f>IF(N216="sníž. přenesená",J216,0)</f>
        <v>0</v>
      </c>
      <c r="BI216" s="250">
        <f>IF(N216="nulová",J216,0)</f>
        <v>0</v>
      </c>
      <c r="BJ216" s="18" t="s">
        <v>81</v>
      </c>
      <c r="BK216" s="250">
        <f>ROUND(I216*H216,2)</f>
        <v>0</v>
      </c>
      <c r="BL216" s="18" t="s">
        <v>130</v>
      </c>
      <c r="BM216" s="249" t="s">
        <v>934</v>
      </c>
    </row>
    <row r="217" s="2" customFormat="1">
      <c r="A217" s="39"/>
      <c r="B217" s="40"/>
      <c r="C217" s="41"/>
      <c r="D217" s="251" t="s">
        <v>131</v>
      </c>
      <c r="E217" s="41"/>
      <c r="F217" s="252" t="s">
        <v>808</v>
      </c>
      <c r="G217" s="41"/>
      <c r="H217" s="41"/>
      <c r="I217" s="145"/>
      <c r="J217" s="41"/>
      <c r="K217" s="41"/>
      <c r="L217" s="45"/>
      <c r="M217" s="253"/>
      <c r="N217" s="254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131</v>
      </c>
      <c r="AU217" s="18" t="s">
        <v>83</v>
      </c>
    </row>
    <row r="218" s="14" customFormat="1">
      <c r="A218" s="14"/>
      <c r="B218" s="265"/>
      <c r="C218" s="266"/>
      <c r="D218" s="251" t="s">
        <v>132</v>
      </c>
      <c r="E218" s="267" t="s">
        <v>1</v>
      </c>
      <c r="F218" s="268" t="s">
        <v>935</v>
      </c>
      <c r="G218" s="266"/>
      <c r="H218" s="269">
        <v>1.78</v>
      </c>
      <c r="I218" s="270"/>
      <c r="J218" s="266"/>
      <c r="K218" s="266"/>
      <c r="L218" s="271"/>
      <c r="M218" s="272"/>
      <c r="N218" s="273"/>
      <c r="O218" s="273"/>
      <c r="P218" s="273"/>
      <c r="Q218" s="273"/>
      <c r="R218" s="273"/>
      <c r="S218" s="273"/>
      <c r="T218" s="27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5" t="s">
        <v>132</v>
      </c>
      <c r="AU218" s="275" t="s">
        <v>83</v>
      </c>
      <c r="AV218" s="14" t="s">
        <v>83</v>
      </c>
      <c r="AW218" s="14" t="s">
        <v>30</v>
      </c>
      <c r="AX218" s="14" t="s">
        <v>73</v>
      </c>
      <c r="AY218" s="275" t="s">
        <v>123</v>
      </c>
    </row>
    <row r="219" s="14" customFormat="1">
      <c r="A219" s="14"/>
      <c r="B219" s="265"/>
      <c r="C219" s="266"/>
      <c r="D219" s="251" t="s">
        <v>132</v>
      </c>
      <c r="E219" s="267" t="s">
        <v>1</v>
      </c>
      <c r="F219" s="268" t="s">
        <v>936</v>
      </c>
      <c r="G219" s="266"/>
      <c r="H219" s="269">
        <v>1.9990000000000001</v>
      </c>
      <c r="I219" s="270"/>
      <c r="J219" s="266"/>
      <c r="K219" s="266"/>
      <c r="L219" s="271"/>
      <c r="M219" s="272"/>
      <c r="N219" s="273"/>
      <c r="O219" s="273"/>
      <c r="P219" s="273"/>
      <c r="Q219" s="273"/>
      <c r="R219" s="273"/>
      <c r="S219" s="273"/>
      <c r="T219" s="27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5" t="s">
        <v>132</v>
      </c>
      <c r="AU219" s="275" t="s">
        <v>83</v>
      </c>
      <c r="AV219" s="14" t="s">
        <v>83</v>
      </c>
      <c r="AW219" s="14" t="s">
        <v>30</v>
      </c>
      <c r="AX219" s="14" t="s">
        <v>73</v>
      </c>
      <c r="AY219" s="275" t="s">
        <v>123</v>
      </c>
    </row>
    <row r="220" s="14" customFormat="1">
      <c r="A220" s="14"/>
      <c r="B220" s="265"/>
      <c r="C220" s="266"/>
      <c r="D220" s="251" t="s">
        <v>132</v>
      </c>
      <c r="E220" s="267" t="s">
        <v>1</v>
      </c>
      <c r="F220" s="268" t="s">
        <v>937</v>
      </c>
      <c r="G220" s="266"/>
      <c r="H220" s="269">
        <v>1.6779999999999999</v>
      </c>
      <c r="I220" s="270"/>
      <c r="J220" s="266"/>
      <c r="K220" s="266"/>
      <c r="L220" s="271"/>
      <c r="M220" s="272"/>
      <c r="N220" s="273"/>
      <c r="O220" s="273"/>
      <c r="P220" s="273"/>
      <c r="Q220" s="273"/>
      <c r="R220" s="273"/>
      <c r="S220" s="273"/>
      <c r="T220" s="27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5" t="s">
        <v>132</v>
      </c>
      <c r="AU220" s="275" t="s">
        <v>83</v>
      </c>
      <c r="AV220" s="14" t="s">
        <v>83</v>
      </c>
      <c r="AW220" s="14" t="s">
        <v>30</v>
      </c>
      <c r="AX220" s="14" t="s">
        <v>73</v>
      </c>
      <c r="AY220" s="275" t="s">
        <v>123</v>
      </c>
    </row>
    <row r="221" s="16" customFormat="1">
      <c r="A221" s="16"/>
      <c r="B221" s="305"/>
      <c r="C221" s="306"/>
      <c r="D221" s="251" t="s">
        <v>132</v>
      </c>
      <c r="E221" s="307" t="s">
        <v>1</v>
      </c>
      <c r="F221" s="308" t="s">
        <v>938</v>
      </c>
      <c r="G221" s="306"/>
      <c r="H221" s="309">
        <v>5.4569999999999999</v>
      </c>
      <c r="I221" s="310"/>
      <c r="J221" s="306"/>
      <c r="K221" s="306"/>
      <c r="L221" s="311"/>
      <c r="M221" s="312"/>
      <c r="N221" s="313"/>
      <c r="O221" s="313"/>
      <c r="P221" s="313"/>
      <c r="Q221" s="313"/>
      <c r="R221" s="313"/>
      <c r="S221" s="313"/>
      <c r="T221" s="314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T221" s="315" t="s">
        <v>132</v>
      </c>
      <c r="AU221" s="315" t="s">
        <v>83</v>
      </c>
      <c r="AV221" s="16" t="s">
        <v>141</v>
      </c>
      <c r="AW221" s="16" t="s">
        <v>30</v>
      </c>
      <c r="AX221" s="16" t="s">
        <v>73</v>
      </c>
      <c r="AY221" s="315" t="s">
        <v>123</v>
      </c>
    </row>
    <row r="222" s="15" customFormat="1">
      <c r="A222" s="15"/>
      <c r="B222" s="276"/>
      <c r="C222" s="277"/>
      <c r="D222" s="251" t="s">
        <v>132</v>
      </c>
      <c r="E222" s="278" t="s">
        <v>1</v>
      </c>
      <c r="F222" s="279" t="s">
        <v>135</v>
      </c>
      <c r="G222" s="277"/>
      <c r="H222" s="280">
        <v>5.4569999999999999</v>
      </c>
      <c r="I222" s="281"/>
      <c r="J222" s="277"/>
      <c r="K222" s="277"/>
      <c r="L222" s="282"/>
      <c r="M222" s="283"/>
      <c r="N222" s="284"/>
      <c r="O222" s="284"/>
      <c r="P222" s="284"/>
      <c r="Q222" s="284"/>
      <c r="R222" s="284"/>
      <c r="S222" s="284"/>
      <c r="T222" s="28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86" t="s">
        <v>132</v>
      </c>
      <c r="AU222" s="286" t="s">
        <v>83</v>
      </c>
      <c r="AV222" s="15" t="s">
        <v>130</v>
      </c>
      <c r="AW222" s="15" t="s">
        <v>30</v>
      </c>
      <c r="AX222" s="15" t="s">
        <v>81</v>
      </c>
      <c r="AY222" s="286" t="s">
        <v>123</v>
      </c>
    </row>
    <row r="223" s="12" customFormat="1" ht="22.8" customHeight="1">
      <c r="A223" s="12"/>
      <c r="B223" s="221"/>
      <c r="C223" s="222"/>
      <c r="D223" s="223" t="s">
        <v>72</v>
      </c>
      <c r="E223" s="235" t="s">
        <v>176</v>
      </c>
      <c r="F223" s="235" t="s">
        <v>559</v>
      </c>
      <c r="G223" s="222"/>
      <c r="H223" s="222"/>
      <c r="I223" s="225"/>
      <c r="J223" s="236">
        <f>BK223</f>
        <v>0</v>
      </c>
      <c r="K223" s="222"/>
      <c r="L223" s="227"/>
      <c r="M223" s="228"/>
      <c r="N223" s="229"/>
      <c r="O223" s="229"/>
      <c r="P223" s="230">
        <f>SUM(P224:P228)</f>
        <v>0</v>
      </c>
      <c r="Q223" s="229"/>
      <c r="R223" s="230">
        <f>SUM(R224:R228)</f>
        <v>0</v>
      </c>
      <c r="S223" s="229"/>
      <c r="T223" s="231">
        <f>SUM(T224:T228)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32" t="s">
        <v>81</v>
      </c>
      <c r="AT223" s="233" t="s">
        <v>72</v>
      </c>
      <c r="AU223" s="233" t="s">
        <v>81</v>
      </c>
      <c r="AY223" s="232" t="s">
        <v>123</v>
      </c>
      <c r="BK223" s="234">
        <f>SUM(BK224:BK228)</f>
        <v>0</v>
      </c>
    </row>
    <row r="224" s="2" customFormat="1" ht="21.75" customHeight="1">
      <c r="A224" s="39"/>
      <c r="B224" s="40"/>
      <c r="C224" s="237" t="s">
        <v>401</v>
      </c>
      <c r="D224" s="237" t="s">
        <v>126</v>
      </c>
      <c r="E224" s="238" t="s">
        <v>683</v>
      </c>
      <c r="F224" s="239" t="s">
        <v>684</v>
      </c>
      <c r="G224" s="240" t="s">
        <v>172</v>
      </c>
      <c r="H224" s="241">
        <v>5.9400000000000004</v>
      </c>
      <c r="I224" s="242"/>
      <c r="J224" s="243">
        <f>ROUND(I224*H224,2)</f>
        <v>0</v>
      </c>
      <c r="K224" s="244"/>
      <c r="L224" s="45"/>
      <c r="M224" s="245" t="s">
        <v>1</v>
      </c>
      <c r="N224" s="246" t="s">
        <v>38</v>
      </c>
      <c r="O224" s="92"/>
      <c r="P224" s="247">
        <f>O224*H224</f>
        <v>0</v>
      </c>
      <c r="Q224" s="247">
        <v>0</v>
      </c>
      <c r="R224" s="247">
        <f>Q224*H224</f>
        <v>0</v>
      </c>
      <c r="S224" s="247">
        <v>0</v>
      </c>
      <c r="T224" s="248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9" t="s">
        <v>130</v>
      </c>
      <c r="AT224" s="249" t="s">
        <v>126</v>
      </c>
      <c r="AU224" s="249" t="s">
        <v>83</v>
      </c>
      <c r="AY224" s="18" t="s">
        <v>123</v>
      </c>
      <c r="BE224" s="250">
        <f>IF(N224="základní",J224,0)</f>
        <v>0</v>
      </c>
      <c r="BF224" s="250">
        <f>IF(N224="snížená",J224,0)</f>
        <v>0</v>
      </c>
      <c r="BG224" s="250">
        <f>IF(N224="zákl. přenesená",J224,0)</f>
        <v>0</v>
      </c>
      <c r="BH224" s="250">
        <f>IF(N224="sníž. přenesená",J224,0)</f>
        <v>0</v>
      </c>
      <c r="BI224" s="250">
        <f>IF(N224="nulová",J224,0)</f>
        <v>0</v>
      </c>
      <c r="BJ224" s="18" t="s">
        <v>81</v>
      </c>
      <c r="BK224" s="250">
        <f>ROUND(I224*H224,2)</f>
        <v>0</v>
      </c>
      <c r="BL224" s="18" t="s">
        <v>130</v>
      </c>
      <c r="BM224" s="249" t="s">
        <v>939</v>
      </c>
    </row>
    <row r="225" s="2" customFormat="1">
      <c r="A225" s="39"/>
      <c r="B225" s="40"/>
      <c r="C225" s="41"/>
      <c r="D225" s="251" t="s">
        <v>131</v>
      </c>
      <c r="E225" s="41"/>
      <c r="F225" s="252" t="s">
        <v>684</v>
      </c>
      <c r="G225" s="41"/>
      <c r="H225" s="41"/>
      <c r="I225" s="145"/>
      <c r="J225" s="41"/>
      <c r="K225" s="41"/>
      <c r="L225" s="45"/>
      <c r="M225" s="253"/>
      <c r="N225" s="254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131</v>
      </c>
      <c r="AU225" s="18" t="s">
        <v>83</v>
      </c>
    </row>
    <row r="226" s="13" customFormat="1">
      <c r="A226" s="13"/>
      <c r="B226" s="255"/>
      <c r="C226" s="256"/>
      <c r="D226" s="251" t="s">
        <v>132</v>
      </c>
      <c r="E226" s="257" t="s">
        <v>1</v>
      </c>
      <c r="F226" s="258" t="s">
        <v>686</v>
      </c>
      <c r="G226" s="256"/>
      <c r="H226" s="257" t="s">
        <v>1</v>
      </c>
      <c r="I226" s="259"/>
      <c r="J226" s="256"/>
      <c r="K226" s="256"/>
      <c r="L226" s="260"/>
      <c r="M226" s="261"/>
      <c r="N226" s="262"/>
      <c r="O226" s="262"/>
      <c r="P226" s="262"/>
      <c r="Q226" s="262"/>
      <c r="R226" s="262"/>
      <c r="S226" s="262"/>
      <c r="T226" s="26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4" t="s">
        <v>132</v>
      </c>
      <c r="AU226" s="264" t="s">
        <v>83</v>
      </c>
      <c r="AV226" s="13" t="s">
        <v>81</v>
      </c>
      <c r="AW226" s="13" t="s">
        <v>30</v>
      </c>
      <c r="AX226" s="13" t="s">
        <v>73</v>
      </c>
      <c r="AY226" s="264" t="s">
        <v>123</v>
      </c>
    </row>
    <row r="227" s="14" customFormat="1">
      <c r="A227" s="14"/>
      <c r="B227" s="265"/>
      <c r="C227" s="266"/>
      <c r="D227" s="251" t="s">
        <v>132</v>
      </c>
      <c r="E227" s="267" t="s">
        <v>1</v>
      </c>
      <c r="F227" s="268" t="s">
        <v>940</v>
      </c>
      <c r="G227" s="266"/>
      <c r="H227" s="269">
        <v>5.9400000000000004</v>
      </c>
      <c r="I227" s="270"/>
      <c r="J227" s="266"/>
      <c r="K227" s="266"/>
      <c r="L227" s="271"/>
      <c r="M227" s="272"/>
      <c r="N227" s="273"/>
      <c r="O227" s="273"/>
      <c r="P227" s="273"/>
      <c r="Q227" s="273"/>
      <c r="R227" s="273"/>
      <c r="S227" s="273"/>
      <c r="T227" s="27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5" t="s">
        <v>132</v>
      </c>
      <c r="AU227" s="275" t="s">
        <v>83</v>
      </c>
      <c r="AV227" s="14" t="s">
        <v>83</v>
      </c>
      <c r="AW227" s="14" t="s">
        <v>30</v>
      </c>
      <c r="AX227" s="14" t="s">
        <v>73</v>
      </c>
      <c r="AY227" s="275" t="s">
        <v>123</v>
      </c>
    </row>
    <row r="228" s="15" customFormat="1">
      <c r="A228" s="15"/>
      <c r="B228" s="276"/>
      <c r="C228" s="277"/>
      <c r="D228" s="251" t="s">
        <v>132</v>
      </c>
      <c r="E228" s="278" t="s">
        <v>1</v>
      </c>
      <c r="F228" s="279" t="s">
        <v>135</v>
      </c>
      <c r="G228" s="277"/>
      <c r="H228" s="280">
        <v>5.9400000000000004</v>
      </c>
      <c r="I228" s="281"/>
      <c r="J228" s="277"/>
      <c r="K228" s="277"/>
      <c r="L228" s="282"/>
      <c r="M228" s="283"/>
      <c r="N228" s="284"/>
      <c r="O228" s="284"/>
      <c r="P228" s="284"/>
      <c r="Q228" s="284"/>
      <c r="R228" s="284"/>
      <c r="S228" s="284"/>
      <c r="T228" s="28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86" t="s">
        <v>132</v>
      </c>
      <c r="AU228" s="286" t="s">
        <v>83</v>
      </c>
      <c r="AV228" s="15" t="s">
        <v>130</v>
      </c>
      <c r="AW228" s="15" t="s">
        <v>30</v>
      </c>
      <c r="AX228" s="15" t="s">
        <v>81</v>
      </c>
      <c r="AY228" s="286" t="s">
        <v>123</v>
      </c>
    </row>
    <row r="229" s="12" customFormat="1" ht="25.92" customHeight="1">
      <c r="A229" s="12"/>
      <c r="B229" s="221"/>
      <c r="C229" s="222"/>
      <c r="D229" s="223" t="s">
        <v>72</v>
      </c>
      <c r="E229" s="224" t="s">
        <v>812</v>
      </c>
      <c r="F229" s="224" t="s">
        <v>813</v>
      </c>
      <c r="G229" s="222"/>
      <c r="H229" s="222"/>
      <c r="I229" s="225"/>
      <c r="J229" s="226">
        <f>BK229</f>
        <v>0</v>
      </c>
      <c r="K229" s="222"/>
      <c r="L229" s="227"/>
      <c r="M229" s="228"/>
      <c r="N229" s="229"/>
      <c r="O229" s="229"/>
      <c r="P229" s="230">
        <f>SUM(P230:P260)</f>
        <v>0</v>
      </c>
      <c r="Q229" s="229"/>
      <c r="R229" s="230">
        <f>SUM(R230:R260)</f>
        <v>0</v>
      </c>
      <c r="S229" s="229"/>
      <c r="T229" s="231">
        <f>SUM(T230:T260)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32" t="s">
        <v>130</v>
      </c>
      <c r="AT229" s="233" t="s">
        <v>72</v>
      </c>
      <c r="AU229" s="233" t="s">
        <v>73</v>
      </c>
      <c r="AY229" s="232" t="s">
        <v>123</v>
      </c>
      <c r="BK229" s="234">
        <f>SUM(BK230:BK260)</f>
        <v>0</v>
      </c>
    </row>
    <row r="230" s="2" customFormat="1" ht="44.25" customHeight="1">
      <c r="A230" s="39"/>
      <c r="B230" s="40"/>
      <c r="C230" s="237" t="s">
        <v>368</v>
      </c>
      <c r="D230" s="237" t="s">
        <v>126</v>
      </c>
      <c r="E230" s="238" t="s">
        <v>814</v>
      </c>
      <c r="F230" s="239" t="s">
        <v>941</v>
      </c>
      <c r="G230" s="240" t="s">
        <v>172</v>
      </c>
      <c r="H230" s="241">
        <v>28.98</v>
      </c>
      <c r="I230" s="242"/>
      <c r="J230" s="243">
        <f>ROUND(I230*H230,2)</f>
        <v>0</v>
      </c>
      <c r="K230" s="244"/>
      <c r="L230" s="45"/>
      <c r="M230" s="245" t="s">
        <v>1</v>
      </c>
      <c r="N230" s="246" t="s">
        <v>38</v>
      </c>
      <c r="O230" s="92"/>
      <c r="P230" s="247">
        <f>O230*H230</f>
        <v>0</v>
      </c>
      <c r="Q230" s="247">
        <v>0</v>
      </c>
      <c r="R230" s="247">
        <f>Q230*H230</f>
        <v>0</v>
      </c>
      <c r="S230" s="247">
        <v>0</v>
      </c>
      <c r="T230" s="248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9" t="s">
        <v>816</v>
      </c>
      <c r="AT230" s="249" t="s">
        <v>126</v>
      </c>
      <c r="AU230" s="249" t="s">
        <v>81</v>
      </c>
      <c r="AY230" s="18" t="s">
        <v>123</v>
      </c>
      <c r="BE230" s="250">
        <f>IF(N230="základní",J230,0)</f>
        <v>0</v>
      </c>
      <c r="BF230" s="250">
        <f>IF(N230="snížená",J230,0)</f>
        <v>0</v>
      </c>
      <c r="BG230" s="250">
        <f>IF(N230="zákl. přenesená",J230,0)</f>
        <v>0</v>
      </c>
      <c r="BH230" s="250">
        <f>IF(N230="sníž. přenesená",J230,0)</f>
        <v>0</v>
      </c>
      <c r="BI230" s="250">
        <f>IF(N230="nulová",J230,0)</f>
        <v>0</v>
      </c>
      <c r="BJ230" s="18" t="s">
        <v>81</v>
      </c>
      <c r="BK230" s="250">
        <f>ROUND(I230*H230,2)</f>
        <v>0</v>
      </c>
      <c r="BL230" s="18" t="s">
        <v>816</v>
      </c>
      <c r="BM230" s="249" t="s">
        <v>942</v>
      </c>
    </row>
    <row r="231" s="2" customFormat="1">
      <c r="A231" s="39"/>
      <c r="B231" s="40"/>
      <c r="C231" s="41"/>
      <c r="D231" s="251" t="s">
        <v>131</v>
      </c>
      <c r="E231" s="41"/>
      <c r="F231" s="252" t="s">
        <v>818</v>
      </c>
      <c r="G231" s="41"/>
      <c r="H231" s="41"/>
      <c r="I231" s="145"/>
      <c r="J231" s="41"/>
      <c r="K231" s="41"/>
      <c r="L231" s="45"/>
      <c r="M231" s="253"/>
      <c r="N231" s="254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131</v>
      </c>
      <c r="AU231" s="18" t="s">
        <v>81</v>
      </c>
    </row>
    <row r="232" s="14" customFormat="1">
      <c r="A232" s="14"/>
      <c r="B232" s="265"/>
      <c r="C232" s="266"/>
      <c r="D232" s="251" t="s">
        <v>132</v>
      </c>
      <c r="E232" s="267" t="s">
        <v>1</v>
      </c>
      <c r="F232" s="268" t="s">
        <v>943</v>
      </c>
      <c r="G232" s="266"/>
      <c r="H232" s="269">
        <v>28.98</v>
      </c>
      <c r="I232" s="270"/>
      <c r="J232" s="266"/>
      <c r="K232" s="266"/>
      <c r="L232" s="271"/>
      <c r="M232" s="272"/>
      <c r="N232" s="273"/>
      <c r="O232" s="273"/>
      <c r="P232" s="273"/>
      <c r="Q232" s="273"/>
      <c r="R232" s="273"/>
      <c r="S232" s="273"/>
      <c r="T232" s="27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5" t="s">
        <v>132</v>
      </c>
      <c r="AU232" s="275" t="s">
        <v>81</v>
      </c>
      <c r="AV232" s="14" t="s">
        <v>83</v>
      </c>
      <c r="AW232" s="14" t="s">
        <v>30</v>
      </c>
      <c r="AX232" s="14" t="s">
        <v>73</v>
      </c>
      <c r="AY232" s="275" t="s">
        <v>123</v>
      </c>
    </row>
    <row r="233" s="15" customFormat="1">
      <c r="A233" s="15"/>
      <c r="B233" s="276"/>
      <c r="C233" s="277"/>
      <c r="D233" s="251" t="s">
        <v>132</v>
      </c>
      <c r="E233" s="278" t="s">
        <v>1</v>
      </c>
      <c r="F233" s="279" t="s">
        <v>135</v>
      </c>
      <c r="G233" s="277"/>
      <c r="H233" s="280">
        <v>28.98</v>
      </c>
      <c r="I233" s="281"/>
      <c r="J233" s="277"/>
      <c r="K233" s="277"/>
      <c r="L233" s="282"/>
      <c r="M233" s="283"/>
      <c r="N233" s="284"/>
      <c r="O233" s="284"/>
      <c r="P233" s="284"/>
      <c r="Q233" s="284"/>
      <c r="R233" s="284"/>
      <c r="S233" s="284"/>
      <c r="T233" s="28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86" t="s">
        <v>132</v>
      </c>
      <c r="AU233" s="286" t="s">
        <v>81</v>
      </c>
      <c r="AV233" s="15" t="s">
        <v>130</v>
      </c>
      <c r="AW233" s="15" t="s">
        <v>30</v>
      </c>
      <c r="AX233" s="15" t="s">
        <v>81</v>
      </c>
      <c r="AY233" s="286" t="s">
        <v>123</v>
      </c>
    </row>
    <row r="234" s="2" customFormat="1" ht="44.25" customHeight="1">
      <c r="A234" s="39"/>
      <c r="B234" s="40"/>
      <c r="C234" s="237" t="s">
        <v>248</v>
      </c>
      <c r="D234" s="237" t="s">
        <v>126</v>
      </c>
      <c r="E234" s="238" t="s">
        <v>944</v>
      </c>
      <c r="F234" s="239" t="s">
        <v>945</v>
      </c>
      <c r="G234" s="240" t="s">
        <v>172</v>
      </c>
      <c r="H234" s="241">
        <v>11.356</v>
      </c>
      <c r="I234" s="242"/>
      <c r="J234" s="243">
        <f>ROUND(I234*H234,2)</f>
        <v>0</v>
      </c>
      <c r="K234" s="244"/>
      <c r="L234" s="45"/>
      <c r="M234" s="245" t="s">
        <v>1</v>
      </c>
      <c r="N234" s="246" t="s">
        <v>38</v>
      </c>
      <c r="O234" s="92"/>
      <c r="P234" s="247">
        <f>O234*H234</f>
        <v>0</v>
      </c>
      <c r="Q234" s="247">
        <v>0</v>
      </c>
      <c r="R234" s="247">
        <f>Q234*H234</f>
        <v>0</v>
      </c>
      <c r="S234" s="247">
        <v>0</v>
      </c>
      <c r="T234" s="248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9" t="s">
        <v>816</v>
      </c>
      <c r="AT234" s="249" t="s">
        <v>126</v>
      </c>
      <c r="AU234" s="249" t="s">
        <v>81</v>
      </c>
      <c r="AY234" s="18" t="s">
        <v>123</v>
      </c>
      <c r="BE234" s="250">
        <f>IF(N234="základní",J234,0)</f>
        <v>0</v>
      </c>
      <c r="BF234" s="250">
        <f>IF(N234="snížená",J234,0)</f>
        <v>0</v>
      </c>
      <c r="BG234" s="250">
        <f>IF(N234="zákl. přenesená",J234,0)</f>
        <v>0</v>
      </c>
      <c r="BH234" s="250">
        <f>IF(N234="sníž. přenesená",J234,0)</f>
        <v>0</v>
      </c>
      <c r="BI234" s="250">
        <f>IF(N234="nulová",J234,0)</f>
        <v>0</v>
      </c>
      <c r="BJ234" s="18" t="s">
        <v>81</v>
      </c>
      <c r="BK234" s="250">
        <f>ROUND(I234*H234,2)</f>
        <v>0</v>
      </c>
      <c r="BL234" s="18" t="s">
        <v>816</v>
      </c>
      <c r="BM234" s="249" t="s">
        <v>946</v>
      </c>
    </row>
    <row r="235" s="2" customFormat="1">
      <c r="A235" s="39"/>
      <c r="B235" s="40"/>
      <c r="C235" s="41"/>
      <c r="D235" s="251" t="s">
        <v>131</v>
      </c>
      <c r="E235" s="41"/>
      <c r="F235" s="252" t="s">
        <v>947</v>
      </c>
      <c r="G235" s="41"/>
      <c r="H235" s="41"/>
      <c r="I235" s="145"/>
      <c r="J235" s="41"/>
      <c r="K235" s="41"/>
      <c r="L235" s="45"/>
      <c r="M235" s="253"/>
      <c r="N235" s="254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131</v>
      </c>
      <c r="AU235" s="18" t="s">
        <v>81</v>
      </c>
    </row>
    <row r="236" s="14" customFormat="1">
      <c r="A236" s="14"/>
      <c r="B236" s="265"/>
      <c r="C236" s="266"/>
      <c r="D236" s="251" t="s">
        <v>132</v>
      </c>
      <c r="E236" s="267" t="s">
        <v>1</v>
      </c>
      <c r="F236" s="268" t="s">
        <v>948</v>
      </c>
      <c r="G236" s="266"/>
      <c r="H236" s="269">
        <v>4.29</v>
      </c>
      <c r="I236" s="270"/>
      <c r="J236" s="266"/>
      <c r="K236" s="266"/>
      <c r="L236" s="271"/>
      <c r="M236" s="272"/>
      <c r="N236" s="273"/>
      <c r="O236" s="273"/>
      <c r="P236" s="273"/>
      <c r="Q236" s="273"/>
      <c r="R236" s="273"/>
      <c r="S236" s="273"/>
      <c r="T236" s="27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5" t="s">
        <v>132</v>
      </c>
      <c r="AU236" s="275" t="s">
        <v>81</v>
      </c>
      <c r="AV236" s="14" t="s">
        <v>83</v>
      </c>
      <c r="AW236" s="14" t="s">
        <v>30</v>
      </c>
      <c r="AX236" s="14" t="s">
        <v>73</v>
      </c>
      <c r="AY236" s="275" t="s">
        <v>123</v>
      </c>
    </row>
    <row r="237" s="14" customFormat="1">
      <c r="A237" s="14"/>
      <c r="B237" s="265"/>
      <c r="C237" s="266"/>
      <c r="D237" s="251" t="s">
        <v>132</v>
      </c>
      <c r="E237" s="267" t="s">
        <v>1</v>
      </c>
      <c r="F237" s="268" t="s">
        <v>949</v>
      </c>
      <c r="G237" s="266"/>
      <c r="H237" s="269">
        <v>4.6539999999999999</v>
      </c>
      <c r="I237" s="270"/>
      <c r="J237" s="266"/>
      <c r="K237" s="266"/>
      <c r="L237" s="271"/>
      <c r="M237" s="272"/>
      <c r="N237" s="273"/>
      <c r="O237" s="273"/>
      <c r="P237" s="273"/>
      <c r="Q237" s="273"/>
      <c r="R237" s="273"/>
      <c r="S237" s="273"/>
      <c r="T237" s="27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5" t="s">
        <v>132</v>
      </c>
      <c r="AU237" s="275" t="s">
        <v>81</v>
      </c>
      <c r="AV237" s="14" t="s">
        <v>83</v>
      </c>
      <c r="AW237" s="14" t="s">
        <v>30</v>
      </c>
      <c r="AX237" s="14" t="s">
        <v>73</v>
      </c>
      <c r="AY237" s="275" t="s">
        <v>123</v>
      </c>
    </row>
    <row r="238" s="14" customFormat="1">
      <c r="A238" s="14"/>
      <c r="B238" s="265"/>
      <c r="C238" s="266"/>
      <c r="D238" s="251" t="s">
        <v>132</v>
      </c>
      <c r="E238" s="267" t="s">
        <v>1</v>
      </c>
      <c r="F238" s="268" t="s">
        <v>950</v>
      </c>
      <c r="G238" s="266"/>
      <c r="H238" s="269">
        <v>2.4119999999999999</v>
      </c>
      <c r="I238" s="270"/>
      <c r="J238" s="266"/>
      <c r="K238" s="266"/>
      <c r="L238" s="271"/>
      <c r="M238" s="272"/>
      <c r="N238" s="273"/>
      <c r="O238" s="273"/>
      <c r="P238" s="273"/>
      <c r="Q238" s="273"/>
      <c r="R238" s="273"/>
      <c r="S238" s="273"/>
      <c r="T238" s="27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5" t="s">
        <v>132</v>
      </c>
      <c r="AU238" s="275" t="s">
        <v>81</v>
      </c>
      <c r="AV238" s="14" t="s">
        <v>83</v>
      </c>
      <c r="AW238" s="14" t="s">
        <v>30</v>
      </c>
      <c r="AX238" s="14" t="s">
        <v>73</v>
      </c>
      <c r="AY238" s="275" t="s">
        <v>123</v>
      </c>
    </row>
    <row r="239" s="15" customFormat="1">
      <c r="A239" s="15"/>
      <c r="B239" s="276"/>
      <c r="C239" s="277"/>
      <c r="D239" s="251" t="s">
        <v>132</v>
      </c>
      <c r="E239" s="278" t="s">
        <v>1</v>
      </c>
      <c r="F239" s="279" t="s">
        <v>135</v>
      </c>
      <c r="G239" s="277"/>
      <c r="H239" s="280">
        <v>11.355999999999998</v>
      </c>
      <c r="I239" s="281"/>
      <c r="J239" s="277"/>
      <c r="K239" s="277"/>
      <c r="L239" s="282"/>
      <c r="M239" s="283"/>
      <c r="N239" s="284"/>
      <c r="O239" s="284"/>
      <c r="P239" s="284"/>
      <c r="Q239" s="284"/>
      <c r="R239" s="284"/>
      <c r="S239" s="284"/>
      <c r="T239" s="28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86" t="s">
        <v>132</v>
      </c>
      <c r="AU239" s="286" t="s">
        <v>81</v>
      </c>
      <c r="AV239" s="15" t="s">
        <v>130</v>
      </c>
      <c r="AW239" s="15" t="s">
        <v>30</v>
      </c>
      <c r="AX239" s="15" t="s">
        <v>81</v>
      </c>
      <c r="AY239" s="286" t="s">
        <v>123</v>
      </c>
    </row>
    <row r="240" s="2" customFormat="1" ht="44.25" customHeight="1">
      <c r="A240" s="39"/>
      <c r="B240" s="40"/>
      <c r="C240" s="237" t="s">
        <v>377</v>
      </c>
      <c r="D240" s="237" t="s">
        <v>126</v>
      </c>
      <c r="E240" s="238" t="s">
        <v>822</v>
      </c>
      <c r="F240" s="239" t="s">
        <v>951</v>
      </c>
      <c r="G240" s="240" t="s">
        <v>172</v>
      </c>
      <c r="H240" s="241">
        <v>513.89999999999998</v>
      </c>
      <c r="I240" s="242"/>
      <c r="J240" s="243">
        <f>ROUND(I240*H240,2)</f>
        <v>0</v>
      </c>
      <c r="K240" s="244"/>
      <c r="L240" s="45"/>
      <c r="M240" s="245" t="s">
        <v>1</v>
      </c>
      <c r="N240" s="246" t="s">
        <v>38</v>
      </c>
      <c r="O240" s="92"/>
      <c r="P240" s="247">
        <f>O240*H240</f>
        <v>0</v>
      </c>
      <c r="Q240" s="247">
        <v>0</v>
      </c>
      <c r="R240" s="247">
        <f>Q240*H240</f>
        <v>0</v>
      </c>
      <c r="S240" s="247">
        <v>0</v>
      </c>
      <c r="T240" s="248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9" t="s">
        <v>816</v>
      </c>
      <c r="AT240" s="249" t="s">
        <v>126</v>
      </c>
      <c r="AU240" s="249" t="s">
        <v>81</v>
      </c>
      <c r="AY240" s="18" t="s">
        <v>123</v>
      </c>
      <c r="BE240" s="250">
        <f>IF(N240="základní",J240,0)</f>
        <v>0</v>
      </c>
      <c r="BF240" s="250">
        <f>IF(N240="snížená",J240,0)</f>
        <v>0</v>
      </c>
      <c r="BG240" s="250">
        <f>IF(N240="zákl. přenesená",J240,0)</f>
        <v>0</v>
      </c>
      <c r="BH240" s="250">
        <f>IF(N240="sníž. přenesená",J240,0)</f>
        <v>0</v>
      </c>
      <c r="BI240" s="250">
        <f>IF(N240="nulová",J240,0)</f>
        <v>0</v>
      </c>
      <c r="BJ240" s="18" t="s">
        <v>81</v>
      </c>
      <c r="BK240" s="250">
        <f>ROUND(I240*H240,2)</f>
        <v>0</v>
      </c>
      <c r="BL240" s="18" t="s">
        <v>816</v>
      </c>
      <c r="BM240" s="249" t="s">
        <v>952</v>
      </c>
    </row>
    <row r="241" s="2" customFormat="1">
      <c r="A241" s="39"/>
      <c r="B241" s="40"/>
      <c r="C241" s="41"/>
      <c r="D241" s="251" t="s">
        <v>131</v>
      </c>
      <c r="E241" s="41"/>
      <c r="F241" s="252" t="s">
        <v>825</v>
      </c>
      <c r="G241" s="41"/>
      <c r="H241" s="41"/>
      <c r="I241" s="145"/>
      <c r="J241" s="41"/>
      <c r="K241" s="41"/>
      <c r="L241" s="45"/>
      <c r="M241" s="253"/>
      <c r="N241" s="254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131</v>
      </c>
      <c r="AU241" s="18" t="s">
        <v>81</v>
      </c>
    </row>
    <row r="242" s="2" customFormat="1" ht="55.5" customHeight="1">
      <c r="A242" s="39"/>
      <c r="B242" s="40"/>
      <c r="C242" s="237" t="s">
        <v>253</v>
      </c>
      <c r="D242" s="237" t="s">
        <v>126</v>
      </c>
      <c r="E242" s="238" t="s">
        <v>953</v>
      </c>
      <c r="F242" s="239" t="s">
        <v>954</v>
      </c>
      <c r="G242" s="240" t="s">
        <v>172</v>
      </c>
      <c r="H242" s="241">
        <v>17.219999999999999</v>
      </c>
      <c r="I242" s="242"/>
      <c r="J242" s="243">
        <f>ROUND(I242*H242,2)</f>
        <v>0</v>
      </c>
      <c r="K242" s="244"/>
      <c r="L242" s="45"/>
      <c r="M242" s="245" t="s">
        <v>1</v>
      </c>
      <c r="N242" s="246" t="s">
        <v>38</v>
      </c>
      <c r="O242" s="92"/>
      <c r="P242" s="247">
        <f>O242*H242</f>
        <v>0</v>
      </c>
      <c r="Q242" s="247">
        <v>0</v>
      </c>
      <c r="R242" s="247">
        <f>Q242*H242</f>
        <v>0</v>
      </c>
      <c r="S242" s="247">
        <v>0</v>
      </c>
      <c r="T242" s="248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9" t="s">
        <v>816</v>
      </c>
      <c r="AT242" s="249" t="s">
        <v>126</v>
      </c>
      <c r="AU242" s="249" t="s">
        <v>81</v>
      </c>
      <c r="AY242" s="18" t="s">
        <v>123</v>
      </c>
      <c r="BE242" s="250">
        <f>IF(N242="základní",J242,0)</f>
        <v>0</v>
      </c>
      <c r="BF242" s="250">
        <f>IF(N242="snížená",J242,0)</f>
        <v>0</v>
      </c>
      <c r="BG242" s="250">
        <f>IF(N242="zákl. přenesená",J242,0)</f>
        <v>0</v>
      </c>
      <c r="BH242" s="250">
        <f>IF(N242="sníž. přenesená",J242,0)</f>
        <v>0</v>
      </c>
      <c r="BI242" s="250">
        <f>IF(N242="nulová",J242,0)</f>
        <v>0</v>
      </c>
      <c r="BJ242" s="18" t="s">
        <v>81</v>
      </c>
      <c r="BK242" s="250">
        <f>ROUND(I242*H242,2)</f>
        <v>0</v>
      </c>
      <c r="BL242" s="18" t="s">
        <v>816</v>
      </c>
      <c r="BM242" s="249" t="s">
        <v>955</v>
      </c>
    </row>
    <row r="243" s="2" customFormat="1">
      <c r="A243" s="39"/>
      <c r="B243" s="40"/>
      <c r="C243" s="41"/>
      <c r="D243" s="251" t="s">
        <v>131</v>
      </c>
      <c r="E243" s="41"/>
      <c r="F243" s="252" t="s">
        <v>956</v>
      </c>
      <c r="G243" s="41"/>
      <c r="H243" s="41"/>
      <c r="I243" s="145"/>
      <c r="J243" s="41"/>
      <c r="K243" s="41"/>
      <c r="L243" s="45"/>
      <c r="M243" s="253"/>
      <c r="N243" s="254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131</v>
      </c>
      <c r="AU243" s="18" t="s">
        <v>81</v>
      </c>
    </row>
    <row r="244" s="14" customFormat="1">
      <c r="A244" s="14"/>
      <c r="B244" s="265"/>
      <c r="C244" s="266"/>
      <c r="D244" s="251" t="s">
        <v>132</v>
      </c>
      <c r="E244" s="267" t="s">
        <v>1</v>
      </c>
      <c r="F244" s="268" t="s">
        <v>957</v>
      </c>
      <c r="G244" s="266"/>
      <c r="H244" s="269">
        <v>10.01</v>
      </c>
      <c r="I244" s="270"/>
      <c r="J244" s="266"/>
      <c r="K244" s="266"/>
      <c r="L244" s="271"/>
      <c r="M244" s="272"/>
      <c r="N244" s="273"/>
      <c r="O244" s="273"/>
      <c r="P244" s="273"/>
      <c r="Q244" s="273"/>
      <c r="R244" s="273"/>
      <c r="S244" s="273"/>
      <c r="T244" s="27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5" t="s">
        <v>132</v>
      </c>
      <c r="AU244" s="275" t="s">
        <v>81</v>
      </c>
      <c r="AV244" s="14" t="s">
        <v>83</v>
      </c>
      <c r="AW244" s="14" t="s">
        <v>30</v>
      </c>
      <c r="AX244" s="14" t="s">
        <v>73</v>
      </c>
      <c r="AY244" s="275" t="s">
        <v>123</v>
      </c>
    </row>
    <row r="245" s="14" customFormat="1">
      <c r="A245" s="14"/>
      <c r="B245" s="265"/>
      <c r="C245" s="266"/>
      <c r="D245" s="251" t="s">
        <v>132</v>
      </c>
      <c r="E245" s="267" t="s">
        <v>1</v>
      </c>
      <c r="F245" s="268" t="s">
        <v>958</v>
      </c>
      <c r="G245" s="266"/>
      <c r="H245" s="269">
        <v>7.21</v>
      </c>
      <c r="I245" s="270"/>
      <c r="J245" s="266"/>
      <c r="K245" s="266"/>
      <c r="L245" s="271"/>
      <c r="M245" s="272"/>
      <c r="N245" s="273"/>
      <c r="O245" s="273"/>
      <c r="P245" s="273"/>
      <c r="Q245" s="273"/>
      <c r="R245" s="273"/>
      <c r="S245" s="273"/>
      <c r="T245" s="27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5" t="s">
        <v>132</v>
      </c>
      <c r="AU245" s="275" t="s">
        <v>81</v>
      </c>
      <c r="AV245" s="14" t="s">
        <v>83</v>
      </c>
      <c r="AW245" s="14" t="s">
        <v>30</v>
      </c>
      <c r="AX245" s="14" t="s">
        <v>73</v>
      </c>
      <c r="AY245" s="275" t="s">
        <v>123</v>
      </c>
    </row>
    <row r="246" s="15" customFormat="1">
      <c r="A246" s="15"/>
      <c r="B246" s="276"/>
      <c r="C246" s="277"/>
      <c r="D246" s="251" t="s">
        <v>132</v>
      </c>
      <c r="E246" s="278" t="s">
        <v>1</v>
      </c>
      <c r="F246" s="279" t="s">
        <v>135</v>
      </c>
      <c r="G246" s="277"/>
      <c r="H246" s="280">
        <v>17.219999999999999</v>
      </c>
      <c r="I246" s="281"/>
      <c r="J246" s="277"/>
      <c r="K246" s="277"/>
      <c r="L246" s="282"/>
      <c r="M246" s="283"/>
      <c r="N246" s="284"/>
      <c r="O246" s="284"/>
      <c r="P246" s="284"/>
      <c r="Q246" s="284"/>
      <c r="R246" s="284"/>
      <c r="S246" s="284"/>
      <c r="T246" s="28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86" t="s">
        <v>132</v>
      </c>
      <c r="AU246" s="286" t="s">
        <v>81</v>
      </c>
      <c r="AV246" s="15" t="s">
        <v>130</v>
      </c>
      <c r="AW246" s="15" t="s">
        <v>30</v>
      </c>
      <c r="AX246" s="15" t="s">
        <v>81</v>
      </c>
      <c r="AY246" s="286" t="s">
        <v>123</v>
      </c>
    </row>
    <row r="247" s="2" customFormat="1" ht="55.5" customHeight="1">
      <c r="A247" s="39"/>
      <c r="B247" s="40"/>
      <c r="C247" s="237" t="s">
        <v>409</v>
      </c>
      <c r="D247" s="237" t="s">
        <v>126</v>
      </c>
      <c r="E247" s="238" t="s">
        <v>959</v>
      </c>
      <c r="F247" s="239" t="s">
        <v>960</v>
      </c>
      <c r="G247" s="240" t="s">
        <v>172</v>
      </c>
      <c r="H247" s="241">
        <v>2.4700000000000002</v>
      </c>
      <c r="I247" s="242"/>
      <c r="J247" s="243">
        <f>ROUND(I247*H247,2)</f>
        <v>0</v>
      </c>
      <c r="K247" s="244"/>
      <c r="L247" s="45"/>
      <c r="M247" s="245" t="s">
        <v>1</v>
      </c>
      <c r="N247" s="246" t="s">
        <v>38</v>
      </c>
      <c r="O247" s="92"/>
      <c r="P247" s="247">
        <f>O247*H247</f>
        <v>0</v>
      </c>
      <c r="Q247" s="247">
        <v>0</v>
      </c>
      <c r="R247" s="247">
        <f>Q247*H247</f>
        <v>0</v>
      </c>
      <c r="S247" s="247">
        <v>0</v>
      </c>
      <c r="T247" s="248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9" t="s">
        <v>816</v>
      </c>
      <c r="AT247" s="249" t="s">
        <v>126</v>
      </c>
      <c r="AU247" s="249" t="s">
        <v>81</v>
      </c>
      <c r="AY247" s="18" t="s">
        <v>123</v>
      </c>
      <c r="BE247" s="250">
        <f>IF(N247="základní",J247,0)</f>
        <v>0</v>
      </c>
      <c r="BF247" s="250">
        <f>IF(N247="snížená",J247,0)</f>
        <v>0</v>
      </c>
      <c r="BG247" s="250">
        <f>IF(N247="zákl. přenesená",J247,0)</f>
        <v>0</v>
      </c>
      <c r="BH247" s="250">
        <f>IF(N247="sníž. přenesená",J247,0)</f>
        <v>0</v>
      </c>
      <c r="BI247" s="250">
        <f>IF(N247="nulová",J247,0)</f>
        <v>0</v>
      </c>
      <c r="BJ247" s="18" t="s">
        <v>81</v>
      </c>
      <c r="BK247" s="250">
        <f>ROUND(I247*H247,2)</f>
        <v>0</v>
      </c>
      <c r="BL247" s="18" t="s">
        <v>816</v>
      </c>
      <c r="BM247" s="249" t="s">
        <v>961</v>
      </c>
    </row>
    <row r="248" s="2" customFormat="1">
      <c r="A248" s="39"/>
      <c r="B248" s="40"/>
      <c r="C248" s="41"/>
      <c r="D248" s="251" t="s">
        <v>131</v>
      </c>
      <c r="E248" s="41"/>
      <c r="F248" s="252" t="s">
        <v>962</v>
      </c>
      <c r="G248" s="41"/>
      <c r="H248" s="41"/>
      <c r="I248" s="145"/>
      <c r="J248" s="41"/>
      <c r="K248" s="41"/>
      <c r="L248" s="45"/>
      <c r="M248" s="253"/>
      <c r="N248" s="254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131</v>
      </c>
      <c r="AU248" s="18" t="s">
        <v>81</v>
      </c>
    </row>
    <row r="249" s="2" customFormat="1" ht="55.5" customHeight="1">
      <c r="A249" s="39"/>
      <c r="B249" s="40"/>
      <c r="C249" s="237" t="s">
        <v>385</v>
      </c>
      <c r="D249" s="237" t="s">
        <v>126</v>
      </c>
      <c r="E249" s="238" t="s">
        <v>832</v>
      </c>
      <c r="F249" s="239" t="s">
        <v>833</v>
      </c>
      <c r="G249" s="240" t="s">
        <v>172</v>
      </c>
      <c r="H249" s="241">
        <v>40.401000000000003</v>
      </c>
      <c r="I249" s="242"/>
      <c r="J249" s="243">
        <f>ROUND(I249*H249,2)</f>
        <v>0</v>
      </c>
      <c r="K249" s="244"/>
      <c r="L249" s="45"/>
      <c r="M249" s="245" t="s">
        <v>1</v>
      </c>
      <c r="N249" s="246" t="s">
        <v>38</v>
      </c>
      <c r="O249" s="92"/>
      <c r="P249" s="247">
        <f>O249*H249</f>
        <v>0</v>
      </c>
      <c r="Q249" s="247">
        <v>0</v>
      </c>
      <c r="R249" s="247">
        <f>Q249*H249</f>
        <v>0</v>
      </c>
      <c r="S249" s="247">
        <v>0</v>
      </c>
      <c r="T249" s="248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9" t="s">
        <v>816</v>
      </c>
      <c r="AT249" s="249" t="s">
        <v>126</v>
      </c>
      <c r="AU249" s="249" t="s">
        <v>81</v>
      </c>
      <c r="AY249" s="18" t="s">
        <v>123</v>
      </c>
      <c r="BE249" s="250">
        <f>IF(N249="základní",J249,0)</f>
        <v>0</v>
      </c>
      <c r="BF249" s="250">
        <f>IF(N249="snížená",J249,0)</f>
        <v>0</v>
      </c>
      <c r="BG249" s="250">
        <f>IF(N249="zákl. přenesená",J249,0)</f>
        <v>0</v>
      </c>
      <c r="BH249" s="250">
        <f>IF(N249="sníž. přenesená",J249,0)</f>
        <v>0</v>
      </c>
      <c r="BI249" s="250">
        <f>IF(N249="nulová",J249,0)</f>
        <v>0</v>
      </c>
      <c r="BJ249" s="18" t="s">
        <v>81</v>
      </c>
      <c r="BK249" s="250">
        <f>ROUND(I249*H249,2)</f>
        <v>0</v>
      </c>
      <c r="BL249" s="18" t="s">
        <v>816</v>
      </c>
      <c r="BM249" s="249" t="s">
        <v>963</v>
      </c>
    </row>
    <row r="250" s="2" customFormat="1">
      <c r="A250" s="39"/>
      <c r="B250" s="40"/>
      <c r="C250" s="41"/>
      <c r="D250" s="251" t="s">
        <v>131</v>
      </c>
      <c r="E250" s="41"/>
      <c r="F250" s="252" t="s">
        <v>835</v>
      </c>
      <c r="G250" s="41"/>
      <c r="H250" s="41"/>
      <c r="I250" s="145"/>
      <c r="J250" s="41"/>
      <c r="K250" s="41"/>
      <c r="L250" s="45"/>
      <c r="M250" s="253"/>
      <c r="N250" s="254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131</v>
      </c>
      <c r="AU250" s="18" t="s">
        <v>81</v>
      </c>
    </row>
    <row r="251" s="2" customFormat="1" ht="16.5" customHeight="1">
      <c r="A251" s="39"/>
      <c r="B251" s="40"/>
      <c r="C251" s="237" t="s">
        <v>261</v>
      </c>
      <c r="D251" s="237" t="s">
        <v>126</v>
      </c>
      <c r="E251" s="238" t="s">
        <v>837</v>
      </c>
      <c r="F251" s="239" t="s">
        <v>838</v>
      </c>
      <c r="G251" s="240" t="s">
        <v>172</v>
      </c>
      <c r="H251" s="241">
        <v>40.335999999999999</v>
      </c>
      <c r="I251" s="242"/>
      <c r="J251" s="243">
        <f>ROUND(I251*H251,2)</f>
        <v>0</v>
      </c>
      <c r="K251" s="244"/>
      <c r="L251" s="45"/>
      <c r="M251" s="245" t="s">
        <v>1</v>
      </c>
      <c r="N251" s="246" t="s">
        <v>38</v>
      </c>
      <c r="O251" s="92"/>
      <c r="P251" s="247">
        <f>O251*H251</f>
        <v>0</v>
      </c>
      <c r="Q251" s="247">
        <v>0</v>
      </c>
      <c r="R251" s="247">
        <f>Q251*H251</f>
        <v>0</v>
      </c>
      <c r="S251" s="247">
        <v>0</v>
      </c>
      <c r="T251" s="248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9" t="s">
        <v>816</v>
      </c>
      <c r="AT251" s="249" t="s">
        <v>126</v>
      </c>
      <c r="AU251" s="249" t="s">
        <v>81</v>
      </c>
      <c r="AY251" s="18" t="s">
        <v>123</v>
      </c>
      <c r="BE251" s="250">
        <f>IF(N251="základní",J251,0)</f>
        <v>0</v>
      </c>
      <c r="BF251" s="250">
        <f>IF(N251="snížená",J251,0)</f>
        <v>0</v>
      </c>
      <c r="BG251" s="250">
        <f>IF(N251="zákl. přenesená",J251,0)</f>
        <v>0</v>
      </c>
      <c r="BH251" s="250">
        <f>IF(N251="sníž. přenesená",J251,0)</f>
        <v>0</v>
      </c>
      <c r="BI251" s="250">
        <f>IF(N251="nulová",J251,0)</f>
        <v>0</v>
      </c>
      <c r="BJ251" s="18" t="s">
        <v>81</v>
      </c>
      <c r="BK251" s="250">
        <f>ROUND(I251*H251,2)</f>
        <v>0</v>
      </c>
      <c r="BL251" s="18" t="s">
        <v>816</v>
      </c>
      <c r="BM251" s="249" t="s">
        <v>964</v>
      </c>
    </row>
    <row r="252" s="2" customFormat="1">
      <c r="A252" s="39"/>
      <c r="B252" s="40"/>
      <c r="C252" s="41"/>
      <c r="D252" s="251" t="s">
        <v>131</v>
      </c>
      <c r="E252" s="41"/>
      <c r="F252" s="252" t="s">
        <v>840</v>
      </c>
      <c r="G252" s="41"/>
      <c r="H252" s="41"/>
      <c r="I252" s="145"/>
      <c r="J252" s="41"/>
      <c r="K252" s="41"/>
      <c r="L252" s="45"/>
      <c r="M252" s="253"/>
      <c r="N252" s="254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131</v>
      </c>
      <c r="AU252" s="18" t="s">
        <v>81</v>
      </c>
    </row>
    <row r="253" s="14" customFormat="1">
      <c r="A253" s="14"/>
      <c r="B253" s="265"/>
      <c r="C253" s="266"/>
      <c r="D253" s="251" t="s">
        <v>132</v>
      </c>
      <c r="E253" s="267" t="s">
        <v>1</v>
      </c>
      <c r="F253" s="268" t="s">
        <v>965</v>
      </c>
      <c r="G253" s="266"/>
      <c r="H253" s="269">
        <v>28.98</v>
      </c>
      <c r="I253" s="270"/>
      <c r="J253" s="266"/>
      <c r="K253" s="266"/>
      <c r="L253" s="271"/>
      <c r="M253" s="272"/>
      <c r="N253" s="273"/>
      <c r="O253" s="273"/>
      <c r="P253" s="273"/>
      <c r="Q253" s="273"/>
      <c r="R253" s="273"/>
      <c r="S253" s="273"/>
      <c r="T253" s="27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5" t="s">
        <v>132</v>
      </c>
      <c r="AU253" s="275" t="s">
        <v>81</v>
      </c>
      <c r="AV253" s="14" t="s">
        <v>83</v>
      </c>
      <c r="AW253" s="14" t="s">
        <v>30</v>
      </c>
      <c r="AX253" s="14" t="s">
        <v>73</v>
      </c>
      <c r="AY253" s="275" t="s">
        <v>123</v>
      </c>
    </row>
    <row r="254" s="14" customFormat="1">
      <c r="A254" s="14"/>
      <c r="B254" s="265"/>
      <c r="C254" s="266"/>
      <c r="D254" s="251" t="s">
        <v>132</v>
      </c>
      <c r="E254" s="267" t="s">
        <v>1</v>
      </c>
      <c r="F254" s="268" t="s">
        <v>966</v>
      </c>
      <c r="G254" s="266"/>
      <c r="H254" s="269">
        <v>11.356</v>
      </c>
      <c r="I254" s="270"/>
      <c r="J254" s="266"/>
      <c r="K254" s="266"/>
      <c r="L254" s="271"/>
      <c r="M254" s="272"/>
      <c r="N254" s="273"/>
      <c r="O254" s="273"/>
      <c r="P254" s="273"/>
      <c r="Q254" s="273"/>
      <c r="R254" s="273"/>
      <c r="S254" s="273"/>
      <c r="T254" s="27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5" t="s">
        <v>132</v>
      </c>
      <c r="AU254" s="275" t="s">
        <v>81</v>
      </c>
      <c r="AV254" s="14" t="s">
        <v>83</v>
      </c>
      <c r="AW254" s="14" t="s">
        <v>30</v>
      </c>
      <c r="AX254" s="14" t="s">
        <v>73</v>
      </c>
      <c r="AY254" s="275" t="s">
        <v>123</v>
      </c>
    </row>
    <row r="255" s="15" customFormat="1">
      <c r="A255" s="15"/>
      <c r="B255" s="276"/>
      <c r="C255" s="277"/>
      <c r="D255" s="251" t="s">
        <v>132</v>
      </c>
      <c r="E255" s="278" t="s">
        <v>1</v>
      </c>
      <c r="F255" s="279" t="s">
        <v>135</v>
      </c>
      <c r="G255" s="277"/>
      <c r="H255" s="280">
        <v>40.335999999999999</v>
      </c>
      <c r="I255" s="281"/>
      <c r="J255" s="277"/>
      <c r="K255" s="277"/>
      <c r="L255" s="282"/>
      <c r="M255" s="283"/>
      <c r="N255" s="284"/>
      <c r="O255" s="284"/>
      <c r="P255" s="284"/>
      <c r="Q255" s="284"/>
      <c r="R255" s="284"/>
      <c r="S255" s="284"/>
      <c r="T255" s="28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86" t="s">
        <v>132</v>
      </c>
      <c r="AU255" s="286" t="s">
        <v>81</v>
      </c>
      <c r="AV255" s="15" t="s">
        <v>130</v>
      </c>
      <c r="AW255" s="15" t="s">
        <v>30</v>
      </c>
      <c r="AX255" s="15" t="s">
        <v>81</v>
      </c>
      <c r="AY255" s="286" t="s">
        <v>123</v>
      </c>
    </row>
    <row r="256" s="2" customFormat="1" ht="21.75" customHeight="1">
      <c r="A256" s="39"/>
      <c r="B256" s="40"/>
      <c r="C256" s="237" t="s">
        <v>392</v>
      </c>
      <c r="D256" s="237" t="s">
        <v>126</v>
      </c>
      <c r="E256" s="238" t="s">
        <v>582</v>
      </c>
      <c r="F256" s="239" t="s">
        <v>843</v>
      </c>
      <c r="G256" s="240" t="s">
        <v>172</v>
      </c>
      <c r="H256" s="241">
        <v>60.091000000000001</v>
      </c>
      <c r="I256" s="242"/>
      <c r="J256" s="243">
        <f>ROUND(I256*H256,2)</f>
        <v>0</v>
      </c>
      <c r="K256" s="244"/>
      <c r="L256" s="45"/>
      <c r="M256" s="245" t="s">
        <v>1</v>
      </c>
      <c r="N256" s="246" t="s">
        <v>38</v>
      </c>
      <c r="O256" s="92"/>
      <c r="P256" s="247">
        <f>O256*H256</f>
        <v>0</v>
      </c>
      <c r="Q256" s="247">
        <v>0</v>
      </c>
      <c r="R256" s="247">
        <f>Q256*H256</f>
        <v>0</v>
      </c>
      <c r="S256" s="247">
        <v>0</v>
      </c>
      <c r="T256" s="248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9" t="s">
        <v>816</v>
      </c>
      <c r="AT256" s="249" t="s">
        <v>126</v>
      </c>
      <c r="AU256" s="249" t="s">
        <v>81</v>
      </c>
      <c r="AY256" s="18" t="s">
        <v>123</v>
      </c>
      <c r="BE256" s="250">
        <f>IF(N256="základní",J256,0)</f>
        <v>0</v>
      </c>
      <c r="BF256" s="250">
        <f>IF(N256="snížená",J256,0)</f>
        <v>0</v>
      </c>
      <c r="BG256" s="250">
        <f>IF(N256="zákl. přenesená",J256,0)</f>
        <v>0</v>
      </c>
      <c r="BH256" s="250">
        <f>IF(N256="sníž. přenesená",J256,0)</f>
        <v>0</v>
      </c>
      <c r="BI256" s="250">
        <f>IF(N256="nulová",J256,0)</f>
        <v>0</v>
      </c>
      <c r="BJ256" s="18" t="s">
        <v>81</v>
      </c>
      <c r="BK256" s="250">
        <f>ROUND(I256*H256,2)</f>
        <v>0</v>
      </c>
      <c r="BL256" s="18" t="s">
        <v>816</v>
      </c>
      <c r="BM256" s="249" t="s">
        <v>967</v>
      </c>
    </row>
    <row r="257" s="2" customFormat="1">
      <c r="A257" s="39"/>
      <c r="B257" s="40"/>
      <c r="C257" s="41"/>
      <c r="D257" s="251" t="s">
        <v>131</v>
      </c>
      <c r="E257" s="41"/>
      <c r="F257" s="252" t="s">
        <v>845</v>
      </c>
      <c r="G257" s="41"/>
      <c r="H257" s="41"/>
      <c r="I257" s="145"/>
      <c r="J257" s="41"/>
      <c r="K257" s="41"/>
      <c r="L257" s="45"/>
      <c r="M257" s="253"/>
      <c r="N257" s="254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131</v>
      </c>
      <c r="AU257" s="18" t="s">
        <v>81</v>
      </c>
    </row>
    <row r="258" s="14" customFormat="1">
      <c r="A258" s="14"/>
      <c r="B258" s="265"/>
      <c r="C258" s="266"/>
      <c r="D258" s="251" t="s">
        <v>132</v>
      </c>
      <c r="E258" s="267" t="s">
        <v>1</v>
      </c>
      <c r="F258" s="268" t="s">
        <v>968</v>
      </c>
      <c r="G258" s="266"/>
      <c r="H258" s="269">
        <v>60.091000000000001</v>
      </c>
      <c r="I258" s="270"/>
      <c r="J258" s="266"/>
      <c r="K258" s="266"/>
      <c r="L258" s="271"/>
      <c r="M258" s="272"/>
      <c r="N258" s="273"/>
      <c r="O258" s="273"/>
      <c r="P258" s="273"/>
      <c r="Q258" s="273"/>
      <c r="R258" s="273"/>
      <c r="S258" s="273"/>
      <c r="T258" s="27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5" t="s">
        <v>132</v>
      </c>
      <c r="AU258" s="275" t="s">
        <v>81</v>
      </c>
      <c r="AV258" s="14" t="s">
        <v>83</v>
      </c>
      <c r="AW258" s="14" t="s">
        <v>30</v>
      </c>
      <c r="AX258" s="14" t="s">
        <v>81</v>
      </c>
      <c r="AY258" s="275" t="s">
        <v>123</v>
      </c>
    </row>
    <row r="259" s="2" customFormat="1" ht="16.5" customHeight="1">
      <c r="A259" s="39"/>
      <c r="B259" s="40"/>
      <c r="C259" s="237" t="s">
        <v>265</v>
      </c>
      <c r="D259" s="237" t="s">
        <v>126</v>
      </c>
      <c r="E259" s="238" t="s">
        <v>687</v>
      </c>
      <c r="F259" s="239" t="s">
        <v>688</v>
      </c>
      <c r="G259" s="240" t="s">
        <v>172</v>
      </c>
      <c r="H259" s="241">
        <v>0.439</v>
      </c>
      <c r="I259" s="242"/>
      <c r="J259" s="243">
        <f>ROUND(I259*H259,2)</f>
        <v>0</v>
      </c>
      <c r="K259" s="244"/>
      <c r="L259" s="45"/>
      <c r="M259" s="245" t="s">
        <v>1</v>
      </c>
      <c r="N259" s="246" t="s">
        <v>38</v>
      </c>
      <c r="O259" s="92"/>
      <c r="P259" s="247">
        <f>O259*H259</f>
        <v>0</v>
      </c>
      <c r="Q259" s="247">
        <v>0</v>
      </c>
      <c r="R259" s="247">
        <f>Q259*H259</f>
        <v>0</v>
      </c>
      <c r="S259" s="247">
        <v>0</v>
      </c>
      <c r="T259" s="248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9" t="s">
        <v>816</v>
      </c>
      <c r="AT259" s="249" t="s">
        <v>126</v>
      </c>
      <c r="AU259" s="249" t="s">
        <v>81</v>
      </c>
      <c r="AY259" s="18" t="s">
        <v>123</v>
      </c>
      <c r="BE259" s="250">
        <f>IF(N259="základní",J259,0)</f>
        <v>0</v>
      </c>
      <c r="BF259" s="250">
        <f>IF(N259="snížená",J259,0)</f>
        <v>0</v>
      </c>
      <c r="BG259" s="250">
        <f>IF(N259="zákl. přenesená",J259,0)</f>
        <v>0</v>
      </c>
      <c r="BH259" s="250">
        <f>IF(N259="sníž. přenesená",J259,0)</f>
        <v>0</v>
      </c>
      <c r="BI259" s="250">
        <f>IF(N259="nulová",J259,0)</f>
        <v>0</v>
      </c>
      <c r="BJ259" s="18" t="s">
        <v>81</v>
      </c>
      <c r="BK259" s="250">
        <f>ROUND(I259*H259,2)</f>
        <v>0</v>
      </c>
      <c r="BL259" s="18" t="s">
        <v>816</v>
      </c>
      <c r="BM259" s="249" t="s">
        <v>969</v>
      </c>
    </row>
    <row r="260" s="2" customFormat="1">
      <c r="A260" s="39"/>
      <c r="B260" s="40"/>
      <c r="C260" s="41"/>
      <c r="D260" s="251" t="s">
        <v>131</v>
      </c>
      <c r="E260" s="41"/>
      <c r="F260" s="252" t="s">
        <v>848</v>
      </c>
      <c r="G260" s="41"/>
      <c r="H260" s="41"/>
      <c r="I260" s="145"/>
      <c r="J260" s="41"/>
      <c r="K260" s="41"/>
      <c r="L260" s="45"/>
      <c r="M260" s="301"/>
      <c r="N260" s="302"/>
      <c r="O260" s="303"/>
      <c r="P260" s="303"/>
      <c r="Q260" s="303"/>
      <c r="R260" s="303"/>
      <c r="S260" s="303"/>
      <c r="T260" s="304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131</v>
      </c>
      <c r="AU260" s="18" t="s">
        <v>81</v>
      </c>
    </row>
    <row r="261" s="2" customFormat="1" ht="6.96" customHeight="1">
      <c r="A261" s="39"/>
      <c r="B261" s="67"/>
      <c r="C261" s="68"/>
      <c r="D261" s="68"/>
      <c r="E261" s="68"/>
      <c r="F261" s="68"/>
      <c r="G261" s="68"/>
      <c r="H261" s="68"/>
      <c r="I261" s="184"/>
      <c r="J261" s="68"/>
      <c r="K261" s="68"/>
      <c r="L261" s="45"/>
      <c r="M261" s="39"/>
      <c r="O261" s="39"/>
      <c r="P261" s="39"/>
      <c r="Q261" s="39"/>
      <c r="R261" s="39"/>
      <c r="S261" s="39"/>
      <c r="T261" s="39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</row>
  </sheetData>
  <sheetProtection sheet="1" autoFilter="0" formatColumns="0" formatRows="0" objects="1" scenarios="1" spinCount="100000" saltValue="rOXVZNAEmfimLigxmppn+g963OGVogvHlcTv9Pqxs9G9sf1z+PL30l/sGrIPsVeY3veXIlQ5SuVOm/Q33eIvww==" hashValue="MUJ61dJ/c6CSsdL+qkFs7iSIPh0UykLNxaauU5JG7FTPMCyRIZ40LjbTDQdlBUEtR7JdZzuU2gFuzYIuE/86ng==" algorithmName="SHA-512" password="CC35"/>
  <autoFilter ref="C119:K26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83</v>
      </c>
    </row>
    <row r="4" s="1" customFormat="1" ht="24.96" customHeight="1">
      <c r="B4" s="21"/>
      <c r="D4" s="141" t="s">
        <v>93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Zřízení BK na trati H.Brod - Humpolec bez oblouku bez materiálu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94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970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15. 6. 2020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 xml:space="preserve"> </v>
      </c>
      <c r="F15" s="39"/>
      <c r="G15" s="39"/>
      <c r="H15" s="39"/>
      <c r="I15" s="148" t="s">
        <v>26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27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29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 xml:space="preserve"> </v>
      </c>
      <c r="F21" s="39"/>
      <c r="G21" s="39"/>
      <c r="H21" s="39"/>
      <c r="I21" s="148" t="s">
        <v>26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31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26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32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33</v>
      </c>
      <c r="E30" s="39"/>
      <c r="F30" s="39"/>
      <c r="G30" s="39"/>
      <c r="H30" s="39"/>
      <c r="I30" s="145"/>
      <c r="J30" s="158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35</v>
      </c>
      <c r="G32" s="39"/>
      <c r="H32" s="39"/>
      <c r="I32" s="160" t="s">
        <v>34</v>
      </c>
      <c r="J32" s="159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37</v>
      </c>
      <c r="E33" s="143" t="s">
        <v>38</v>
      </c>
      <c r="F33" s="162">
        <f>ROUND((SUM(BE118:BE132)),  2)</f>
        <v>0</v>
      </c>
      <c r="G33" s="39"/>
      <c r="H33" s="39"/>
      <c r="I33" s="163">
        <v>0.20999999999999999</v>
      </c>
      <c r="J33" s="162">
        <f>ROUND(((SUM(BE118:BE132))*I33),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39</v>
      </c>
      <c r="F34" s="162">
        <f>ROUND((SUM(BF118:BF132)),  2)</f>
        <v>0</v>
      </c>
      <c r="G34" s="39"/>
      <c r="H34" s="39"/>
      <c r="I34" s="163">
        <v>0.14999999999999999</v>
      </c>
      <c r="J34" s="162">
        <f>ROUND(((SUM(BF118:BF132))*I34),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40</v>
      </c>
      <c r="F35" s="162">
        <f>ROUND((SUM(BG118:BG132)),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41</v>
      </c>
      <c r="F36" s="162">
        <f>ROUND((SUM(BH118:BH132)),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62">
        <f>ROUND((SUM(BI118:BI132)),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43</v>
      </c>
      <c r="E39" s="166"/>
      <c r="F39" s="166"/>
      <c r="G39" s="167" t="s">
        <v>44</v>
      </c>
      <c r="H39" s="168" t="s">
        <v>45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46</v>
      </c>
      <c r="E50" s="173"/>
      <c r="F50" s="173"/>
      <c r="G50" s="172" t="s">
        <v>47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48</v>
      </c>
      <c r="E61" s="176"/>
      <c r="F61" s="177" t="s">
        <v>49</v>
      </c>
      <c r="G61" s="175" t="s">
        <v>48</v>
      </c>
      <c r="H61" s="176"/>
      <c r="I61" s="178"/>
      <c r="J61" s="179" t="s">
        <v>49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50</v>
      </c>
      <c r="E65" s="180"/>
      <c r="F65" s="180"/>
      <c r="G65" s="172" t="s">
        <v>51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48</v>
      </c>
      <c r="E76" s="176"/>
      <c r="F76" s="177" t="s">
        <v>49</v>
      </c>
      <c r="G76" s="175" t="s">
        <v>48</v>
      </c>
      <c r="H76" s="176"/>
      <c r="I76" s="178"/>
      <c r="J76" s="179" t="s">
        <v>49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Zřízení BK na trati H.Brod - Humpolec bez oblouku bez materiálu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2020-1-4 - VRN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15. 6. 2020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148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148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97</v>
      </c>
      <c r="D94" s="190"/>
      <c r="E94" s="190"/>
      <c r="F94" s="190"/>
      <c r="G94" s="190"/>
      <c r="H94" s="190"/>
      <c r="I94" s="191"/>
      <c r="J94" s="192" t="s">
        <v>98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99</v>
      </c>
      <c r="D96" s="41"/>
      <c r="E96" s="41"/>
      <c r="F96" s="41"/>
      <c r="G96" s="41"/>
      <c r="H96" s="41"/>
      <c r="I96" s="145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94"/>
      <c r="C97" s="195"/>
      <c r="D97" s="196" t="s">
        <v>699</v>
      </c>
      <c r="E97" s="197"/>
      <c r="F97" s="197"/>
      <c r="G97" s="197"/>
      <c r="H97" s="197"/>
      <c r="I97" s="198"/>
      <c r="J97" s="199">
        <f>J119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4"/>
      <c r="C98" s="195"/>
      <c r="D98" s="196" t="s">
        <v>971</v>
      </c>
      <c r="E98" s="197"/>
      <c r="F98" s="197"/>
      <c r="G98" s="197"/>
      <c r="H98" s="197"/>
      <c r="I98" s="198"/>
      <c r="J98" s="199">
        <f>J122</f>
        <v>0</v>
      </c>
      <c r="K98" s="195"/>
      <c r="L98" s="20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145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184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187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108</v>
      </c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88" t="str">
        <f>E7</f>
        <v>Zřízení BK na trati H.Brod - Humpolec bez oblouku bez materiálu</v>
      </c>
      <c r="F108" s="33"/>
      <c r="G108" s="33"/>
      <c r="H108" s="33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94</v>
      </c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2020-1-4 - VRN</v>
      </c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 xml:space="preserve"> </v>
      </c>
      <c r="G112" s="41"/>
      <c r="H112" s="41"/>
      <c r="I112" s="148" t="s">
        <v>22</v>
      </c>
      <c r="J112" s="80" t="str">
        <f>IF(J12="","",J12)</f>
        <v>15. 6. 2020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24</v>
      </c>
      <c r="D114" s="41"/>
      <c r="E114" s="41"/>
      <c r="F114" s="28" t="str">
        <f>E15</f>
        <v xml:space="preserve"> </v>
      </c>
      <c r="G114" s="41"/>
      <c r="H114" s="41"/>
      <c r="I114" s="148" t="s">
        <v>29</v>
      </c>
      <c r="J114" s="37" t="str">
        <f>E21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27</v>
      </c>
      <c r="D115" s="41"/>
      <c r="E115" s="41"/>
      <c r="F115" s="28" t="str">
        <f>IF(E18="","",E18)</f>
        <v>Vyplň údaj</v>
      </c>
      <c r="G115" s="41"/>
      <c r="H115" s="41"/>
      <c r="I115" s="148" t="s">
        <v>31</v>
      </c>
      <c r="J115" s="37" t="str">
        <f>E24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208"/>
      <c r="B117" s="209"/>
      <c r="C117" s="210" t="s">
        <v>109</v>
      </c>
      <c r="D117" s="211" t="s">
        <v>58</v>
      </c>
      <c r="E117" s="211" t="s">
        <v>54</v>
      </c>
      <c r="F117" s="211" t="s">
        <v>55</v>
      </c>
      <c r="G117" s="211" t="s">
        <v>110</v>
      </c>
      <c r="H117" s="211" t="s">
        <v>111</v>
      </c>
      <c r="I117" s="212" t="s">
        <v>112</v>
      </c>
      <c r="J117" s="213" t="s">
        <v>98</v>
      </c>
      <c r="K117" s="214" t="s">
        <v>113</v>
      </c>
      <c r="L117" s="215"/>
      <c r="M117" s="101" t="s">
        <v>1</v>
      </c>
      <c r="N117" s="102" t="s">
        <v>37</v>
      </c>
      <c r="O117" s="102" t="s">
        <v>114</v>
      </c>
      <c r="P117" s="102" t="s">
        <v>115</v>
      </c>
      <c r="Q117" s="102" t="s">
        <v>116</v>
      </c>
      <c r="R117" s="102" t="s">
        <v>117</v>
      </c>
      <c r="S117" s="102" t="s">
        <v>118</v>
      </c>
      <c r="T117" s="103" t="s">
        <v>119</v>
      </c>
      <c r="U117" s="208"/>
      <c r="V117" s="208"/>
      <c r="W117" s="208"/>
      <c r="X117" s="208"/>
      <c r="Y117" s="208"/>
      <c r="Z117" s="208"/>
      <c r="AA117" s="208"/>
      <c r="AB117" s="208"/>
      <c r="AC117" s="208"/>
      <c r="AD117" s="208"/>
      <c r="AE117" s="208"/>
    </row>
    <row r="118" s="2" customFormat="1" ht="22.8" customHeight="1">
      <c r="A118" s="39"/>
      <c r="B118" s="40"/>
      <c r="C118" s="108" t="s">
        <v>120</v>
      </c>
      <c r="D118" s="41"/>
      <c r="E118" s="41"/>
      <c r="F118" s="41"/>
      <c r="G118" s="41"/>
      <c r="H118" s="41"/>
      <c r="I118" s="145"/>
      <c r="J118" s="216">
        <f>BK118</f>
        <v>0</v>
      </c>
      <c r="K118" s="41"/>
      <c r="L118" s="45"/>
      <c r="M118" s="104"/>
      <c r="N118" s="217"/>
      <c r="O118" s="105"/>
      <c r="P118" s="218">
        <f>P119+P122</f>
        <v>0</v>
      </c>
      <c r="Q118" s="105"/>
      <c r="R118" s="218">
        <f>R119+R122</f>
        <v>0</v>
      </c>
      <c r="S118" s="105"/>
      <c r="T118" s="219">
        <f>T119+T122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72</v>
      </c>
      <c r="AU118" s="18" t="s">
        <v>100</v>
      </c>
      <c r="BK118" s="220">
        <f>BK119+BK122</f>
        <v>0</v>
      </c>
    </row>
    <row r="119" s="12" customFormat="1" ht="25.92" customHeight="1">
      <c r="A119" s="12"/>
      <c r="B119" s="221"/>
      <c r="C119" s="222"/>
      <c r="D119" s="223" t="s">
        <v>72</v>
      </c>
      <c r="E119" s="224" t="s">
        <v>812</v>
      </c>
      <c r="F119" s="224" t="s">
        <v>813</v>
      </c>
      <c r="G119" s="222"/>
      <c r="H119" s="222"/>
      <c r="I119" s="225"/>
      <c r="J119" s="226">
        <f>BK119</f>
        <v>0</v>
      </c>
      <c r="K119" s="222"/>
      <c r="L119" s="227"/>
      <c r="M119" s="228"/>
      <c r="N119" s="229"/>
      <c r="O119" s="229"/>
      <c r="P119" s="230">
        <f>SUM(P120:P121)</f>
        <v>0</v>
      </c>
      <c r="Q119" s="229"/>
      <c r="R119" s="230">
        <f>SUM(R120:R121)</f>
        <v>0</v>
      </c>
      <c r="S119" s="229"/>
      <c r="T119" s="231">
        <f>SUM(T120:T121)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32" t="s">
        <v>130</v>
      </c>
      <c r="AT119" s="233" t="s">
        <v>72</v>
      </c>
      <c r="AU119" s="233" t="s">
        <v>73</v>
      </c>
      <c r="AY119" s="232" t="s">
        <v>123</v>
      </c>
      <c r="BK119" s="234">
        <f>SUM(BK120:BK121)</f>
        <v>0</v>
      </c>
    </row>
    <row r="120" s="2" customFormat="1" ht="21.75" customHeight="1">
      <c r="A120" s="39"/>
      <c r="B120" s="40"/>
      <c r="C120" s="237" t="s">
        <v>124</v>
      </c>
      <c r="D120" s="237" t="s">
        <v>126</v>
      </c>
      <c r="E120" s="238" t="s">
        <v>972</v>
      </c>
      <c r="F120" s="239" t="s">
        <v>973</v>
      </c>
      <c r="G120" s="240" t="s">
        <v>294</v>
      </c>
      <c r="H120" s="241">
        <v>2</v>
      </c>
      <c r="I120" s="242"/>
      <c r="J120" s="243">
        <f>ROUND(I120*H120,2)</f>
        <v>0</v>
      </c>
      <c r="K120" s="244"/>
      <c r="L120" s="45"/>
      <c r="M120" s="245" t="s">
        <v>1</v>
      </c>
      <c r="N120" s="246" t="s">
        <v>38</v>
      </c>
      <c r="O120" s="92"/>
      <c r="P120" s="247">
        <f>O120*H120</f>
        <v>0</v>
      </c>
      <c r="Q120" s="247">
        <v>0</v>
      </c>
      <c r="R120" s="247">
        <f>Q120*H120</f>
        <v>0</v>
      </c>
      <c r="S120" s="247">
        <v>0</v>
      </c>
      <c r="T120" s="248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49" t="s">
        <v>816</v>
      </c>
      <c r="AT120" s="249" t="s">
        <v>126</v>
      </c>
      <c r="AU120" s="249" t="s">
        <v>81</v>
      </c>
      <c r="AY120" s="18" t="s">
        <v>123</v>
      </c>
      <c r="BE120" s="250">
        <f>IF(N120="základní",J120,0)</f>
        <v>0</v>
      </c>
      <c r="BF120" s="250">
        <f>IF(N120="snížená",J120,0)</f>
        <v>0</v>
      </c>
      <c r="BG120" s="250">
        <f>IF(N120="zákl. přenesená",J120,0)</f>
        <v>0</v>
      </c>
      <c r="BH120" s="250">
        <f>IF(N120="sníž. přenesená",J120,0)</f>
        <v>0</v>
      </c>
      <c r="BI120" s="250">
        <f>IF(N120="nulová",J120,0)</f>
        <v>0</v>
      </c>
      <c r="BJ120" s="18" t="s">
        <v>81</v>
      </c>
      <c r="BK120" s="250">
        <f>ROUND(I120*H120,2)</f>
        <v>0</v>
      </c>
      <c r="BL120" s="18" t="s">
        <v>816</v>
      </c>
      <c r="BM120" s="249" t="s">
        <v>974</v>
      </c>
    </row>
    <row r="121" s="2" customFormat="1">
      <c r="A121" s="39"/>
      <c r="B121" s="40"/>
      <c r="C121" s="41"/>
      <c r="D121" s="251" t="s">
        <v>131</v>
      </c>
      <c r="E121" s="41"/>
      <c r="F121" s="252" t="s">
        <v>975</v>
      </c>
      <c r="G121" s="41"/>
      <c r="H121" s="41"/>
      <c r="I121" s="145"/>
      <c r="J121" s="41"/>
      <c r="K121" s="41"/>
      <c r="L121" s="45"/>
      <c r="M121" s="253"/>
      <c r="N121" s="254"/>
      <c r="O121" s="92"/>
      <c r="P121" s="92"/>
      <c r="Q121" s="92"/>
      <c r="R121" s="92"/>
      <c r="S121" s="92"/>
      <c r="T121" s="93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131</v>
      </c>
      <c r="AU121" s="18" t="s">
        <v>81</v>
      </c>
    </row>
    <row r="122" s="12" customFormat="1" ht="25.92" customHeight="1">
      <c r="A122" s="12"/>
      <c r="B122" s="221"/>
      <c r="C122" s="222"/>
      <c r="D122" s="223" t="s">
        <v>72</v>
      </c>
      <c r="E122" s="224" t="s">
        <v>91</v>
      </c>
      <c r="F122" s="224" t="s">
        <v>976</v>
      </c>
      <c r="G122" s="222"/>
      <c r="H122" s="222"/>
      <c r="I122" s="225"/>
      <c r="J122" s="226">
        <f>BK122</f>
        <v>0</v>
      </c>
      <c r="K122" s="222"/>
      <c r="L122" s="227"/>
      <c r="M122" s="228"/>
      <c r="N122" s="229"/>
      <c r="O122" s="229"/>
      <c r="P122" s="230">
        <f>SUM(P123:P132)</f>
        <v>0</v>
      </c>
      <c r="Q122" s="229"/>
      <c r="R122" s="230">
        <f>SUM(R123:R132)</f>
        <v>0</v>
      </c>
      <c r="S122" s="229"/>
      <c r="T122" s="231">
        <f>SUM(T123:T132)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2" t="s">
        <v>124</v>
      </c>
      <c r="AT122" s="233" t="s">
        <v>72</v>
      </c>
      <c r="AU122" s="233" t="s">
        <v>73</v>
      </c>
      <c r="AY122" s="232" t="s">
        <v>123</v>
      </c>
      <c r="BK122" s="234">
        <f>SUM(BK123:BK132)</f>
        <v>0</v>
      </c>
    </row>
    <row r="123" s="2" customFormat="1" ht="16.5" customHeight="1">
      <c r="A123" s="39"/>
      <c r="B123" s="40"/>
      <c r="C123" s="237" t="s">
        <v>83</v>
      </c>
      <c r="D123" s="237" t="s">
        <v>126</v>
      </c>
      <c r="E123" s="238" t="s">
        <v>977</v>
      </c>
      <c r="F123" s="239" t="s">
        <v>978</v>
      </c>
      <c r="G123" s="240" t="s">
        <v>440</v>
      </c>
      <c r="H123" s="241">
        <v>1</v>
      </c>
      <c r="I123" s="242"/>
      <c r="J123" s="243">
        <f>ROUND(I123*H123,2)</f>
        <v>0</v>
      </c>
      <c r="K123" s="244"/>
      <c r="L123" s="45"/>
      <c r="M123" s="245" t="s">
        <v>1</v>
      </c>
      <c r="N123" s="246" t="s">
        <v>38</v>
      </c>
      <c r="O123" s="92"/>
      <c r="P123" s="247">
        <f>O123*H123</f>
        <v>0</v>
      </c>
      <c r="Q123" s="247">
        <v>0</v>
      </c>
      <c r="R123" s="247">
        <f>Q123*H123</f>
        <v>0</v>
      </c>
      <c r="S123" s="247">
        <v>0</v>
      </c>
      <c r="T123" s="248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9" t="s">
        <v>130</v>
      </c>
      <c r="AT123" s="249" t="s">
        <v>126</v>
      </c>
      <c r="AU123" s="249" t="s">
        <v>81</v>
      </c>
      <c r="AY123" s="18" t="s">
        <v>123</v>
      </c>
      <c r="BE123" s="250">
        <f>IF(N123="základní",J123,0)</f>
        <v>0</v>
      </c>
      <c r="BF123" s="250">
        <f>IF(N123="snížená",J123,0)</f>
        <v>0</v>
      </c>
      <c r="BG123" s="250">
        <f>IF(N123="zákl. přenesená",J123,0)</f>
        <v>0</v>
      </c>
      <c r="BH123" s="250">
        <f>IF(N123="sníž. přenesená",J123,0)</f>
        <v>0</v>
      </c>
      <c r="BI123" s="250">
        <f>IF(N123="nulová",J123,0)</f>
        <v>0</v>
      </c>
      <c r="BJ123" s="18" t="s">
        <v>81</v>
      </c>
      <c r="BK123" s="250">
        <f>ROUND(I123*H123,2)</f>
        <v>0</v>
      </c>
      <c r="BL123" s="18" t="s">
        <v>130</v>
      </c>
      <c r="BM123" s="249" t="s">
        <v>979</v>
      </c>
    </row>
    <row r="124" s="2" customFormat="1">
      <c r="A124" s="39"/>
      <c r="B124" s="40"/>
      <c r="C124" s="41"/>
      <c r="D124" s="251" t="s">
        <v>131</v>
      </c>
      <c r="E124" s="41"/>
      <c r="F124" s="252" t="s">
        <v>978</v>
      </c>
      <c r="G124" s="41"/>
      <c r="H124" s="41"/>
      <c r="I124" s="145"/>
      <c r="J124" s="41"/>
      <c r="K124" s="41"/>
      <c r="L124" s="45"/>
      <c r="M124" s="253"/>
      <c r="N124" s="254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131</v>
      </c>
      <c r="AU124" s="18" t="s">
        <v>81</v>
      </c>
    </row>
    <row r="125" s="2" customFormat="1" ht="21.75" customHeight="1">
      <c r="A125" s="39"/>
      <c r="B125" s="40"/>
      <c r="C125" s="237" t="s">
        <v>141</v>
      </c>
      <c r="D125" s="237" t="s">
        <v>126</v>
      </c>
      <c r="E125" s="238" t="s">
        <v>980</v>
      </c>
      <c r="F125" s="239" t="s">
        <v>981</v>
      </c>
      <c r="G125" s="240" t="s">
        <v>440</v>
      </c>
      <c r="H125" s="241">
        <v>1</v>
      </c>
      <c r="I125" s="242"/>
      <c r="J125" s="243">
        <f>ROUND(I125*H125,2)</f>
        <v>0</v>
      </c>
      <c r="K125" s="244"/>
      <c r="L125" s="45"/>
      <c r="M125" s="245" t="s">
        <v>1</v>
      </c>
      <c r="N125" s="246" t="s">
        <v>38</v>
      </c>
      <c r="O125" s="92"/>
      <c r="P125" s="247">
        <f>O125*H125</f>
        <v>0</v>
      </c>
      <c r="Q125" s="247">
        <v>0</v>
      </c>
      <c r="R125" s="247">
        <f>Q125*H125</f>
        <v>0</v>
      </c>
      <c r="S125" s="247">
        <v>0</v>
      </c>
      <c r="T125" s="248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9" t="s">
        <v>130</v>
      </c>
      <c r="AT125" s="249" t="s">
        <v>126</v>
      </c>
      <c r="AU125" s="249" t="s">
        <v>81</v>
      </c>
      <c r="AY125" s="18" t="s">
        <v>123</v>
      </c>
      <c r="BE125" s="250">
        <f>IF(N125="základní",J125,0)</f>
        <v>0</v>
      </c>
      <c r="BF125" s="250">
        <f>IF(N125="snížená",J125,0)</f>
        <v>0</v>
      </c>
      <c r="BG125" s="250">
        <f>IF(N125="zákl. přenesená",J125,0)</f>
        <v>0</v>
      </c>
      <c r="BH125" s="250">
        <f>IF(N125="sníž. přenesená",J125,0)</f>
        <v>0</v>
      </c>
      <c r="BI125" s="250">
        <f>IF(N125="nulová",J125,0)</f>
        <v>0</v>
      </c>
      <c r="BJ125" s="18" t="s">
        <v>81</v>
      </c>
      <c r="BK125" s="250">
        <f>ROUND(I125*H125,2)</f>
        <v>0</v>
      </c>
      <c r="BL125" s="18" t="s">
        <v>130</v>
      </c>
      <c r="BM125" s="249" t="s">
        <v>982</v>
      </c>
    </row>
    <row r="126" s="2" customFormat="1">
      <c r="A126" s="39"/>
      <c r="B126" s="40"/>
      <c r="C126" s="41"/>
      <c r="D126" s="251" t="s">
        <v>131</v>
      </c>
      <c r="E126" s="41"/>
      <c r="F126" s="252" t="s">
        <v>983</v>
      </c>
      <c r="G126" s="41"/>
      <c r="H126" s="41"/>
      <c r="I126" s="145"/>
      <c r="J126" s="41"/>
      <c r="K126" s="41"/>
      <c r="L126" s="45"/>
      <c r="M126" s="253"/>
      <c r="N126" s="254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131</v>
      </c>
      <c r="AU126" s="18" t="s">
        <v>81</v>
      </c>
    </row>
    <row r="127" s="2" customFormat="1" ht="16.5" customHeight="1">
      <c r="A127" s="39"/>
      <c r="B127" s="40"/>
      <c r="C127" s="237" t="s">
        <v>145</v>
      </c>
      <c r="D127" s="237" t="s">
        <v>126</v>
      </c>
      <c r="E127" s="238" t="s">
        <v>984</v>
      </c>
      <c r="F127" s="239" t="s">
        <v>985</v>
      </c>
      <c r="G127" s="240" t="s">
        <v>440</v>
      </c>
      <c r="H127" s="241">
        <v>1</v>
      </c>
      <c r="I127" s="242"/>
      <c r="J127" s="243">
        <f>ROUND(I127*H127,2)</f>
        <v>0</v>
      </c>
      <c r="K127" s="244"/>
      <c r="L127" s="45"/>
      <c r="M127" s="245" t="s">
        <v>1</v>
      </c>
      <c r="N127" s="246" t="s">
        <v>38</v>
      </c>
      <c r="O127" s="92"/>
      <c r="P127" s="247">
        <f>O127*H127</f>
        <v>0</v>
      </c>
      <c r="Q127" s="247">
        <v>0</v>
      </c>
      <c r="R127" s="247">
        <f>Q127*H127</f>
        <v>0</v>
      </c>
      <c r="S127" s="247">
        <v>0</v>
      </c>
      <c r="T127" s="248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9" t="s">
        <v>130</v>
      </c>
      <c r="AT127" s="249" t="s">
        <v>126</v>
      </c>
      <c r="AU127" s="249" t="s">
        <v>81</v>
      </c>
      <c r="AY127" s="18" t="s">
        <v>123</v>
      </c>
      <c r="BE127" s="250">
        <f>IF(N127="základní",J127,0)</f>
        <v>0</v>
      </c>
      <c r="BF127" s="250">
        <f>IF(N127="snížená",J127,0)</f>
        <v>0</v>
      </c>
      <c r="BG127" s="250">
        <f>IF(N127="zákl. přenesená",J127,0)</f>
        <v>0</v>
      </c>
      <c r="BH127" s="250">
        <f>IF(N127="sníž. přenesená",J127,0)</f>
        <v>0</v>
      </c>
      <c r="BI127" s="250">
        <f>IF(N127="nulová",J127,0)</f>
        <v>0</v>
      </c>
      <c r="BJ127" s="18" t="s">
        <v>81</v>
      </c>
      <c r="BK127" s="250">
        <f>ROUND(I127*H127,2)</f>
        <v>0</v>
      </c>
      <c r="BL127" s="18" t="s">
        <v>130</v>
      </c>
      <c r="BM127" s="249" t="s">
        <v>986</v>
      </c>
    </row>
    <row r="128" s="2" customFormat="1">
      <c r="A128" s="39"/>
      <c r="B128" s="40"/>
      <c r="C128" s="41"/>
      <c r="D128" s="251" t="s">
        <v>131</v>
      </c>
      <c r="E128" s="41"/>
      <c r="F128" s="252" t="s">
        <v>985</v>
      </c>
      <c r="G128" s="41"/>
      <c r="H128" s="41"/>
      <c r="I128" s="145"/>
      <c r="J128" s="41"/>
      <c r="K128" s="41"/>
      <c r="L128" s="45"/>
      <c r="M128" s="253"/>
      <c r="N128" s="25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131</v>
      </c>
      <c r="AU128" s="18" t="s">
        <v>81</v>
      </c>
    </row>
    <row r="129" s="2" customFormat="1" ht="21.75" customHeight="1">
      <c r="A129" s="39"/>
      <c r="B129" s="40"/>
      <c r="C129" s="237" t="s">
        <v>164</v>
      </c>
      <c r="D129" s="237" t="s">
        <v>126</v>
      </c>
      <c r="E129" s="238" t="s">
        <v>987</v>
      </c>
      <c r="F129" s="239" t="s">
        <v>988</v>
      </c>
      <c r="G129" s="240" t="s">
        <v>440</v>
      </c>
      <c r="H129" s="241">
        <v>1</v>
      </c>
      <c r="I129" s="242"/>
      <c r="J129" s="243">
        <f>ROUND(I129*H129,2)</f>
        <v>0</v>
      </c>
      <c r="K129" s="244"/>
      <c r="L129" s="45"/>
      <c r="M129" s="245" t="s">
        <v>1</v>
      </c>
      <c r="N129" s="246" t="s">
        <v>38</v>
      </c>
      <c r="O129" s="92"/>
      <c r="P129" s="247">
        <f>O129*H129</f>
        <v>0</v>
      </c>
      <c r="Q129" s="247">
        <v>0</v>
      </c>
      <c r="R129" s="247">
        <f>Q129*H129</f>
        <v>0</v>
      </c>
      <c r="S129" s="247">
        <v>0</v>
      </c>
      <c r="T129" s="24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9" t="s">
        <v>130</v>
      </c>
      <c r="AT129" s="249" t="s">
        <v>126</v>
      </c>
      <c r="AU129" s="249" t="s">
        <v>81</v>
      </c>
      <c r="AY129" s="18" t="s">
        <v>123</v>
      </c>
      <c r="BE129" s="250">
        <f>IF(N129="základní",J129,0)</f>
        <v>0</v>
      </c>
      <c r="BF129" s="250">
        <f>IF(N129="snížená",J129,0)</f>
        <v>0</v>
      </c>
      <c r="BG129" s="250">
        <f>IF(N129="zákl. přenesená",J129,0)</f>
        <v>0</v>
      </c>
      <c r="BH129" s="250">
        <f>IF(N129="sníž. přenesená",J129,0)</f>
        <v>0</v>
      </c>
      <c r="BI129" s="250">
        <f>IF(N129="nulová",J129,0)</f>
        <v>0</v>
      </c>
      <c r="BJ129" s="18" t="s">
        <v>81</v>
      </c>
      <c r="BK129" s="250">
        <f>ROUND(I129*H129,2)</f>
        <v>0</v>
      </c>
      <c r="BL129" s="18" t="s">
        <v>130</v>
      </c>
      <c r="BM129" s="249" t="s">
        <v>989</v>
      </c>
    </row>
    <row r="130" s="2" customFormat="1">
      <c r="A130" s="39"/>
      <c r="B130" s="40"/>
      <c r="C130" s="41"/>
      <c r="D130" s="251" t="s">
        <v>131</v>
      </c>
      <c r="E130" s="41"/>
      <c r="F130" s="252" t="s">
        <v>988</v>
      </c>
      <c r="G130" s="41"/>
      <c r="H130" s="41"/>
      <c r="I130" s="145"/>
      <c r="J130" s="41"/>
      <c r="K130" s="41"/>
      <c r="L130" s="45"/>
      <c r="M130" s="253"/>
      <c r="N130" s="254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131</v>
      </c>
      <c r="AU130" s="18" t="s">
        <v>81</v>
      </c>
    </row>
    <row r="131" s="2" customFormat="1" ht="55.5" customHeight="1">
      <c r="A131" s="39"/>
      <c r="B131" s="40"/>
      <c r="C131" s="237" t="s">
        <v>130</v>
      </c>
      <c r="D131" s="237" t="s">
        <v>126</v>
      </c>
      <c r="E131" s="238" t="s">
        <v>990</v>
      </c>
      <c r="F131" s="239" t="s">
        <v>991</v>
      </c>
      <c r="G131" s="240" t="s">
        <v>440</v>
      </c>
      <c r="H131" s="241">
        <v>1</v>
      </c>
      <c r="I131" s="242"/>
      <c r="J131" s="243">
        <f>ROUND(I131*H131,2)</f>
        <v>0</v>
      </c>
      <c r="K131" s="244"/>
      <c r="L131" s="45"/>
      <c r="M131" s="245" t="s">
        <v>1</v>
      </c>
      <c r="N131" s="246" t="s">
        <v>38</v>
      </c>
      <c r="O131" s="92"/>
      <c r="P131" s="247">
        <f>O131*H131</f>
        <v>0</v>
      </c>
      <c r="Q131" s="247">
        <v>0</v>
      </c>
      <c r="R131" s="247">
        <f>Q131*H131</f>
        <v>0</v>
      </c>
      <c r="S131" s="247">
        <v>0</v>
      </c>
      <c r="T131" s="24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9" t="s">
        <v>130</v>
      </c>
      <c r="AT131" s="249" t="s">
        <v>126</v>
      </c>
      <c r="AU131" s="249" t="s">
        <v>81</v>
      </c>
      <c r="AY131" s="18" t="s">
        <v>123</v>
      </c>
      <c r="BE131" s="250">
        <f>IF(N131="základní",J131,0)</f>
        <v>0</v>
      </c>
      <c r="BF131" s="250">
        <f>IF(N131="snížená",J131,0)</f>
        <v>0</v>
      </c>
      <c r="BG131" s="250">
        <f>IF(N131="zákl. přenesená",J131,0)</f>
        <v>0</v>
      </c>
      <c r="BH131" s="250">
        <f>IF(N131="sníž. přenesená",J131,0)</f>
        <v>0</v>
      </c>
      <c r="BI131" s="250">
        <f>IF(N131="nulová",J131,0)</f>
        <v>0</v>
      </c>
      <c r="BJ131" s="18" t="s">
        <v>81</v>
      </c>
      <c r="BK131" s="250">
        <f>ROUND(I131*H131,2)</f>
        <v>0</v>
      </c>
      <c r="BL131" s="18" t="s">
        <v>130</v>
      </c>
      <c r="BM131" s="249" t="s">
        <v>992</v>
      </c>
    </row>
    <row r="132" s="2" customFormat="1">
      <c r="A132" s="39"/>
      <c r="B132" s="40"/>
      <c r="C132" s="41"/>
      <c r="D132" s="251" t="s">
        <v>131</v>
      </c>
      <c r="E132" s="41"/>
      <c r="F132" s="252" t="s">
        <v>991</v>
      </c>
      <c r="G132" s="41"/>
      <c r="H132" s="41"/>
      <c r="I132" s="145"/>
      <c r="J132" s="41"/>
      <c r="K132" s="41"/>
      <c r="L132" s="45"/>
      <c r="M132" s="301"/>
      <c r="N132" s="302"/>
      <c r="O132" s="303"/>
      <c r="P132" s="303"/>
      <c r="Q132" s="303"/>
      <c r="R132" s="303"/>
      <c r="S132" s="303"/>
      <c r="T132" s="304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131</v>
      </c>
      <c r="AU132" s="18" t="s">
        <v>81</v>
      </c>
    </row>
    <row r="133" s="2" customFormat="1" ht="6.96" customHeight="1">
      <c r="A133" s="39"/>
      <c r="B133" s="67"/>
      <c r="C133" s="68"/>
      <c r="D133" s="68"/>
      <c r="E133" s="68"/>
      <c r="F133" s="68"/>
      <c r="G133" s="68"/>
      <c r="H133" s="68"/>
      <c r="I133" s="184"/>
      <c r="J133" s="68"/>
      <c r="K133" s="68"/>
      <c r="L133" s="45"/>
      <c r="M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</sheetData>
  <sheetProtection sheet="1" autoFilter="0" formatColumns="0" formatRows="0" objects="1" scenarios="1" spinCount="100000" saltValue="i8aK1gXqEt0oszQqN9jQWODenl9tq0gWOU1f110zR4B54pKFpWhqyP/QVOx/JLhZLNUBwRbyiTn4pMqLmXxj/Q==" hashValue="O8377yBIuo22w4nBaJHdrAxyg0LpRq+cBqbZwN4BCRhJ5+qPtXngBYNVHy5EPXF+Omzb9Zji4v7VrdhDEeQkYA==" algorithmName="SHA-512" password="CC35"/>
  <autoFilter ref="C117:K13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Žák Michal, Ing.</dc:creator>
  <cp:lastModifiedBy>Žák Michal, Ing.</cp:lastModifiedBy>
  <dcterms:created xsi:type="dcterms:W3CDTF">2020-06-23T10:49:55Z</dcterms:created>
  <dcterms:modified xsi:type="dcterms:W3CDTF">2020-06-23T10:50:01Z</dcterms:modified>
</cp:coreProperties>
</file>