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SO 01 - Kolejový svršek a..." sheetId="2" r:id="rId2"/>
    <sheet name="SO 01.1 - Ukolejnění a tr..." sheetId="3" r:id="rId3"/>
    <sheet name="SO 01.2 - Ukolejnění a tr..." sheetId="4" r:id="rId4"/>
    <sheet name="SO 01.3 - Ukolejnění a tr..." sheetId="5" r:id="rId5"/>
    <sheet name="PS 01.1 - Technologická č..." sheetId="6" r:id="rId6"/>
    <sheet name="PS 01.2 - Materiál - Etapa 1" sheetId="7" r:id="rId7"/>
    <sheet name="PS 02.1 - Technologická č..." sheetId="8" r:id="rId8"/>
    <sheet name="PS 02.2 - Materiál - Etapa 2" sheetId="9" r:id="rId9"/>
    <sheet name="PS 03.1 - Technologická č..." sheetId="10" r:id="rId10"/>
    <sheet name="VON - Vedlejší a ostatní ..." sheetId="11" r:id="rId11"/>
  </sheets>
  <definedNames>
    <definedName name="_xlnm.Print_Area" localSheetId="0">'Rekapitulace zakázky'!$D$4:$AO$76,'Rekapitulace zakázky'!$C$82:$AQ$105</definedName>
    <definedName name="_xlnm.Print_Titles" localSheetId="0">'Rekapitulace zakázky'!$92:$92</definedName>
    <definedName name="_xlnm._FilterDatabase" localSheetId="1" hidden="1">'SO 01 - Kolejový svršek a...'!$C$115:$K$575</definedName>
    <definedName name="_xlnm.Print_Area" localSheetId="1">'SO 01 - Kolejový svršek a...'!$C$4:$J$76,'SO 01 - Kolejový svršek a...'!$C$82:$J$97,'SO 01 - Kolejový svršek a...'!$C$103:$K$575</definedName>
    <definedName name="_xlnm.Print_Titles" localSheetId="1">'SO 01 - Kolejový svršek a...'!$115:$115</definedName>
    <definedName name="_xlnm._FilterDatabase" localSheetId="2" hidden="1">'SO 01.1 - Ukolejnění a tr...'!$C$115:$K$140</definedName>
    <definedName name="_xlnm.Print_Area" localSheetId="2">'SO 01.1 - Ukolejnění a tr...'!$C$4:$J$76,'SO 01.1 - Ukolejnění a tr...'!$C$82:$J$97,'SO 01.1 - Ukolejnění a tr...'!$C$103:$K$140</definedName>
    <definedName name="_xlnm.Print_Titles" localSheetId="2">'SO 01.1 - Ukolejnění a tr...'!$115:$115</definedName>
    <definedName name="_xlnm._FilterDatabase" localSheetId="3" hidden="1">'SO 01.2 - Ukolejnění a tr...'!$C$115:$K$146</definedName>
    <definedName name="_xlnm.Print_Area" localSheetId="3">'SO 01.2 - Ukolejnění a tr...'!$C$4:$J$76,'SO 01.2 - Ukolejnění a tr...'!$C$82:$J$97,'SO 01.2 - Ukolejnění a tr...'!$C$103:$K$146</definedName>
    <definedName name="_xlnm.Print_Titles" localSheetId="3">'SO 01.2 - Ukolejnění a tr...'!$115:$115</definedName>
    <definedName name="_xlnm._FilterDatabase" localSheetId="4" hidden="1">'SO 01.3 - Ukolejnění a tr...'!$C$115:$K$132</definedName>
    <definedName name="_xlnm.Print_Area" localSheetId="4">'SO 01.3 - Ukolejnění a tr...'!$C$4:$J$76,'SO 01.3 - Ukolejnění a tr...'!$C$82:$J$97,'SO 01.3 - Ukolejnění a tr...'!$C$103:$K$132</definedName>
    <definedName name="_xlnm.Print_Titles" localSheetId="4">'SO 01.3 - Ukolejnění a tr...'!$115:$115</definedName>
    <definedName name="_xlnm._FilterDatabase" localSheetId="5" hidden="1">'PS 01.1 - Technologická č...'!$C$118:$K$206</definedName>
    <definedName name="_xlnm.Print_Area" localSheetId="5">'PS 01.1 - Technologická č...'!$C$4:$J$76,'PS 01.1 - Technologická č...'!$C$82:$J$100,'PS 01.1 - Technologická č...'!$C$106:$K$206</definedName>
    <definedName name="_xlnm.Print_Titles" localSheetId="5">'PS 01.1 - Technologická č...'!$118:$118</definedName>
    <definedName name="_xlnm._FilterDatabase" localSheetId="6" hidden="1">'PS 01.2 - Materiál - Etapa 1'!$C$115:$K$131</definedName>
    <definedName name="_xlnm.Print_Area" localSheetId="6">'PS 01.2 - Materiál - Etapa 1'!$C$4:$J$76,'PS 01.2 - Materiál - Etapa 1'!$C$82:$J$97,'PS 01.2 - Materiál - Etapa 1'!$C$103:$K$131</definedName>
    <definedName name="_xlnm.Print_Titles" localSheetId="6">'PS 01.2 - Materiál - Etapa 1'!$115:$115</definedName>
    <definedName name="_xlnm._FilterDatabase" localSheetId="7" hidden="1">'PS 02.1 - Technologická č...'!$C$118:$K$165</definedName>
    <definedName name="_xlnm.Print_Area" localSheetId="7">'PS 02.1 - Technologická č...'!$C$4:$J$76,'PS 02.1 - Technologická č...'!$C$82:$J$100,'PS 02.1 - Technologická č...'!$C$106:$K$165</definedName>
    <definedName name="_xlnm.Print_Titles" localSheetId="7">'PS 02.1 - Technologická č...'!$118:$118</definedName>
    <definedName name="_xlnm._FilterDatabase" localSheetId="8" hidden="1">'PS 02.2 - Materiál - Etapa 2'!$C$115:$K$129</definedName>
    <definedName name="_xlnm.Print_Area" localSheetId="8">'PS 02.2 - Materiál - Etapa 2'!$C$4:$J$76,'PS 02.2 - Materiál - Etapa 2'!$C$82:$J$97,'PS 02.2 - Materiál - Etapa 2'!$C$103:$K$129</definedName>
    <definedName name="_xlnm.Print_Titles" localSheetId="8">'PS 02.2 - Materiál - Etapa 2'!$115:$115</definedName>
    <definedName name="_xlnm._FilterDatabase" localSheetId="9" hidden="1">'PS 03.1 - Technologická č...'!$C$118:$K$151</definedName>
    <definedName name="_xlnm.Print_Area" localSheetId="9">'PS 03.1 - Technologická č...'!$C$4:$J$76,'PS 03.1 - Technologická č...'!$C$82:$J$100,'PS 03.1 - Technologická č...'!$C$106:$K$151</definedName>
    <definedName name="_xlnm.Print_Titles" localSheetId="9">'PS 03.1 - Technologická č...'!$118:$118</definedName>
    <definedName name="_xlnm._FilterDatabase" localSheetId="10" hidden="1">'VON - Vedlejší a ostatní ...'!$C$115:$K$159</definedName>
    <definedName name="_xlnm.Print_Area" localSheetId="10">'VON - Vedlejší a ostatní ...'!$C$4:$J$76,'VON - Vedlejší a ostatní ...'!$C$82:$J$97,'VON - Vedlejší a ostatní ...'!$C$103:$K$159</definedName>
    <definedName name="_xlnm.Print_Titles" localSheetId="10">'VON - Vedlejší a ostatní ...'!$115:$115</definedName>
  </definedNames>
  <calcPr/>
</workbook>
</file>

<file path=xl/calcChain.xml><?xml version="1.0" encoding="utf-8"?>
<calcChain xmlns="http://schemas.openxmlformats.org/spreadsheetml/2006/main">
  <c i="11" l="1" r="J37"/>
  <c r="J36"/>
  <c i="1" r="AY104"/>
  <c i="11" r="J35"/>
  <c i="1" r="AX104"/>
  <c i="11" r="BI158"/>
  <c r="BH158"/>
  <c r="BG158"/>
  <c r="BF158"/>
  <c r="T158"/>
  <c r="R158"/>
  <c r="P158"/>
  <c r="BI155"/>
  <c r="BH155"/>
  <c r="BG155"/>
  <c r="BF155"/>
  <c r="T155"/>
  <c r="R155"/>
  <c r="P155"/>
  <c r="BI152"/>
  <c r="BH152"/>
  <c r="BG152"/>
  <c r="BF152"/>
  <c r="T152"/>
  <c r="R152"/>
  <c r="P152"/>
  <c r="BI149"/>
  <c r="BH149"/>
  <c r="BG149"/>
  <c r="BF149"/>
  <c r="T149"/>
  <c r="R149"/>
  <c r="P149"/>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F110"/>
  <c r="E108"/>
  <c r="F89"/>
  <c r="E87"/>
  <c r="J24"/>
  <c r="E24"/>
  <c r="J113"/>
  <c r="J23"/>
  <c r="J21"/>
  <c r="E21"/>
  <c r="J112"/>
  <c r="J20"/>
  <c r="J18"/>
  <c r="E18"/>
  <c r="F113"/>
  <c r="J17"/>
  <c r="J15"/>
  <c r="E15"/>
  <c r="F112"/>
  <c r="J14"/>
  <c r="J12"/>
  <c r="J110"/>
  <c r="E7"/>
  <c r="E106"/>
  <c i="10" r="J37"/>
  <c r="J36"/>
  <c i="1" r="AY103"/>
  <c i="10" r="J35"/>
  <c i="1" r="AX103"/>
  <c i="10"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T121"/>
  <c r="T120"/>
  <c r="R122"/>
  <c r="R121"/>
  <c r="R120"/>
  <c r="P122"/>
  <c r="P121"/>
  <c r="P120"/>
  <c r="F113"/>
  <c r="E111"/>
  <c r="F89"/>
  <c r="E87"/>
  <c r="J24"/>
  <c r="E24"/>
  <c r="J92"/>
  <c r="J23"/>
  <c r="J21"/>
  <c r="E21"/>
  <c r="J115"/>
  <c r="J20"/>
  <c r="J18"/>
  <c r="E18"/>
  <c r="F116"/>
  <c r="J17"/>
  <c r="J15"/>
  <c r="E15"/>
  <c r="F115"/>
  <c r="J14"/>
  <c r="J12"/>
  <c r="J89"/>
  <c r="E7"/>
  <c r="E85"/>
  <c i="9" r="J37"/>
  <c r="J36"/>
  <c i="1" r="AY102"/>
  <c i="9" r="J35"/>
  <c i="1" r="AX102"/>
  <c i="9" r="BI128"/>
  <c r="BH128"/>
  <c r="BG128"/>
  <c r="BF128"/>
  <c r="T128"/>
  <c r="R128"/>
  <c r="P128"/>
  <c r="BI126"/>
  <c r="BH126"/>
  <c r="BG126"/>
  <c r="BF126"/>
  <c r="T126"/>
  <c r="R126"/>
  <c r="P126"/>
  <c r="BI124"/>
  <c r="BH124"/>
  <c r="BG124"/>
  <c r="BF124"/>
  <c r="T124"/>
  <c r="R124"/>
  <c r="P124"/>
  <c r="BI122"/>
  <c r="BH122"/>
  <c r="BG122"/>
  <c r="BF122"/>
  <c r="T122"/>
  <c r="R122"/>
  <c r="P122"/>
  <c r="BI117"/>
  <c r="BH117"/>
  <c r="BG117"/>
  <c r="BF117"/>
  <c r="T117"/>
  <c r="R117"/>
  <c r="P117"/>
  <c r="F110"/>
  <c r="E108"/>
  <c r="F89"/>
  <c r="E87"/>
  <c r="J24"/>
  <c r="E24"/>
  <c r="J113"/>
  <c r="J23"/>
  <c r="J21"/>
  <c r="E21"/>
  <c r="J112"/>
  <c r="J20"/>
  <c r="J18"/>
  <c r="E18"/>
  <c r="F92"/>
  <c r="J17"/>
  <c r="J15"/>
  <c r="E15"/>
  <c r="F112"/>
  <c r="J14"/>
  <c r="J12"/>
  <c r="J89"/>
  <c r="E7"/>
  <c r="E106"/>
  <c i="8" r="J37"/>
  <c r="J36"/>
  <c i="1" r="AY101"/>
  <c i="8" r="J35"/>
  <c i="1" r="AX101"/>
  <c i="8"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T121"/>
  <c r="T120"/>
  <c r="R122"/>
  <c r="R121"/>
  <c r="R120"/>
  <c r="P122"/>
  <c r="P121"/>
  <c r="P120"/>
  <c r="F113"/>
  <c r="E111"/>
  <c r="F89"/>
  <c r="E87"/>
  <c r="J24"/>
  <c r="E24"/>
  <c r="J92"/>
  <c r="J23"/>
  <c r="J21"/>
  <c r="E21"/>
  <c r="J115"/>
  <c r="J20"/>
  <c r="J18"/>
  <c r="E18"/>
  <c r="F116"/>
  <c r="J17"/>
  <c r="J15"/>
  <c r="E15"/>
  <c r="F115"/>
  <c r="J14"/>
  <c r="J12"/>
  <c r="J113"/>
  <c r="E7"/>
  <c r="E109"/>
  <c i="7" r="J37"/>
  <c r="J36"/>
  <c i="1" r="AY100"/>
  <c i="7" r="J35"/>
  <c i="1" r="AX100"/>
  <c i="7" r="BI130"/>
  <c r="BH130"/>
  <c r="BG130"/>
  <c r="BF130"/>
  <c r="T130"/>
  <c r="R130"/>
  <c r="P130"/>
  <c r="BI128"/>
  <c r="BH128"/>
  <c r="BG128"/>
  <c r="BF128"/>
  <c r="T128"/>
  <c r="R128"/>
  <c r="P128"/>
  <c r="BI126"/>
  <c r="BH126"/>
  <c r="BG126"/>
  <c r="BF126"/>
  <c r="T126"/>
  <c r="R126"/>
  <c r="P126"/>
  <c r="BI124"/>
  <c r="BH124"/>
  <c r="BG124"/>
  <c r="BF124"/>
  <c r="T124"/>
  <c r="R124"/>
  <c r="P124"/>
  <c r="BI117"/>
  <c r="BH117"/>
  <c r="BG117"/>
  <c r="BF117"/>
  <c r="T117"/>
  <c r="R117"/>
  <c r="P117"/>
  <c r="F110"/>
  <c r="E108"/>
  <c r="F89"/>
  <c r="E87"/>
  <c r="J24"/>
  <c r="E24"/>
  <c r="J113"/>
  <c r="J23"/>
  <c r="J21"/>
  <c r="E21"/>
  <c r="J112"/>
  <c r="J20"/>
  <c r="J18"/>
  <c r="E18"/>
  <c r="F113"/>
  <c r="J17"/>
  <c r="J15"/>
  <c r="E15"/>
  <c r="F112"/>
  <c r="J14"/>
  <c r="J12"/>
  <c r="J110"/>
  <c r="E7"/>
  <c r="E106"/>
  <c i="6" r="J37"/>
  <c r="J36"/>
  <c i="1" r="AY99"/>
  <c i="6" r="J35"/>
  <c i="1" r="AX99"/>
  <c i="6"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T121"/>
  <c r="T120"/>
  <c r="R122"/>
  <c r="R121"/>
  <c r="R120"/>
  <c r="P122"/>
  <c r="P121"/>
  <c r="P120"/>
  <c r="F113"/>
  <c r="E111"/>
  <c r="F89"/>
  <c r="E87"/>
  <c r="J24"/>
  <c r="E24"/>
  <c r="J116"/>
  <c r="J23"/>
  <c r="J21"/>
  <c r="E21"/>
  <c r="J115"/>
  <c r="J20"/>
  <c r="J18"/>
  <c r="E18"/>
  <c r="F92"/>
  <c r="J17"/>
  <c r="J15"/>
  <c r="E15"/>
  <c r="F115"/>
  <c r="J14"/>
  <c r="J12"/>
  <c r="J89"/>
  <c r="E7"/>
  <c r="E109"/>
  <c i="5" r="J37"/>
  <c r="J36"/>
  <c i="1" r="AY98"/>
  <c i="5" r="J35"/>
  <c i="1" r="AX98"/>
  <c i="5"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91"/>
  <c r="J20"/>
  <c r="J18"/>
  <c r="E18"/>
  <c r="F113"/>
  <c r="J17"/>
  <c r="J15"/>
  <c r="E15"/>
  <c r="F112"/>
  <c r="J14"/>
  <c r="J12"/>
  <c r="J110"/>
  <c r="E7"/>
  <c r="E106"/>
  <c i="4" r="J37"/>
  <c r="J36"/>
  <c i="1" r="AY97"/>
  <c i="4" r="J35"/>
  <c i="1" r="AX97"/>
  <c i="4"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113"/>
  <c r="J17"/>
  <c r="J15"/>
  <c r="E15"/>
  <c r="F91"/>
  <c r="J14"/>
  <c r="J12"/>
  <c r="J110"/>
  <c r="E7"/>
  <c r="E85"/>
  <c i="3" r="J37"/>
  <c r="J36"/>
  <c i="1" r="AY96"/>
  <c i="3" r="J35"/>
  <c i="1" r="AX96"/>
  <c i="3"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91"/>
  <c r="J14"/>
  <c r="J12"/>
  <c r="J110"/>
  <c r="E7"/>
  <c r="E85"/>
  <c i="2" r="J37"/>
  <c r="J36"/>
  <c i="1" r="AY95"/>
  <c i="2" r="J35"/>
  <c i="1" r="AX95"/>
  <c i="2" r="BI573"/>
  <c r="BH573"/>
  <c r="BG573"/>
  <c r="BF573"/>
  <c r="T573"/>
  <c r="R573"/>
  <c r="P573"/>
  <c r="BI570"/>
  <c r="BH570"/>
  <c r="BG570"/>
  <c r="BF570"/>
  <c r="T570"/>
  <c r="R570"/>
  <c r="P570"/>
  <c r="BI567"/>
  <c r="BH567"/>
  <c r="BG567"/>
  <c r="BF567"/>
  <c r="T567"/>
  <c r="R567"/>
  <c r="P567"/>
  <c r="BI564"/>
  <c r="BH564"/>
  <c r="BG564"/>
  <c r="BF564"/>
  <c r="T564"/>
  <c r="R564"/>
  <c r="P564"/>
  <c r="BI561"/>
  <c r="BH561"/>
  <c r="BG561"/>
  <c r="BF561"/>
  <c r="T561"/>
  <c r="R561"/>
  <c r="P561"/>
  <c r="BI558"/>
  <c r="BH558"/>
  <c r="BG558"/>
  <c r="BF558"/>
  <c r="T558"/>
  <c r="R558"/>
  <c r="P558"/>
  <c r="BI555"/>
  <c r="BH555"/>
  <c r="BG555"/>
  <c r="BF555"/>
  <c r="T555"/>
  <c r="R555"/>
  <c r="P555"/>
  <c r="BI552"/>
  <c r="BH552"/>
  <c r="BG552"/>
  <c r="BF552"/>
  <c r="T552"/>
  <c r="R552"/>
  <c r="P552"/>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4"/>
  <c r="BH534"/>
  <c r="BG534"/>
  <c r="BF534"/>
  <c r="T534"/>
  <c r="R534"/>
  <c r="P534"/>
  <c r="BI531"/>
  <c r="BH531"/>
  <c r="BG531"/>
  <c r="BF531"/>
  <c r="T531"/>
  <c r="R531"/>
  <c r="P531"/>
  <c r="BI528"/>
  <c r="BH528"/>
  <c r="BG528"/>
  <c r="BF528"/>
  <c r="T528"/>
  <c r="R528"/>
  <c r="P528"/>
  <c r="BI525"/>
  <c r="BH525"/>
  <c r="BG525"/>
  <c r="BF525"/>
  <c r="T525"/>
  <c r="R525"/>
  <c r="P525"/>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F110"/>
  <c r="E108"/>
  <c r="F89"/>
  <c r="E87"/>
  <c r="J24"/>
  <c r="E24"/>
  <c r="J92"/>
  <c r="J23"/>
  <c r="J21"/>
  <c r="E21"/>
  <c r="J112"/>
  <c r="J20"/>
  <c r="J18"/>
  <c r="E18"/>
  <c r="F92"/>
  <c r="J17"/>
  <c r="J15"/>
  <c r="E15"/>
  <c r="F112"/>
  <c r="J14"/>
  <c r="J12"/>
  <c r="J89"/>
  <c r="E7"/>
  <c r="E106"/>
  <c i="1" r="L90"/>
  <c r="AM90"/>
  <c r="AM89"/>
  <c r="L89"/>
  <c r="AM87"/>
  <c r="L87"/>
  <c r="L85"/>
  <c r="L84"/>
  <c i="11" r="BK158"/>
  <c r="BK152"/>
  <c i="10" r="J146"/>
  <c r="BK142"/>
  <c r="BK140"/>
  <c r="J138"/>
  <c r="BK133"/>
  <c r="J131"/>
  <c r="J127"/>
  <c r="J125"/>
  <c r="J122"/>
  <c i="9" r="BK128"/>
  <c r="BK126"/>
  <c r="BK122"/>
  <c r="J117"/>
  <c i="8" r="BK158"/>
  <c r="J156"/>
  <c r="BK152"/>
  <c r="BK150"/>
  <c r="BK144"/>
  <c r="BK142"/>
  <c r="J140"/>
  <c r="BK131"/>
  <c r="J129"/>
  <c r="BK125"/>
  <c r="J122"/>
  <c i="7" r="J130"/>
  <c r="BK128"/>
  <c r="BK124"/>
  <c r="BK117"/>
  <c i="6" r="J205"/>
  <c r="BK203"/>
  <c r="BK201"/>
  <c r="BK197"/>
  <c r="J193"/>
  <c r="BK188"/>
  <c r="BK186"/>
  <c r="J184"/>
  <c r="J180"/>
  <c r="BK178"/>
  <c r="BK170"/>
  <c r="BK168"/>
  <c r="J166"/>
  <c r="BK162"/>
  <c r="BK158"/>
  <c r="J156"/>
  <c r="J145"/>
  <c r="BK143"/>
  <c r="BK141"/>
  <c r="BK137"/>
  <c r="J133"/>
  <c r="BK129"/>
  <c r="BK122"/>
  <c i="5" r="J129"/>
  <c r="J127"/>
  <c r="J123"/>
  <c r="BK121"/>
  <c i="4" r="BK145"/>
  <c r="BK143"/>
  <c r="BK141"/>
  <c r="BK137"/>
  <c r="J135"/>
  <c r="J133"/>
  <c r="J131"/>
  <c r="J129"/>
  <c r="BK119"/>
  <c r="J117"/>
  <c i="3" r="BK139"/>
  <c r="BK137"/>
  <c r="J133"/>
  <c r="BK129"/>
  <c r="J125"/>
  <c r="J123"/>
  <c r="BK119"/>
  <c r="BK117"/>
  <c i="2" r="BK561"/>
  <c r="BK558"/>
  <c r="BK552"/>
  <c r="J549"/>
  <c r="BK546"/>
  <c r="J543"/>
  <c r="J540"/>
  <c r="J537"/>
  <c r="J534"/>
  <c r="J531"/>
  <c r="BK525"/>
  <c r="J519"/>
  <c r="J507"/>
  <c r="J504"/>
  <c r="BK495"/>
  <c r="J492"/>
  <c r="BK489"/>
  <c r="J483"/>
  <c r="BK477"/>
  <c r="BK471"/>
  <c r="BK468"/>
  <c r="J465"/>
  <c r="BK462"/>
  <c r="BK459"/>
  <c r="J456"/>
  <c r="J447"/>
  <c r="BK441"/>
  <c r="BK438"/>
  <c r="J432"/>
  <c r="J423"/>
  <c r="BK417"/>
  <c r="BK414"/>
  <c r="J411"/>
  <c r="J405"/>
  <c r="BK402"/>
  <c r="BK399"/>
  <c r="J396"/>
  <c r="BK393"/>
  <c r="J393"/>
  <c r="J387"/>
  <c r="J381"/>
  <c r="J369"/>
  <c r="J360"/>
  <c r="J357"/>
  <c r="BK354"/>
  <c r="J351"/>
  <c r="J348"/>
  <c r="BK342"/>
  <c r="J339"/>
  <c r="J330"/>
  <c r="J327"/>
  <c r="BK324"/>
  <c r="BK321"/>
  <c r="J315"/>
  <c r="BK297"/>
  <c r="J294"/>
  <c r="J291"/>
  <c r="BK288"/>
  <c r="J282"/>
  <c r="BK276"/>
  <c r="J273"/>
  <c r="BK264"/>
  <c r="BK261"/>
  <c r="BK255"/>
  <c r="BK252"/>
  <c r="BK249"/>
  <c r="BK246"/>
  <c r="BK243"/>
  <c r="J231"/>
  <c r="BK225"/>
  <c r="BK216"/>
  <c r="J213"/>
  <c r="J207"/>
  <c r="J204"/>
  <c r="J195"/>
  <c r="J192"/>
  <c r="J189"/>
  <c r="J183"/>
  <c r="BK174"/>
  <c r="J171"/>
  <c r="BK168"/>
  <c r="BK165"/>
  <c r="BK159"/>
  <c r="J156"/>
  <c r="BK150"/>
  <c r="J147"/>
  <c r="BK141"/>
  <c r="J138"/>
  <c r="BK135"/>
  <c r="BK129"/>
  <c r="J126"/>
  <c r="BK120"/>
  <c r="J117"/>
  <c i="11" r="J158"/>
  <c r="J155"/>
  <c r="J152"/>
  <c r="BK149"/>
  <c i="10" r="BK150"/>
  <c r="J148"/>
  <c r="BK146"/>
  <c r="BK144"/>
  <c r="BK131"/>
  <c r="BK129"/>
  <c r="BK127"/>
  <c r="BK125"/>
  <c i="9" r="J128"/>
  <c r="J124"/>
  <c r="BK117"/>
  <c i="8" r="J164"/>
  <c r="BK162"/>
  <c r="J160"/>
  <c r="BK156"/>
  <c r="BK154"/>
  <c r="J152"/>
  <c r="BK148"/>
  <c r="BK146"/>
  <c r="BK129"/>
  <c r="J127"/>
  <c i="7" r="BK126"/>
  <c r="J124"/>
  <c i="6" r="J199"/>
  <c r="BK195"/>
  <c r="J188"/>
  <c r="BK184"/>
  <c r="J182"/>
  <c r="J176"/>
  <c r="J174"/>
  <c r="BK172"/>
  <c r="J170"/>
  <c r="J168"/>
  <c r="J164"/>
  <c r="J160"/>
  <c r="J143"/>
  <c r="J141"/>
  <c r="J139"/>
  <c r="BK135"/>
  <c r="J131"/>
  <c r="J127"/>
  <c r="BK125"/>
  <c r="J122"/>
  <c i="5" r="BK131"/>
  <c r="BK129"/>
  <c r="BK125"/>
  <c r="J121"/>
  <c r="BK119"/>
  <c r="J117"/>
  <c i="4" r="J145"/>
  <c r="BK139"/>
  <c r="J137"/>
  <c r="BK133"/>
  <c r="J127"/>
  <c r="BK125"/>
  <c r="BK123"/>
  <c r="BK121"/>
  <c r="BK117"/>
  <c i="3" r="J139"/>
  <c r="J137"/>
  <c r="J135"/>
  <c r="BK133"/>
  <c r="J131"/>
  <c r="J129"/>
  <c r="J127"/>
  <c r="BK121"/>
  <c r="J117"/>
  <c i="2" r="BK573"/>
  <c r="J573"/>
  <c r="BK570"/>
  <c r="J570"/>
  <c r="BK567"/>
  <c r="J567"/>
  <c r="BK564"/>
  <c r="J564"/>
  <c r="J561"/>
  <c r="J558"/>
  <c r="J555"/>
  <c r="BK549"/>
  <c r="J546"/>
  <c r="BK540"/>
  <c r="BK534"/>
  <c r="J528"/>
  <c r="J525"/>
  <c r="J522"/>
  <c r="BK516"/>
  <c r="BK513"/>
  <c r="BK510"/>
  <c r="BK504"/>
  <c r="J501"/>
  <c r="BK498"/>
  <c r="J495"/>
  <c r="BK492"/>
  <c r="J486"/>
  <c r="BK483"/>
  <c r="J480"/>
  <c r="J471"/>
  <c r="J462"/>
  <c r="J459"/>
  <c r="BK456"/>
  <c r="BK453"/>
  <c r="J450"/>
  <c r="BK447"/>
  <c r="J444"/>
  <c r="J441"/>
  <c r="BK435"/>
  <c r="BK432"/>
  <c r="J429"/>
  <c r="J426"/>
  <c r="BK420"/>
  <c r="J414"/>
  <c r="J408"/>
  <c r="BK405"/>
  <c r="J402"/>
  <c r="BK396"/>
  <c r="J390"/>
  <c r="J384"/>
  <c r="J378"/>
  <c r="BK375"/>
  <c r="J372"/>
  <c r="J366"/>
  <c r="J363"/>
  <c r="BK357"/>
  <c r="BK351"/>
  <c r="J345"/>
  <c r="J342"/>
  <c r="BK339"/>
  <c r="BK336"/>
  <c r="J333"/>
  <c r="BK330"/>
  <c r="BK327"/>
  <c r="J321"/>
  <c r="J318"/>
  <c r="J312"/>
  <c r="J306"/>
  <c r="BK303"/>
  <c r="BK300"/>
  <c r="BK294"/>
  <c r="BK291"/>
  <c r="J288"/>
  <c r="J285"/>
  <c r="BK282"/>
  <c r="BK279"/>
  <c r="J276"/>
  <c r="J270"/>
  <c r="BK267"/>
  <c r="J264"/>
  <c r="J258"/>
  <c r="J255"/>
  <c r="J249"/>
  <c r="J243"/>
  <c r="BK240"/>
  <c r="J237"/>
  <c r="BK234"/>
  <c r="BK228"/>
  <c r="BK222"/>
  <c r="J219"/>
  <c r="J216"/>
  <c r="BK213"/>
  <c r="BK210"/>
  <c r="BK207"/>
  <c r="BK204"/>
  <c r="J201"/>
  <c r="J198"/>
  <c r="BK189"/>
  <c r="J186"/>
  <c r="J180"/>
  <c r="J177"/>
  <c r="J165"/>
  <c r="J162"/>
  <c r="BK156"/>
  <c r="J153"/>
  <c r="J150"/>
  <c r="BK147"/>
  <c r="J144"/>
  <c r="BK138"/>
  <c r="J135"/>
  <c r="J132"/>
  <c r="BK126"/>
  <c r="J123"/>
  <c r="BK117"/>
  <c i="1" r="AS94"/>
  <c i="11" r="BK155"/>
  <c r="J149"/>
  <c r="BK147"/>
  <c r="J147"/>
  <c r="BK144"/>
  <c r="J144"/>
  <c r="BK141"/>
  <c r="J141"/>
  <c r="BK138"/>
  <c r="J138"/>
  <c r="BK135"/>
  <c r="J135"/>
  <c r="BK132"/>
  <c r="J132"/>
  <c r="BK129"/>
  <c r="J129"/>
  <c r="BK126"/>
  <c r="J126"/>
  <c r="BK123"/>
  <c r="J123"/>
  <c r="BK120"/>
  <c r="J120"/>
  <c r="BK117"/>
  <c r="J117"/>
  <c i="10" r="J150"/>
  <c r="BK148"/>
  <c r="J144"/>
  <c r="J142"/>
  <c r="J140"/>
  <c r="BK138"/>
  <c r="J133"/>
  <c r="J129"/>
  <c r="BK122"/>
  <c i="9" r="J126"/>
  <c r="BK124"/>
  <c r="J122"/>
  <c i="8" r="BK164"/>
  <c r="J162"/>
  <c r="BK160"/>
  <c r="J158"/>
  <c r="J154"/>
  <c r="J150"/>
  <c r="J148"/>
  <c r="J146"/>
  <c r="J144"/>
  <c r="J142"/>
  <c r="BK140"/>
  <c r="J131"/>
  <c r="BK127"/>
  <c r="J125"/>
  <c r="BK122"/>
  <c i="7" r="BK130"/>
  <c r="J128"/>
  <c r="J126"/>
  <c r="J117"/>
  <c i="6" r="BK205"/>
  <c r="J203"/>
  <c r="J201"/>
  <c r="BK199"/>
  <c r="J197"/>
  <c r="J195"/>
  <c r="BK193"/>
  <c r="J186"/>
  <c r="BK182"/>
  <c r="BK180"/>
  <c r="J178"/>
  <c r="BK176"/>
  <c r="BK174"/>
  <c r="J172"/>
  <c r="BK166"/>
  <c r="BK164"/>
  <c r="J162"/>
  <c r="BK160"/>
  <c r="J158"/>
  <c r="BK156"/>
  <c r="BK145"/>
  <c r="BK139"/>
  <c r="J137"/>
  <c r="J135"/>
  <c r="BK133"/>
  <c r="BK131"/>
  <c r="J129"/>
  <c r="BK127"/>
  <c r="J125"/>
  <c i="5" r="J131"/>
  <c r="BK127"/>
  <c r="J125"/>
  <c r="BK123"/>
  <c r="J119"/>
  <c r="BK117"/>
  <c i="4" r="J143"/>
  <c r="J141"/>
  <c r="J139"/>
  <c r="BK135"/>
  <c r="BK131"/>
  <c r="BK129"/>
  <c r="BK127"/>
  <c r="J125"/>
  <c r="J123"/>
  <c r="J121"/>
  <c r="J119"/>
  <c i="3" r="BK135"/>
  <c r="BK131"/>
  <c r="BK127"/>
  <c r="BK125"/>
  <c r="BK123"/>
  <c r="J121"/>
  <c r="J119"/>
  <c i="2" r="BK555"/>
  <c r="J552"/>
  <c r="BK543"/>
  <c r="BK537"/>
  <c r="BK531"/>
  <c r="BK528"/>
  <c r="BK522"/>
  <c r="BK519"/>
  <c r="J516"/>
  <c r="J513"/>
  <c r="J510"/>
  <c r="BK507"/>
  <c r="BK501"/>
  <c r="J498"/>
  <c r="J489"/>
  <c r="BK486"/>
  <c r="BK480"/>
  <c r="J477"/>
  <c r="BK474"/>
  <c r="J474"/>
  <c r="J468"/>
  <c r="BK465"/>
  <c r="J453"/>
  <c r="BK450"/>
  <c r="BK444"/>
  <c r="J438"/>
  <c r="J435"/>
  <c r="BK429"/>
  <c r="BK426"/>
  <c r="BK423"/>
  <c r="J420"/>
  <c r="J417"/>
  <c r="BK411"/>
  <c r="BK408"/>
  <c r="J399"/>
  <c r="BK390"/>
  <c r="BK387"/>
  <c r="BK384"/>
  <c r="BK381"/>
  <c r="BK378"/>
  <c r="J375"/>
  <c r="BK372"/>
  <c r="BK369"/>
  <c r="BK366"/>
  <c r="BK363"/>
  <c r="BK360"/>
  <c r="J354"/>
  <c r="BK348"/>
  <c r="BK345"/>
  <c r="J336"/>
  <c r="BK333"/>
  <c r="J324"/>
  <c r="BK318"/>
  <c r="BK315"/>
  <c r="BK312"/>
  <c r="BK309"/>
  <c r="J309"/>
  <c r="BK306"/>
  <c r="J303"/>
  <c r="J300"/>
  <c r="J297"/>
  <c r="BK285"/>
  <c r="J279"/>
  <c r="BK273"/>
  <c r="BK270"/>
  <c r="J267"/>
  <c r="J261"/>
  <c r="BK258"/>
  <c r="J252"/>
  <c r="J246"/>
  <c r="J240"/>
  <c r="BK237"/>
  <c r="J234"/>
  <c r="BK231"/>
  <c r="J228"/>
  <c r="J225"/>
  <c r="J222"/>
  <c r="BK219"/>
  <c r="J210"/>
  <c r="BK201"/>
  <c r="BK198"/>
  <c r="BK195"/>
  <c r="BK192"/>
  <c r="BK186"/>
  <c r="BK183"/>
  <c r="BK180"/>
  <c r="BK177"/>
  <c r="J174"/>
  <c r="BK171"/>
  <c r="J168"/>
  <c r="BK162"/>
  <c r="J159"/>
  <c r="BK153"/>
  <c r="BK144"/>
  <c r="J141"/>
  <c r="BK132"/>
  <c r="J129"/>
  <c r="BK123"/>
  <c r="J120"/>
  <c i="11" l="1" r="R116"/>
  <c i="2" r="T116"/>
  <c i="3" r="R116"/>
  <c i="4" r="BK116"/>
  <c r="J116"/>
  <c r="J96"/>
  <c r="P116"/>
  <c i="1" r="AU97"/>
  <c i="5" r="P116"/>
  <c i="1" r="AU98"/>
  <c i="6" r="R124"/>
  <c r="R119"/>
  <c i="7" r="P116"/>
  <c i="1" r="AU100"/>
  <c i="8" r="T124"/>
  <c r="T119"/>
  <c i="9" r="R116"/>
  <c i="11" r="P116"/>
  <c i="1" r="AU104"/>
  <c i="2" r="P116"/>
  <c i="1" r="AU95"/>
  <c i="3" r="T116"/>
  <c i="4" r="T116"/>
  <c i="5" r="R116"/>
  <c i="6" r="BK124"/>
  <c r="J124"/>
  <c r="J99"/>
  <c r="T124"/>
  <c r="T119"/>
  <c i="7" r="BK116"/>
  <c r="J116"/>
  <c r="J96"/>
  <c r="T116"/>
  <c i="8" r="BK124"/>
  <c r="J124"/>
  <c r="J99"/>
  <c r="P124"/>
  <c r="P119"/>
  <c i="1" r="AU101"/>
  <c i="9" r="BK116"/>
  <c r="J116"/>
  <c r="J96"/>
  <c r="T116"/>
  <c i="10" r="P124"/>
  <c r="P119"/>
  <c i="1" r="AU103"/>
  <c i="10" r="R124"/>
  <c r="R119"/>
  <c i="11" r="BK116"/>
  <c r="J116"/>
  <c r="J96"/>
  <c i="2" r="BK116"/>
  <c r="J116"/>
  <c r="J96"/>
  <c r="R116"/>
  <c i="3" r="BK116"/>
  <c r="J116"/>
  <c r="J96"/>
  <c r="P116"/>
  <c i="1" r="AU96"/>
  <c i="4" r="R116"/>
  <c i="5" r="BK116"/>
  <c r="J116"/>
  <c r="J96"/>
  <c r="T116"/>
  <c i="6" r="P124"/>
  <c r="P119"/>
  <c i="1" r="AU99"/>
  <c i="7" r="R116"/>
  <c i="8" r="R124"/>
  <c r="R119"/>
  <c i="9" r="P116"/>
  <c i="1" r="AU102"/>
  <c i="10" r="BK124"/>
  <c r="J124"/>
  <c r="J99"/>
  <c r="T124"/>
  <c r="T119"/>
  <c i="11" r="T116"/>
  <c i="2" r="E85"/>
  <c r="J91"/>
  <c r="J113"/>
  <c r="BE120"/>
  <c r="BE126"/>
  <c r="BE129"/>
  <c r="BE138"/>
  <c r="BE141"/>
  <c r="BE150"/>
  <c r="BE153"/>
  <c r="BE159"/>
  <c r="BE165"/>
  <c r="BE168"/>
  <c r="BE174"/>
  <c r="BE189"/>
  <c r="BE201"/>
  <c r="BE207"/>
  <c r="BE210"/>
  <c r="BE213"/>
  <c r="BE216"/>
  <c r="BE228"/>
  <c r="BE252"/>
  <c r="BE255"/>
  <c r="BE264"/>
  <c r="BE267"/>
  <c r="BE270"/>
  <c r="BE276"/>
  <c r="BE294"/>
  <c r="BE303"/>
  <c r="BE321"/>
  <c r="BE327"/>
  <c r="BE333"/>
  <c r="BE357"/>
  <c r="BE360"/>
  <c r="BE381"/>
  <c r="BE390"/>
  <c r="BE396"/>
  <c r="BE405"/>
  <c r="BE432"/>
  <c r="BE435"/>
  <c r="BE459"/>
  <c r="BE462"/>
  <c r="BE465"/>
  <c r="BE471"/>
  <c r="BE480"/>
  <c r="BE483"/>
  <c r="BE486"/>
  <c r="BE498"/>
  <c r="BE504"/>
  <c r="BE510"/>
  <c r="BE516"/>
  <c r="BE528"/>
  <c i="3" r="J89"/>
  <c r="F92"/>
  <c r="E106"/>
  <c r="J113"/>
  <c r="BE117"/>
  <c r="BE121"/>
  <c r="BE125"/>
  <c r="BE129"/>
  <c i="4" r="J89"/>
  <c r="F92"/>
  <c r="E106"/>
  <c r="F112"/>
  <c r="J112"/>
  <c r="J113"/>
  <c r="BE117"/>
  <c r="BE119"/>
  <c r="BE125"/>
  <c r="BE129"/>
  <c r="BE133"/>
  <c r="BE141"/>
  <c r="BE145"/>
  <c i="5" r="E85"/>
  <c r="F91"/>
  <c r="J92"/>
  <c r="J112"/>
  <c r="BE121"/>
  <c r="BE125"/>
  <c i="6" r="J91"/>
  <c r="J113"/>
  <c r="F116"/>
  <c r="BE127"/>
  <c r="BE129"/>
  <c r="BE143"/>
  <c r="BE145"/>
  <c r="BE156"/>
  <c r="BE164"/>
  <c r="BE172"/>
  <c r="BE174"/>
  <c r="BE178"/>
  <c r="BE180"/>
  <c r="BE184"/>
  <c r="BE188"/>
  <c r="BE201"/>
  <c r="BE203"/>
  <c r="BE205"/>
  <c i="7" r="J89"/>
  <c r="F92"/>
  <c r="BE124"/>
  <c i="8" r="E85"/>
  <c r="J91"/>
  <c r="J116"/>
  <c r="BE125"/>
  <c r="BE131"/>
  <c r="BE152"/>
  <c r="BE158"/>
  <c r="BE162"/>
  <c i="9" r="F91"/>
  <c r="J92"/>
  <c r="J110"/>
  <c r="F113"/>
  <c r="BE117"/>
  <c i="10" r="J91"/>
  <c r="E109"/>
  <c r="J113"/>
  <c r="J116"/>
  <c r="BE127"/>
  <c r="BE133"/>
  <c r="BE142"/>
  <c r="BE146"/>
  <c i="11" r="E85"/>
  <c r="J89"/>
  <c r="F91"/>
  <c r="J91"/>
  <c r="F92"/>
  <c r="J92"/>
  <c r="BE117"/>
  <c r="BE120"/>
  <c r="BE123"/>
  <c r="BE126"/>
  <c r="BE129"/>
  <c r="BE132"/>
  <c r="BE135"/>
  <c r="BE138"/>
  <c r="BE141"/>
  <c r="BE144"/>
  <c r="BE147"/>
  <c r="BE155"/>
  <c i="2" r="F91"/>
  <c r="J110"/>
  <c r="F113"/>
  <c r="BE123"/>
  <c r="BE135"/>
  <c r="BE144"/>
  <c r="BE147"/>
  <c r="BE177"/>
  <c r="BE183"/>
  <c r="BE195"/>
  <c r="BE234"/>
  <c r="BE243"/>
  <c r="BE258"/>
  <c r="BE261"/>
  <c r="BE279"/>
  <c r="BE282"/>
  <c r="BE291"/>
  <c r="BE297"/>
  <c r="BE300"/>
  <c r="BE306"/>
  <c r="BE309"/>
  <c r="BE315"/>
  <c r="BE324"/>
  <c r="BE330"/>
  <c r="BE339"/>
  <c r="BE342"/>
  <c r="BE348"/>
  <c r="BE351"/>
  <c r="BE363"/>
  <c r="BE372"/>
  <c r="BE375"/>
  <c r="BE387"/>
  <c r="BE393"/>
  <c r="BE399"/>
  <c r="BE402"/>
  <c r="BE411"/>
  <c r="BE414"/>
  <c r="BE417"/>
  <c r="BE423"/>
  <c r="BE438"/>
  <c r="BE444"/>
  <c r="BE447"/>
  <c r="BE477"/>
  <c r="BE489"/>
  <c r="BE492"/>
  <c r="BE495"/>
  <c r="BE507"/>
  <c r="BE519"/>
  <c r="BE525"/>
  <c r="BE537"/>
  <c r="BE540"/>
  <c r="BE546"/>
  <c r="BE552"/>
  <c r="BE558"/>
  <c r="BE561"/>
  <c r="BE564"/>
  <c r="BE567"/>
  <c r="BE570"/>
  <c r="BE573"/>
  <c i="3" r="F112"/>
  <c r="BE119"/>
  <c r="BE123"/>
  <c r="BE131"/>
  <c r="BE133"/>
  <c r="BE137"/>
  <c r="BE139"/>
  <c i="4" r="BE121"/>
  <c r="BE123"/>
  <c r="BE131"/>
  <c r="BE137"/>
  <c i="5" r="F92"/>
  <c r="BE117"/>
  <c r="BE123"/>
  <c r="BE127"/>
  <c r="BE129"/>
  <c i="6" r="F91"/>
  <c r="J92"/>
  <c r="BE122"/>
  <c r="BE125"/>
  <c r="BE133"/>
  <c r="BE135"/>
  <c r="BE137"/>
  <c r="BE158"/>
  <c r="BE162"/>
  <c r="BE168"/>
  <c r="BE170"/>
  <c r="BE176"/>
  <c r="BE182"/>
  <c r="BE193"/>
  <c i="7" r="F91"/>
  <c r="J92"/>
  <c r="BE128"/>
  <c r="BE130"/>
  <c i="8" r="F91"/>
  <c r="BE127"/>
  <c r="BE144"/>
  <c r="BE150"/>
  <c r="BE154"/>
  <c r="BE160"/>
  <c r="BE164"/>
  <c i="9" r="E85"/>
  <c r="J91"/>
  <c r="BE122"/>
  <c r="BE128"/>
  <c i="10" r="F92"/>
  <c r="BE122"/>
  <c r="BE125"/>
  <c r="BE129"/>
  <c r="BE144"/>
  <c r="BE148"/>
  <c i="11" r="BE149"/>
  <c r="BE152"/>
  <c r="BE158"/>
  <c i="2" r="BE117"/>
  <c r="BE132"/>
  <c r="BE156"/>
  <c r="BE162"/>
  <c r="BE171"/>
  <c r="BE180"/>
  <c r="BE186"/>
  <c r="BE192"/>
  <c r="BE198"/>
  <c r="BE204"/>
  <c r="BE219"/>
  <c r="BE222"/>
  <c r="BE225"/>
  <c r="BE231"/>
  <c r="BE237"/>
  <c r="BE240"/>
  <c r="BE246"/>
  <c r="BE249"/>
  <c r="BE273"/>
  <c r="BE285"/>
  <c r="BE288"/>
  <c r="BE312"/>
  <c r="BE318"/>
  <c r="BE336"/>
  <c r="BE345"/>
  <c r="BE354"/>
  <c r="BE366"/>
  <c r="BE369"/>
  <c r="BE378"/>
  <c r="BE384"/>
  <c r="BE408"/>
  <c r="BE420"/>
  <c r="BE426"/>
  <c r="BE429"/>
  <c r="BE441"/>
  <c r="BE450"/>
  <c r="BE453"/>
  <c r="BE456"/>
  <c r="BE468"/>
  <c r="BE474"/>
  <c r="BE501"/>
  <c r="BE513"/>
  <c r="BE522"/>
  <c r="BE531"/>
  <c r="BE534"/>
  <c r="BE543"/>
  <c r="BE549"/>
  <c r="BE555"/>
  <c i="3" r="J91"/>
  <c r="BE127"/>
  <c r="BE135"/>
  <c i="4" r="BE127"/>
  <c r="BE135"/>
  <c r="BE139"/>
  <c r="BE143"/>
  <c i="5" r="J89"/>
  <c r="BE119"/>
  <c r="BE131"/>
  <c i="6" r="E85"/>
  <c r="BE131"/>
  <c r="BE139"/>
  <c r="BE141"/>
  <c r="BE160"/>
  <c r="BE166"/>
  <c r="BE186"/>
  <c r="BE195"/>
  <c r="BE197"/>
  <c r="BE199"/>
  <c r="BK121"/>
  <c r="J121"/>
  <c r="J98"/>
  <c i="7" r="E85"/>
  <c r="J91"/>
  <c r="BE117"/>
  <c r="BE126"/>
  <c i="8" r="J89"/>
  <c r="F92"/>
  <c r="BE122"/>
  <c r="BE129"/>
  <c r="BE140"/>
  <c r="BE142"/>
  <c r="BE146"/>
  <c r="BE148"/>
  <c r="BE156"/>
  <c r="BK121"/>
  <c r="J121"/>
  <c r="J98"/>
  <c i="9" r="BE124"/>
  <c r="BE126"/>
  <c i="10" r="F91"/>
  <c r="BE131"/>
  <c r="BE138"/>
  <c r="BE140"/>
  <c r="BE150"/>
  <c r="BK121"/>
  <c r="BK120"/>
  <c r="J120"/>
  <c r="J97"/>
  <c i="3" r="F35"/>
  <c i="1" r="BB96"/>
  <c i="4" r="F34"/>
  <c i="1" r="BA97"/>
  <c i="4" r="F35"/>
  <c i="1" r="BB97"/>
  <c i="5" r="F34"/>
  <c i="1" r="BA98"/>
  <c i="5" r="F36"/>
  <c i="1" r="BC98"/>
  <c i="6" r="F34"/>
  <c i="1" r="BA99"/>
  <c i="6" r="F35"/>
  <c i="1" r="BB99"/>
  <c i="7" r="F34"/>
  <c i="1" r="BA100"/>
  <c i="7" r="F36"/>
  <c i="1" r="BC100"/>
  <c i="8" r="F34"/>
  <c i="1" r="BA101"/>
  <c i="8" r="F36"/>
  <c i="1" r="BC101"/>
  <c i="9" r="J34"/>
  <c i="1" r="AW102"/>
  <c i="9" r="F37"/>
  <c i="1" r="BD102"/>
  <c i="11" r="F35"/>
  <c i="1" r="BB104"/>
  <c i="2" r="F34"/>
  <c i="1" r="BA95"/>
  <c i="3" r="F34"/>
  <c i="1" r="BA96"/>
  <c i="4" r="F36"/>
  <c i="1" r="BC97"/>
  <c i="5" r="F35"/>
  <c i="1" r="BB98"/>
  <c i="6" r="J34"/>
  <c i="1" r="AW99"/>
  <c i="9" r="F36"/>
  <c i="1" r="BC102"/>
  <c i="10" r="F34"/>
  <c i="1" r="BA103"/>
  <c i="3" r="J34"/>
  <c i="1" r="AW96"/>
  <c i="3" r="F37"/>
  <c i="1" r="BD96"/>
  <c i="4" r="F37"/>
  <c i="1" r="BD97"/>
  <c i="5" r="J34"/>
  <c i="1" r="AW98"/>
  <c i="5" r="F37"/>
  <c i="1" r="BD98"/>
  <c i="6" r="F37"/>
  <c i="1" r="BD99"/>
  <c i="8" r="J34"/>
  <c i="1" r="AW101"/>
  <c i="2" r="J34"/>
  <c i="1" r="AW95"/>
  <c i="11" r="J34"/>
  <c i="1" r="AW104"/>
  <c i="2" r="F35"/>
  <c i="1" r="BB95"/>
  <c i="7" r="F35"/>
  <c i="1" r="BB100"/>
  <c i="8" r="F37"/>
  <c i="1" r="BD101"/>
  <c i="10" r="J34"/>
  <c i="1" r="AW103"/>
  <c i="2" r="F37"/>
  <c i="1" r="BD95"/>
  <c i="11" r="F34"/>
  <c i="1" r="BA104"/>
  <c i="2" r="F36"/>
  <c i="1" r="BC95"/>
  <c i="11" r="F37"/>
  <c i="1" r="BD104"/>
  <c i="10" r="F36"/>
  <c i="1" r="BC103"/>
  <c i="3" r="F36"/>
  <c i="1" r="BC96"/>
  <c i="4" r="J34"/>
  <c i="1" r="AW97"/>
  <c i="6" r="F36"/>
  <c i="1" r="BC99"/>
  <c i="7" r="J34"/>
  <c i="1" r="AW100"/>
  <c i="7" r="F37"/>
  <c i="1" r="BD100"/>
  <c i="8" r="F35"/>
  <c i="1" r="BB101"/>
  <c i="9" r="F34"/>
  <c i="1" r="BA102"/>
  <c i="10" r="F35"/>
  <c i="1" r="BB103"/>
  <c i="11" r="F36"/>
  <c i="1" r="BC104"/>
  <c i="9" r="F35"/>
  <c i="1" r="BB102"/>
  <c i="10" r="F37"/>
  <c i="1" r="BD103"/>
  <c i="8" l="1" r="BK120"/>
  <c r="J120"/>
  <c r="J97"/>
  <c i="10" r="J121"/>
  <c r="J98"/>
  <c r="BK119"/>
  <c r="J119"/>
  <c i="6" r="BK120"/>
  <c r="BK119"/>
  <c r="J119"/>
  <c i="11" r="J30"/>
  <c i="1" r="AG104"/>
  <c i="5" r="J30"/>
  <c i="1" r="AG98"/>
  <c i="4" r="J30"/>
  <c i="1" r="AG97"/>
  <c r="BB94"/>
  <c r="W31"/>
  <c i="10" r="J33"/>
  <c i="1" r="AV103"/>
  <c r="AT103"/>
  <c r="BD94"/>
  <c r="W33"/>
  <c i="4" r="F33"/>
  <c i="1" r="AZ97"/>
  <c i="8" r="J33"/>
  <c i="1" r="AV101"/>
  <c r="AT101"/>
  <c r="BC94"/>
  <c r="W32"/>
  <c i="4" r="J33"/>
  <c i="1" r="AV97"/>
  <c r="AT97"/>
  <c i="6" r="J33"/>
  <c i="1" r="AV99"/>
  <c r="AT99"/>
  <c i="8" r="F33"/>
  <c i="1" r="AZ101"/>
  <c i="10" r="F33"/>
  <c i="1" r="AZ103"/>
  <c i="2" r="J30"/>
  <c i="1" r="AG95"/>
  <c i="3" r="J30"/>
  <c i="1" r="AG96"/>
  <c i="7" r="J30"/>
  <c i="1" r="AG100"/>
  <c i="9" r="J30"/>
  <c i="1" r="AG102"/>
  <c i="10" r="J30"/>
  <c i="1" r="AG103"/>
  <c r="AN103"/>
  <c r="AU94"/>
  <c i="3" r="J33"/>
  <c i="1" r="AV96"/>
  <c r="AT96"/>
  <c i="11" r="J33"/>
  <c i="1" r="AV104"/>
  <c r="AT104"/>
  <c i="5" r="J33"/>
  <c i="1" r="AV98"/>
  <c r="AT98"/>
  <c i="7" r="F33"/>
  <c i="1" r="AZ100"/>
  <c i="9" r="F33"/>
  <c i="1" r="AZ102"/>
  <c r="BA94"/>
  <c r="W30"/>
  <c i="3" r="F33"/>
  <c i="1" r="AZ96"/>
  <c i="5" r="F33"/>
  <c i="1" r="AZ98"/>
  <c i="7" r="J33"/>
  <c i="1" r="AV100"/>
  <c r="AT100"/>
  <c i="9" r="J33"/>
  <c i="1" r="AV102"/>
  <c r="AT102"/>
  <c i="6" r="J30"/>
  <c i="1" r="AG99"/>
  <c r="AN99"/>
  <c i="2" r="F33"/>
  <c i="1" r="AZ95"/>
  <c i="11" r="F33"/>
  <c i="1" r="AZ104"/>
  <c i="6" r="F33"/>
  <c i="1" r="AZ99"/>
  <c i="2" r="J33"/>
  <c i="1" r="AV95"/>
  <c r="AT95"/>
  <c i="7" l="1" r="J39"/>
  <c i="9" r="J39"/>
  <c i="10" r="J39"/>
  <c i="11" r="J39"/>
  <c i="4" r="J39"/>
  <c i="6" r="J39"/>
  <c i="2" r="J39"/>
  <c i="3" r="J39"/>
  <c i="5" r="J39"/>
  <c i="6" r="J96"/>
  <c r="J120"/>
  <c r="J97"/>
  <c i="8" r="BK119"/>
  <c r="J119"/>
  <c i="10" r="J96"/>
  <c i="1" r="AN104"/>
  <c r="AN98"/>
  <c r="AN97"/>
  <c r="AN95"/>
  <c r="AN96"/>
  <c r="AN100"/>
  <c r="AN102"/>
  <c r="AW94"/>
  <c r="AK30"/>
  <c i="8" r="J30"/>
  <c i="1" r="AG101"/>
  <c r="AN101"/>
  <c r="AZ94"/>
  <c r="W29"/>
  <c r="AX94"/>
  <c r="AY94"/>
  <c i="8" l="1" r="J96"/>
  <c r="J39"/>
  <c i="1" r="AG94"/>
  <c r="AK26"/>
  <c r="AV94"/>
  <c r="AK29"/>
  <c l="1" r="AK35"/>
  <c r="AT94"/>
  <c l="1" r="AN94"/>
</calcChain>
</file>

<file path=xl/sharedStrings.xml><?xml version="1.0" encoding="utf-8"?>
<sst xmlns="http://schemas.openxmlformats.org/spreadsheetml/2006/main">
  <si>
    <t>Export Komplet</t>
  </si>
  <si>
    <t/>
  </si>
  <si>
    <t>2.0</t>
  </si>
  <si>
    <t>ZAMOK</t>
  </si>
  <si>
    <t>False</t>
  </si>
  <si>
    <t>{e0adf281-6dcf-4a00-b9a2-e1e6c7462bc3}</t>
  </si>
  <si>
    <t>0</t>
  </si>
  <si>
    <t>21</t>
  </si>
  <si>
    <t>15</t>
  </si>
  <si>
    <t>REKAPITULACE ZAKÁZKY</t>
  </si>
  <si>
    <t xml:space="preserve">v ---  níže se nacházejí doplnkové a pomocné údaje k sestavám  --- v</t>
  </si>
  <si>
    <t>Návod na vyplnění</t>
  </si>
  <si>
    <t>Kód:</t>
  </si>
  <si>
    <t>64020145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</si>
  <si>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</si>
  <si>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Zakázka:</t>
  </si>
  <si>
    <t>Oprava kolejí a výhybek v žst. Hradec Králové hl.n.</t>
  </si>
  <si>
    <t>KSO:</t>
  </si>
  <si>
    <t>CC-CZ:</t>
  </si>
  <si>
    <t>Místo:</t>
  </si>
  <si>
    <t xml:space="preserve"> </t>
  </si>
  <si>
    <t>Datum:</t>
  </si>
  <si>
    <t>3. 6. 2020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</si>
  <si>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</si>
  <si>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</si>
  <si>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</si>
  <si>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</si>
  <si>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</si>
  <si>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</si>
  <si>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</si>
  <si>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</si>
  <si>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</si>
  <si>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</si>
  <si>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</si>
  <si>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</si>
  <si>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</si>
  <si>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</si>
  <si>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</si>
  <si>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</si>
  <si>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</si>
  <si>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</si>
  <si>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</si>
  <si>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</si>
  <si>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</si>
  <si>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</si>
  <si>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</si>
  <si>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</si>
  <si>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</si>
  <si>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</si>
  <si>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</si>
  <si>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</si>
  <si>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</si>
  <si>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</si>
  <si>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</si>
  <si>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</si>
  <si>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</si>
  <si>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</si>
  <si>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</si>
  <si>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</si>
  <si>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</si>
  <si>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</si>
  <si>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</si>
  <si>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</si>
  <si>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</si>
  <si>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</si>
  <si>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</si>
  <si>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</si>
  <si>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</si>
  <si>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</si>
  <si>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</si>
  <si>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</si>
  <si>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</si>
  <si>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###NOIMPORT###</t>
  </si>
  <si>
    <t>IMPORT</t>
  </si>
  <si>
    <t>{00000000-0000-0000-0000-000000000000}</t>
  </si>
  <si>
    <t>/</t>
  </si>
  <si>
    <t>SO 01</t>
  </si>
  <si>
    <t>Kolejový svršek a spodek</t>
  </si>
  <si>
    <t>STA</t>
  </si>
  <si>
    <t>1</t>
  </si>
  <si>
    <t>{d72c1699-b015-4197-a059-04705af9c7c3}</t>
  </si>
  <si>
    <t>2</t>
  </si>
  <si>
    <t>SO 01.1</t>
  </si>
  <si>
    <t>Ukolejnění a trakční propojení etapa 1</t>
  </si>
  <si>
    <t>{84832f29-9748-47ae-b57b-de4c6d0ad25d}</t>
  </si>
  <si>
    <t>SO 01.2</t>
  </si>
  <si>
    <t>Ukolejnění a trakční propojení etapa 2</t>
  </si>
  <si>
    <t>{92293af9-f23a-40b7-b339-11f2ed240daa}</t>
  </si>
  <si>
    <t>SO 01.3</t>
  </si>
  <si>
    <t>Ukolejnění a trakční propojení etapa 3</t>
  </si>
  <si>
    <t>{66640384-95a1-4f4b-8135-6df672882e54}</t>
  </si>
  <si>
    <t>PS 01.1</t>
  </si>
  <si>
    <t>Technologická část - Etapa 1</t>
  </si>
  <si>
    <t>{c9c93d22-ed61-48ac-89aa-40f71099f5b1}</t>
  </si>
  <si>
    <t>PS 01.2</t>
  </si>
  <si>
    <t>Materiál - Etapa 1</t>
  </si>
  <si>
    <t>{0dd3768c-f4b0-4fdc-8bbe-0194ca787b9c}</t>
  </si>
  <si>
    <t>PS 02.1</t>
  </si>
  <si>
    <t>Technologická část - Etapa 2</t>
  </si>
  <si>
    <t>{967753e6-9fd7-4bc5-b774-c1ba7df9f4c9}</t>
  </si>
  <si>
    <t>PS 02.2</t>
  </si>
  <si>
    <t>Materiál - Etapa 2</t>
  </si>
  <si>
    <t>{328721c1-2cab-46ba-b2be-71798eef1979}</t>
  </si>
  <si>
    <t>PS 03.1</t>
  </si>
  <si>
    <t>Technologická část - Etapa 3</t>
  </si>
  <si>
    <t>{4b300035-b6f3-428f-9d5c-855bc68b67c4}</t>
  </si>
  <si>
    <t>VON</t>
  </si>
  <si>
    <t>Vedlejší a ostatní náklady</t>
  </si>
  <si>
    <t>{99adc36e-79a5-4642-98e1-05f291caa8ac}</t>
  </si>
  <si>
    <t>KRYCÍ LIST SOUPISU PRACÍ</t>
  </si>
  <si>
    <t>Objekt:</t>
  </si>
  <si>
    <t>SO 01 - Kolejový svršek a spodek</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</si>
  <si>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</si>
  <si>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</si>
  <si>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</si>
  <si>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</si>
  <si>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</si>
  <si>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</si>
  <si>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</si>
  <si>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</si>
  <si>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</si>
  <si>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</si>
  <si>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</si>
  <si>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</si>
  <si>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</si>
  <si>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</si>
  <si>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</si>
  <si>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</si>
  <si>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</si>
  <si>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</si>
  <si>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</si>
  <si>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5905023020</t>
  </si>
  <si>
    <t>Úprava povrchu stezky rozprostřením štěrkodrtě přes 3 do 5 cm</t>
  </si>
  <si>
    <t>m2</t>
  </si>
  <si>
    <t>Sborník UOŽI 01 2020</t>
  </si>
  <si>
    <t>4</t>
  </si>
  <si>
    <t>ROZPOCET</t>
  </si>
  <si>
    <t>PP</t>
  </si>
  <si>
    <t>P</t>
  </si>
  <si>
    <t xml:space="preserve">Poznámka k položce:_x000d_
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 její doplnění a rozprostření._x000d_
1: Množství v položce v tabulce kubatur.  2: 1967_x000d_
Technická specifikace položky odpovídá příslušné cenové soustavě</t>
  </si>
  <si>
    <t>5905025110</t>
  </si>
  <si>
    <t>Doplnění stezky štěrkodrtí souvislé</t>
  </si>
  <si>
    <t>m3</t>
  </si>
  <si>
    <t>Poznámka k položce:_x000d_
Doplnění stezky štěrkodrtí souvislé. Poznámka: 1. V cenách jsou započteny náklady na doplnění kameniva stezky ojediněle ručně z vozíku nebo souvisle mechanizací z vozíků nebo železničních vozů. 2. V cenách nejsou obsaženy náklady na dodávku kameniva._x000d_
1: Množství v položce v tabulce kubatur. 2: 98,35_x000d_
Technická specifikace položky odpovídá příslušné cenové soustavě</t>
  </si>
  <si>
    <t>3</t>
  </si>
  <si>
    <t>5905050030</t>
  </si>
  <si>
    <t>Souvislá výměna KL se snesením KR koleje pražce dřevěné rozdělení "u"</t>
  </si>
  <si>
    <t>km</t>
  </si>
  <si>
    <t>6</t>
  </si>
  <si>
    <t>Poznámka k položce:_x000d_
Souvislá výměna KL se snesením KR koleje pražce dřevěné rozdělení "u".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skládkovné._x000d_
1: Délka úseku nově zřizované koleje na dřevěných pražcích s rozdělením "u" 2: Zahrnuta délka na dlouhých společných pražcích 3: Množství v položce dle tabulky kubatur 4: 134,73/1000_x000d_
Technická specifikace položky odpovídá příslušné cenové soustavě</t>
  </si>
  <si>
    <t>5905050050</t>
  </si>
  <si>
    <t>Souvislá výměna KL se snesením KR koleje pražce betonové rozdělení "c"</t>
  </si>
  <si>
    <t>8</t>
  </si>
  <si>
    <t>Poznámka k položce:_x000d_
Souvislá výměna KL se snesením KR koleje pražce betonové rozdělení "c".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skládkovné._x000d_
1: Délka úseku nově zřizované koleje na betonových pražcích rozdělení "c" 2: Množství v položce dle Tabulky kubatur 3: 111,42/1000_x000d_
Technická specifikace položky odpovídá příslušné cenové soustavě</t>
  </si>
  <si>
    <t>5</t>
  </si>
  <si>
    <t>5905050060</t>
  </si>
  <si>
    <t>Souvislá výměna KL se snesením KR koleje pražce betonové rozdělení "d"</t>
  </si>
  <si>
    <t>10</t>
  </si>
  <si>
    <t>Poznámka k položce:_x000d_
Souvislá výměna KL se snesením KR koleje pražce betonové rozdělení "d".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skládkovné._x000d_
1: Délka úseku nově zřizované koleje na betonových pražcích rozdělení "d" 2: Množství v položce dle Tabulky kubatur 3: (70,03+444,98)/1000_x000d_
Technická specifikace položky odpovídá příslušné cenové soustavě</t>
  </si>
  <si>
    <t>5906090020</t>
  </si>
  <si>
    <t>Výměna hmoždinky pražec vystrojený betonový</t>
  </si>
  <si>
    <t>kus</t>
  </si>
  <si>
    <t>12</t>
  </si>
  <si>
    <t xml:space="preserve">Poznámka k položce:_x000d_
Výměna hmoždinky pražec vystrojený betonový. Poznámka: 1. V cenách jsou započteny náklady odvrtání, demontáž a montáž hmoždinky, demontáž a montáž podkladnice a ošetření součástí mazivem. 2. V cenách nejsou obsaženy náklady na dodávku materiálu._x000d_
1: Přehmoždinkování dodaných pražců SB6  „do kříže“  v obloucích R4,5,7 2: R4 400m (69 ks pražců), R5 450m (79 ks pražců), R7 300m (55 ks pražců) 3: Počet pražců*4ks hmoždinek na jeden pražec 4: (69+79+55)*4_x000d_
Technická specifikace položky odpovídá příslušné cenové soustavě</t>
  </si>
  <si>
    <t>7</t>
  </si>
  <si>
    <t>5906120010</t>
  </si>
  <si>
    <t>Zkrácení dřevěného pražce odřezáním</t>
  </si>
  <si>
    <t>14</t>
  </si>
  <si>
    <t>Poznámka k položce:_x000d_
Zkrácení dřevěného pražce odřezáním. Poznámka: 1. V cenách jsou započteny náklady na odstranění mřížky, zkrácení, ošetření čela pražce impregnačním prostředkem a osazení mřížky_x000d_
1: Rozběh u jednoduchých výhybek - 48 ks, křižovatková výhybka 4 - 6ks, křižovatková výhybka 19 - 18ks. 2: 48+6+18_x000d_
Technická specifikace položky odpovídá příslušné cenové soustavě</t>
  </si>
  <si>
    <t>5906135070</t>
  </si>
  <si>
    <t>Demontáž kolejového roštu koleje na úložišti pražce dřevěné tv. S49 rozdělení "c"</t>
  </si>
  <si>
    <t>16</t>
  </si>
  <si>
    <t>Poznámka k položce:_x000d_
Demontáž kolejového roštu koleje na úložišti pražce dřevěné tv. S49 rozdělení "c". Poznámka: 1. V cenách jsou započteny náklady na demontáž a rozebrání kolejového roštu do součástí, manipulaci, naložení výzisku na dopravní prostředek a uložení na úložišti. 2. V cenách nejsou obsaženy náklady na dopravu a vytřídění._x000d_
1: Celková délka demontovaného kolejového roštu na dřevěných pražcích. 2: Množství v položce dle tabulky kubatur 3: 6,48/1000_x000d_
Technická specifikace položky odpovídá příslušné cenové soustavě</t>
  </si>
  <si>
    <t>9</t>
  </si>
  <si>
    <t>5906135080</t>
  </si>
  <si>
    <t>Demontáž kolejového roštu koleje na úložišti pražce dřevěné tv. S49 rozdělení "d"</t>
  </si>
  <si>
    <t>18</t>
  </si>
  <si>
    <t>Poznámka k položce:_x000d_
Demontáž kolejového roštu koleje na úložišti pražce dřevěné tv. S49 rozdělení "d". Poznámka: 1. V cenách jsou započteny náklady na demontáž a rozebrání kolejového roštu do součástí, manipulaci, naložení výzisku na dopravní prostředek a uložení na úložišti. 2. V cenách nejsou obsaženy náklady na dopravu a vytřídění._x000d_
1: Celková délka demontovaného kolejového roštu na dřevěných pražcích. 2: Množství v položce dle tabulky kubatur 3: 547,16/1000_x000d_
Technická specifikace položky odpovídá příslušné cenové soustavě</t>
  </si>
  <si>
    <t>5906135100</t>
  </si>
  <si>
    <t>Demontáž kolejového roštu koleje na úložišti pražce dřevěné tv. T nebo A rozdělení "c"</t>
  </si>
  <si>
    <t>20</t>
  </si>
  <si>
    <t>Poznámka k položce:_x000d_
Demontáž kolejového roštu koleje na úložišti pražce dřevěné tv. T nebo A rozdělení "c". Poznámka: 1. V cenách jsou započteny náklady na demontáž a rozebrání kolejového roštu do součástí, manipulaci, naložení výzisku na dopravní prostředek a uložení na úložišti. 2. V cenách nejsou obsaženy náklady na dopravu a vytřídění._x000d_
1: Celková délka demontovaného kolejového roštu na dřevěných pražcích tv. A a T. 2: Množství v položce dle tabulky kubatur 3: (117,31+5,4)/1000_x000d_
Technická specifikace položky odpovídá příslušné cenové soustavě</t>
  </si>
  <si>
    <t>11</t>
  </si>
  <si>
    <t>5906135110</t>
  </si>
  <si>
    <t>Demontáž kolejového roštu koleje na úložišti pražce dřevěné tv. T nebo A rozdělení "d"</t>
  </si>
  <si>
    <t>22</t>
  </si>
  <si>
    <t>Poznámka k položce:_x000d_
Demontáž kolejového roštu koleje na úložišti pražce dřevěné tv. T nebo A rozdělení "d". Poznámka: 1. V cenách jsou započteny náklady na demontáž a rozebrání kolejového roštu do součástí, manipulaci, naložení výzisku na dopravní prostředek a uložení na úložišti. 2. V cenách nejsou obsaženy náklady na dopravu a vytřídění._x000d_
1: Celková délka demontovaného kolejového roštu na betonových pražcích. 2: Množství v položce dle tabulky kubatur 3: 51/1000_x000d_
Technická specifikace položky odpovídá příslušné cenové soustavě</t>
  </si>
  <si>
    <t>5906135220</t>
  </si>
  <si>
    <t>Demontáž kolejového roštu koleje na úložišti pražce betonové tv. T nebo A rozdělení "c"</t>
  </si>
  <si>
    <t>24</t>
  </si>
  <si>
    <t>Poznámka k položce:_x000d_
Demontáž kolejového roštu koleje na úložišti pražce betonové tv. T nebo A rozdělení "c". Poznámka: 1. V cenách jsou započteny náklady na demontáž a rozebrání kolejového roštu do součástí, manipulaci, naložení výzisku na dopravní prostředek a uložení na úložišti. 2. V cenách nejsou obsaženy náklady na dopravu a vytřídění._x000d_
1: Celková délka demontovaného kolejového roštu na betonových pražcích. 2: Poznámka: betonové pražce z tohle úseku koleje budou přehmoždinkovány a zpětně vloženy. 3: Množství v položce dle tabulky kubatur 4: 28,44/1000_x000d_
Technická specifikace položky odpovídá příslušné cenové soustavě</t>
  </si>
  <si>
    <t>13</t>
  </si>
  <si>
    <t>5907010070</t>
  </si>
  <si>
    <t>Výměna LISŮ tv. S49 rozdělení "c"</t>
  </si>
  <si>
    <t>m</t>
  </si>
  <si>
    <t>26</t>
  </si>
  <si>
    <t>Poznámka k položce:_x000d_
Výměna LISŮ tv. S49 rozdělení "c".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styků._x000d_
1: Výměna LISŮ délky 3,6m 2: 2*3,6_x000d_
Technická specifikace položky odpovídá příslušné cenové soustavě</t>
  </si>
  <si>
    <t>5907010080</t>
  </si>
  <si>
    <t>Výměna LISŮ tv. S49 rozdělení "d"</t>
  </si>
  <si>
    <t>28</t>
  </si>
  <si>
    <t>Poznámka k položce:_x000d_
Výměna LISŮ tv. S49 rozdělení "d".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styků._x000d_
1: Výměna LISŮ délky 3,7m. 2: 3,7*10_x000d_
Technická specifikace položky odpovídá příslušné cenové soustavě</t>
  </si>
  <si>
    <t>5907010090</t>
  </si>
  <si>
    <t>Výměna LISŮ tv. S49 rozdělení "u"</t>
  </si>
  <si>
    <t>30</t>
  </si>
  <si>
    <t>Poznámka k položce:_x000d_
Výměna LISŮ tv. S49 rozdělení "u".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styků._x000d_
1: Výměna LISŮ délky 3,6m a 4,8m. 2: (3,6*8)+(4,8*4)_x000d_
Technická specifikace položky odpovídá příslušné cenové soustavě</t>
  </si>
  <si>
    <t>5907050010</t>
  </si>
  <si>
    <t>Dělení kolejnic řezáním nebo rozbroušením tv. UIC60 nebo R65</t>
  </si>
  <si>
    <t>32</t>
  </si>
  <si>
    <t>Poznámka k položce:_x000d_
Dělení kolejnic řezáním nebo rozbroušením tv. UIC60 nebo R65. Poznámka: 1. V cenách jsou započteny náklady na manipulaci podložení, označení a provedení řezu kolejnice._x000d_
1: Rozřez kolejnic v koleji č. 10a z důvodu vložení kolejnicových vložek (zrušení styku) 2: 4_x000d_
Technická specifikace položky odpovídá příslušné cenové soustavě</t>
  </si>
  <si>
    <t>17</t>
  </si>
  <si>
    <t>5907050020</t>
  </si>
  <si>
    <t>Dělení kolejnic řezáním nebo rozbroušením tv. S49</t>
  </si>
  <si>
    <t>34</t>
  </si>
  <si>
    <t xml:space="preserve">Poznámka k položce:_x000d_
Dělení kolejnic řezáním nebo rozbroušením tv. S49. Poznámka: 1. V cenách jsou započteny náklady na manipulaci podložení, označení a provedení řezu kolejnice._x000d_
1: Předpoklad řezů: za KV4-2ks, výhybka 19 - 8ks. 2:  Řezy pro LIS- 40ks 3: 2+8+40_x000d_
Technická specifikace položky odpovídá příslušné cenové soustavě</t>
  </si>
  <si>
    <t>5909010030</t>
  </si>
  <si>
    <t>Ojedinělé ruční podbití pražců příčných betonových</t>
  </si>
  <si>
    <t>36</t>
  </si>
  <si>
    <t>Poznámka k položce:_x000d_
Ojedinělé ruční podbití pražců příčných betonových. Poznámka: 1. V cenách jsou započteny náklady na podbití pražce oboustranně v otevřeném i zapuštěném KL, odstranění kameniva, zdvih, ruční podbití, úprava profilu KL a případná úprava snížení pod patou kolejnice._x000d_
1: Podbití úseku koleje na betonových pražcích mimo dosah ASPv v kusé koleji č.10E 2: 15_x000d_
Technická specifikace položky odpovídá příslušné cenové soustavě</t>
  </si>
  <si>
    <t>19</t>
  </si>
  <si>
    <t>5910020030</t>
  </si>
  <si>
    <t>Svařování kolejnic termitem plný předehřev standardní spára svar sériový tv. S49</t>
  </si>
  <si>
    <t>svar</t>
  </si>
  <si>
    <t>38</t>
  </si>
  <si>
    <t>Poznámka k položce:_x000d_
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styku._x000d_
1: Výpočet: Množství svarů dle návrhu na zřízení BK a vložení LIS do koleje. Předpoklad svarů (výhybky 86 ks, kolej 102ks) + technologická rezerva 4 ks. Z toho předpoklad montážních svarů 168 ks. 2: 168_x000d_
Technická specifikace položky odpovídá příslušné cenové soustavě</t>
  </si>
  <si>
    <t>5910020130</t>
  </si>
  <si>
    <t>Svařování kolejnic termitem plný předehřev standardní spára svar jednotlivý tv. S49</t>
  </si>
  <si>
    <t>40</t>
  </si>
  <si>
    <t>Poznámka k položce:_x000d_
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styku._x000d_
1: Výpočet: Množství svarů dle návrhu na zřízení BK a vložení LIS do koleje. Předpoklad svarů (výhybky 86 ks, kolej 102 ks) + technologická rezerva 4 ks. Z toho předpoklad 24 ks závěrných svarů 2: 24_x000d_
Technická specifikace položky odpovídá příslušné cenové soustavě</t>
  </si>
  <si>
    <t>5910020340</t>
  </si>
  <si>
    <t>Svařování kolejnic termitem plný předehřev standardní spára svar přechodový tv. S49/A</t>
  </si>
  <si>
    <t>42</t>
  </si>
  <si>
    <t>Poznámka k položce:_x000d_
Svařování kolejnic termitem plný předehřev standardní spára svar přechodový tv. S49/A.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styku._x000d_
1: Přechodové svary do koleje č. 3a 2: 2_x000d_
Technická specifikace položky odpovídá příslušné cenové soustavě</t>
  </si>
  <si>
    <t>5910070010</t>
  </si>
  <si>
    <t>Základní broušení výhybky optimalizace příčného profilu</t>
  </si>
  <si>
    <t>44</t>
  </si>
  <si>
    <t>Poznámka k položce:_x000d_
Základní broušení výhybky optimalizace příčného profilu. Poznámka: 1. V ceně jsou započteny náklady na úpravu příčného profilu kolejnic výhybky včetně jazyků a srdcovky. Cena platí pro ruční nebo strojní broušení, frézování a hoblování, pro opracování celé šíře pojížděné plochy a minimální hloubku úběru materiálu 0,25mm a max. 1 mm. Broušení mimo tyto kritéria se oceňují položkami opravného broušení. 2. U ručního broušení cena neobsahuje náklady na pořízení diagnostiky skenováním, které se oceňuje položkou z VRN._x000d_
1: Rozvinutá délka vkládaných výhybek - délka nově dodaných dílů v rámci regenerace výhybky 2: Celkem délka nově dodávaných kolejnicových dílů "137,18m" 3: 224,85-137,18_x000d_
Technická specifikace položky odpovídá příslušné cenové soustavě</t>
  </si>
  <si>
    <t>23</t>
  </si>
  <si>
    <t>5910132010</t>
  </si>
  <si>
    <t>Zřízení zádržné opěrky na jazyku</t>
  </si>
  <si>
    <t>46</t>
  </si>
  <si>
    <t>Poznámka k položce:_x000d_
Zřízení zádržné opěrky na jazyku. Poznámka: 1. V cenách jsou započteny náklady na vrtání otvorů a montáž. 2. V cenách nejsou obsaženy náklady na dodávku materiálu._x000d_
1: Množství v položce dle tabulky kubatur. 2: 10_x000d_
Technická specifikace položky odpovídá příslušné cenové soustavě</t>
  </si>
  <si>
    <t>5910132020</t>
  </si>
  <si>
    <t>Zřízení zádržné opěrky na opornici</t>
  </si>
  <si>
    <t>48</t>
  </si>
  <si>
    <t>Poznámka k položce:_x000d_
Zřízení zádržné opěrky na opornici. Poznámka: 1. V cenách jsou započteny náklady na vrtání otvorů a montáž. 2. V cenách nejsou obsaženy náklady na dodávku materiálu._x000d_
1: Množství v položce dle tabulky kubatur. 2: 10_x000d_
Technická specifikace položky odpovídá příslušné cenové soustavě</t>
  </si>
  <si>
    <t>25</t>
  </si>
  <si>
    <t>5910136010</t>
  </si>
  <si>
    <t>Montáž pražcové kotvy v koleji</t>
  </si>
  <si>
    <t>50</t>
  </si>
  <si>
    <t>Poznámka k položce:_x000d_
Montáž pražcové kotvy v koleji. Poznámka: 1. V cenách jsou započteny náklady na odstranění kameniva, montáž, ošetření součásti mazivem a úpravu kameniva. 2. V cenách nejsou obsaženy náklady na dodávku materiálu._x000d_
1: Kotvy na dřevěných a betonových pražcích před ZV 40 2: 6_x000d_
Technická specifikace položky odpovídá příslušné cenové soustavě</t>
  </si>
  <si>
    <t>5910136020</t>
  </si>
  <si>
    <t>Montáž pražcové kotvy ve výhybce</t>
  </si>
  <si>
    <t>52</t>
  </si>
  <si>
    <t>Poznámka k položce:_x000d_
Montáž pražcové kotvy ve výhybce. Poznámka: 1. V cenách jsou započteny náklady na odstranění kameniva, montáž, ošetření součásti mazivem a úpravu kameniva. 2. V cenách nejsou obsaženy náklady na dodávku materiálu._x000d_
1: Kotvy ve výměnové části výhybky č. 40 2: 20_x000d_
Technická specifikace položky odpovídá příslušné cenové soustavě</t>
  </si>
  <si>
    <t>27</t>
  </si>
  <si>
    <t>5911005210</t>
  </si>
  <si>
    <t>Válečková stolička jazyka nadzvedávací montáž s upevněním na patu kolejnice</t>
  </si>
  <si>
    <t>54</t>
  </si>
  <si>
    <t>Poznámka k položce:_x000d_
Válečková stolička jazyka nadzvedávací montáž s upevněním na patu kolejnice. Poznámka: 1. V cenách jsou započteny náklady na provedení, nastavení funkčnosti stabilizátoru a ošetření součástí mazivem. 2. V cenách nejsou obsaženy náklady na dodávku materiálu._x000d_
1: Osazení válečkových stoliček. 2: 22_x000d_
Technická specifikace položky odpovídá příslušné cenové soustavě</t>
  </si>
  <si>
    <t>5911629040</t>
  </si>
  <si>
    <t>Montáž jednoduché výhybky na úložišti dřevěné pražce soustavy S49</t>
  </si>
  <si>
    <t>56</t>
  </si>
  <si>
    <t>Poznámka k položce:_x000d_
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materiálu._x000d_
1: Montáž výhybek č. 18A, 27, 32, 40, 43 2: Množství v položce dle tabulky kubatur. Rozvinuté délky výhybek. 3: 224,85_x000d_
Technická specifikace položky odpovídá příslušné cenové soustavě</t>
  </si>
  <si>
    <t>29</t>
  </si>
  <si>
    <t>5911655040</t>
  </si>
  <si>
    <t>Demontáž jednoduché výhybky na úložišti dřevěné pražce soustavy S49</t>
  </si>
  <si>
    <t>58</t>
  </si>
  <si>
    <t xml:space="preserve">Poznámka k položce:_x000d_
Demontáž jednoduché výhybky na úložišti dřevěné pražce soustavy S49. Poznámka: 1. V cenách jsou započteny náklady na demontáž do součástí, manipulaci, naložení na dopravní prostředek a uložení vyzískaného materiálu na úložišti._x000d_
1: Demontáž výhybky č. 18A, 32. Výhybky určené ke zpětnému vložení po regeneraci.  2: Výpočet: Součet rozvinutých délek 3: 43,75+49,85_x000d_
Technická specifikace položky odpovídá příslušné cenové soustavě</t>
  </si>
  <si>
    <t>5911655050</t>
  </si>
  <si>
    <t>Demontáž jednoduché výhybky na úložišti dřevěné pražce soustavy T</t>
  </si>
  <si>
    <t>60</t>
  </si>
  <si>
    <t xml:space="preserve">Poznámka k položce:_x000d_
Demontáž jednoduché výhybky na úložišti dřevěné pražce soustavy T. Poznámka: 1. V cenách jsou započteny náklady na demontáž do součástí, manipulaci, naložení na dopravní prostředek a uložení vyzískaného materiálu na úložišti._x000d_
1: Demontáž výhybky č. 27, 40, 43  2: Výpočet: Počet výhybek * rozvinutá délka 3: 3*45,7_x000d_
Technická specifikace položky odpovídá příslušné cenové soustavě</t>
  </si>
  <si>
    <t>31</t>
  </si>
  <si>
    <t>5913095020</t>
  </si>
  <si>
    <t>Demontáž dílů zádlažbové přejezdové konstrukce vnitřního panelu</t>
  </si>
  <si>
    <t>62</t>
  </si>
  <si>
    <t>Poznámka k položce:_x000d_
Demontáž dílů zádlažbové přejezdové konstrukce vnitřního panelu. Poznámka: 1. V cenách jsou započteny náklady na demontáž dílů a naložení na dopravní prostředek._x000d_
1: Demontáž zádlažbových panelů za výh. č. 18A a výh. č. 19. Počet ks „4“ 2: 4_x000d_
Technická specifikace položky odpovídá příslušné cenové soustavě</t>
  </si>
  <si>
    <t>5913100020</t>
  </si>
  <si>
    <t>Montáž dílů zádlažbové přejezdové konstrukce vnitřního panelu</t>
  </si>
  <si>
    <t>64</t>
  </si>
  <si>
    <t>Poznámka k položce:_x000d_
Montáž dílů zádlažbové přejezdové konstrukce vnitřního panelu. Poznámka: 1. V cenách jsou započteny náklady na montáž dílů. 2. V cenách nejsou obsaženy náklady na dodávku materiálu._x000d_
1: Montáž zádlažbových panelů za výh. č. 18A a výh. č. 19. Počet ks „4“ 2: 4_x000d_
Technická specifikace položky odpovídá příslušné cenové soustavě</t>
  </si>
  <si>
    <t>33</t>
  </si>
  <si>
    <t>5913220040</t>
  </si>
  <si>
    <t>Montáž kolejnicových dílů přejezdu náběhový klín</t>
  </si>
  <si>
    <t>66</t>
  </si>
  <si>
    <t>Poznámka k položce:_x000d_
Montáž kolejnicových dílů přejezdu náběhový klín. Poznámka: 1. V cenách jsou započteny náklady na montáž a manipulaci. 2. V cenách nejsou obsaženy náklady na dodávku materiálu._x000d_
1:08_x000d_
Technická specifikace položky odpovídá příslušné cenové soustavě</t>
  </si>
  <si>
    <t>5913410030</t>
  </si>
  <si>
    <t>Nátěr traťových značek námezníku</t>
  </si>
  <si>
    <t>68</t>
  </si>
  <si>
    <t>Poznámka k položce:_x000d_
Nátěr traťových značek námezníku. Poznámka: 1. V cenách jsou započteny náklady na odstranění drnu a plevelů u značky, očištění od starého nátěru a nečistot, provedení nového nátěru barvou schváleného typu a odstínu včetně případného popisu. 2. V cenách nejsou obsaženy náklady na dodávku materiálu._x000d_
1: Nátěr námezníku 2: 10_x000d_
Technická specifikace položky odpovídá příslušné cenové soustavě</t>
  </si>
  <si>
    <t>35</t>
  </si>
  <si>
    <t>M</t>
  </si>
  <si>
    <t>5955101025</t>
  </si>
  <si>
    <t>Kamenivo drcené drť frakce 4/8</t>
  </si>
  <si>
    <t>t</t>
  </si>
  <si>
    <t>70</t>
  </si>
  <si>
    <t>Poznámka k položce:_x000d_
Kamenivo drcené drť frakce 4/8_x000d_
1: Množství v položce dle tabulky kubatur. Materiál drážních stezek. 2: 177,03_x000d_
Technická specifikace položky odpovídá příslušné cenové soustavě</t>
  </si>
  <si>
    <t>5956116005</t>
  </si>
  <si>
    <t>Pražce dřevěné výhybkové dub skupina 4 150x260</t>
  </si>
  <si>
    <t>72</t>
  </si>
  <si>
    <t>Poznámka k položce:_x000d_
Pražce dřevěné výhybkové dub skupina 4 150x260_x000d_
1: Položka obsahuje: Objem pražců pro vkládané výhybky, objem zahrnuje výhybkové pražce i dlouhé společné pražce za výhybkou dle vzorových listů 2: Pro výhybku JS49 1:9-190 je uvažován objem výhybkových pražců + společných za výhybkou 6,9 m3. Pro výhybku JS49 1:9-300 je objem výhybkových pražců + společných za výhybkou 8,25m3. 3: Položka obsahuje: Objem dlouhých výhybkových pražců určených k výměně "4,27m3" 4: Množství v položce dle tabulky kubatur 5: 35,85+4,27_x000d_
Technická specifikace položky odpovídá příslušné cenové soustavě</t>
  </si>
  <si>
    <t>37</t>
  </si>
  <si>
    <t>5956131005</t>
  </si>
  <si>
    <t>Vystrojení pražce dřevěného protištěpná destička pro pražec (105x210)</t>
  </si>
  <si>
    <t>74</t>
  </si>
  <si>
    <t>Poznámka k položce:_x000d_
Vystrojení pražce dřevěného protištěpná destička pro pražec (105x210)_x000d_
1: Protištěpné děštičky 2: 72_x000d_
Technická specifikace položky odpovídá příslušné cenové soustavě</t>
  </si>
  <si>
    <t>5956201000</t>
  </si>
  <si>
    <t>Pražec dřevěný příčný užitý nevystrojený - dodávka SŽDC (NEOCEŇOVAT)</t>
  </si>
  <si>
    <t>76</t>
  </si>
  <si>
    <t>Poznámka k položce:_x000d_
Pražec dřevěný příčný užitý nevystrojený_x000d_
1: Neoceňovat, dodá SŽ OŘ HK. 2: Ojedinělá výměna pražců v koleji č. 1 a č. 6. Jednotlivé pražce k výměně budou upřesněny investorem před realizací stavby. 3: Viz tabulka kubatur. 4: 80_x000d_
Technická specifikace položky odpovídá příslušné cenové soustavě</t>
  </si>
  <si>
    <t>39</t>
  </si>
  <si>
    <t>5956213035</t>
  </si>
  <si>
    <t xml:space="preserve">Pražec betonový příčný vystrojený  užitý SB5 - dodávka SŽDC (NEOCEŇOVAT)</t>
  </si>
  <si>
    <t>78</t>
  </si>
  <si>
    <t xml:space="preserve">Poznámka k položce:_x000d_
Pražec betonový příčný vystrojený  užitý SB5_x000d_
1: Neoceňovat, dodá SŽOŘ HK. 2: Výpočet: Množství v položce dle tabulky kubatur+5 ks rezerva 3: 72+5_x000d_
Technická specifikace položky odpovídá příslušné cenové soustavě</t>
  </si>
  <si>
    <t>5956213040</t>
  </si>
  <si>
    <t xml:space="preserve">Pražec betonový příčný vystrojený  užitý SB6 - dodávka SŽDC (NEOCEŇOVAT)</t>
  </si>
  <si>
    <t>80</t>
  </si>
  <si>
    <t xml:space="preserve">Poznámka k položce:_x000d_
Pražec betonový příčný vystrojený  užitý SB6_x000d_
1: Neoceňovat, dodá SŽOŘ HK. 2: Výpočet: Množství v položce dle tabulky kubatur+5 ks rezerva 3: 939+5_x000d_
Technická specifikace položky odpovídá příslušné cenové soustavě</t>
  </si>
  <si>
    <t>41</t>
  </si>
  <si>
    <t>5957134010</t>
  </si>
  <si>
    <t>Lepený izolovaný styk tv. S49 s tepelně zpracovanou hlavou délky 3,60 m</t>
  </si>
  <si>
    <t>82</t>
  </si>
  <si>
    <t>Poznámka k položce:_x000d_
Lepený izolovaný styk tv. S49 s tepelně zpracovanou hlavou délky 3,60 m_x000d_
1: LIS v km 27,567, km 27,670, km 27,710, km 27,850, km 27,721 2: 5*2_x000d_
Technická specifikace položky odpovídá příslušné cenové soustavě</t>
  </si>
  <si>
    <t>5957134015</t>
  </si>
  <si>
    <t>Lepený izolovaný styk tv. S49 s tepelně zpracovanou hlavou délky 3,70 m</t>
  </si>
  <si>
    <t>84</t>
  </si>
  <si>
    <t>Poznámka k položce:_x000d_
Lepený izolovaný styk tv. S49 s tepelně zpracovanou hlavou délky 3,70 m_x000d_
1: LIS v km 27,526, km 27,645, km 27,775, km 27,785, km 27,834 2: 5*2_x000d_
Technická specifikace položky odpovídá příslušné cenové soustavě</t>
  </si>
  <si>
    <t>43</t>
  </si>
  <si>
    <t>5957134070</t>
  </si>
  <si>
    <t>Lepený izolovaný styk tv. S49 s tepelně zpracovanou hlavou délky 4,80 m</t>
  </si>
  <si>
    <t>86</t>
  </si>
  <si>
    <t>Poznámka k položce:_x000d_
Lepený izolovaný styk tv. S49 s tepelně zpracovanou hlavou délky 4,80 m_x000d_
1: LIS v km 27,819, km 27,887 2: 2*2_x000d_
Technická specifikace položky odpovídá příslušné cenové soustavě</t>
  </si>
  <si>
    <t>5958113000</t>
  </si>
  <si>
    <t>Součást svorníku výkovek kulové podložky</t>
  </si>
  <si>
    <t>88</t>
  </si>
  <si>
    <t xml:space="preserve">Poznámka k položce:_x000d_
Součást svorníku výkovek kulové podložky_x000d_
1: Výkovek kulové podložky k VP svorníkům  2: 86_x000d_
Technická specifikace položky odpovídá příslušné cenové soustavě</t>
  </si>
  <si>
    <t>45</t>
  </si>
  <si>
    <t>5958113005</t>
  </si>
  <si>
    <t>Součást svorníku výkovek kuželové pánve</t>
  </si>
  <si>
    <t>90</t>
  </si>
  <si>
    <t>Poznámka k položce:_x000d_
Součást svorníku výkovek kuželové pánve_x000d_
1: Výkovek kuželové pánve k VP svorníkům 2: 86_x000d_
Technická specifikace položky odpovídá příslušné cenové soustavě</t>
  </si>
  <si>
    <t>5958116000</t>
  </si>
  <si>
    <t>Matice M24</t>
  </si>
  <si>
    <t>92</t>
  </si>
  <si>
    <t>Poznámka k položce:_x000d_
Matice M24_x000d_
1: Matice pro výhybku JS49 1:9-190 - 357ks, pro výhybku JS49 1:9-300 - 425ks (odpočet matic, které jsou součástí dodávaných kompletu ŽS4)+matice VP svorníků (86ks) 2: (357-212)*4+(425-230)*1+108 3: Matice pro pražce SB5P - 77 ks pražců SB5P 4: 77*4_x000d_
Technická specifikace položky odpovídá příslušné cenové soustavě</t>
  </si>
  <si>
    <t>47</t>
  </si>
  <si>
    <t>5958134035</t>
  </si>
  <si>
    <t>Součásti upevňovací svěrka VT2</t>
  </si>
  <si>
    <t>94</t>
  </si>
  <si>
    <t>Poznámka k položce:_x000d_
Součásti upevňovací svěrka VT2_x000d_
1: Výhybka JS49 1:9-190 - 56ks, JS49 1:9-300 - 98ks 2: 56*4+98*1_x000d_
Technická specifikace položky odpovídá příslušné cenové soustavě</t>
  </si>
  <si>
    <t>5958134041</t>
  </si>
  <si>
    <t>Součásti upevňovací šroub svěrkový T5</t>
  </si>
  <si>
    <t>96</t>
  </si>
  <si>
    <t>Poznámka k položce:_x000d_
Součásti upevňovací šroub svěrkový T5_x000d_
1: Šrouby T5 pro pražce SB5P - 77ks pražců SB5P 2: 77*4_x000d_
Technická specifikace položky odpovídá příslušné cenové soustavě</t>
  </si>
  <si>
    <t>49</t>
  </si>
  <si>
    <t>5958134042</t>
  </si>
  <si>
    <t>Součásti upevňovací šroub svěrkový T10 M24x80</t>
  </si>
  <si>
    <t>98</t>
  </si>
  <si>
    <t>Poznámka k položce:_x000d_
Součásti upevňovací šroub svěrkový T10 M24x80_x000d_
1: Výhybka JS49 1:9-190 - 67ks, JS49 1:9-300 - 114ks 2: 67*4+114*1_x000d_
Technická specifikace položky odpovídá příslušné cenové soustavě</t>
  </si>
  <si>
    <t>5958134140</t>
  </si>
  <si>
    <t>Součásti upevňovací vložka M</t>
  </si>
  <si>
    <t>100</t>
  </si>
  <si>
    <t>Poznámka k položce:_x000d_
Součásti upevňovací vložka M_x000d_
1: Vložka M pro pražce SB5P - 77 ks pražců SB5P 2: 77*4_x000d_
Technická specifikace položky odpovídá příslušné cenové soustavě</t>
  </si>
  <si>
    <t>51</t>
  </si>
  <si>
    <t>5958179010</t>
  </si>
  <si>
    <t>Hmoždinka excentrická plnoprofilová regenerační vložka</t>
  </si>
  <si>
    <t>102</t>
  </si>
  <si>
    <t>Poznámka k položce:_x000d_
Hmoždinka excentrická plnoprofilová regenerační vložka_x000d_
1: Přehmoždinkování pražců v obloucích R 4,5,7 (203 ks pražců SB6) 2: Hmoždinky do kříže - 4 ks na jeden pražec 3: 812_x000d_
Technická specifikace položky odpovídá příslušné cenové soustavě</t>
  </si>
  <si>
    <t>5958185010</t>
  </si>
  <si>
    <t>Profilová vložky plastová pro IS 5 mm tv. S 49, T</t>
  </si>
  <si>
    <t>104</t>
  </si>
  <si>
    <t>Poznámka k položce:_x000d_
Profilová vložky plastová pro IS 5 mm tv. S 49, T_x000d_
1: Profilová vložka pro zřízení provizorního izolovaného styku + izolovaného styku v kusé koleji č. 10e 2: 4_x000d_
Technická specifikace položky odpovídá příslušné cenové soustavě</t>
  </si>
  <si>
    <t>53</t>
  </si>
  <si>
    <t>5958231050</t>
  </si>
  <si>
    <t>Svěrka užitá T6 - dodávka SŽDC (NEOCEŇOVAT)</t>
  </si>
  <si>
    <t>106</t>
  </si>
  <si>
    <t>Poznámka k položce:_x000d_
Svěrka užitá T6_x000d_
1: Neoceňovat, dodá SŽ OŘ HK. 2: Množství dle počtu vkládaných betonových pražců SB5P "77ks" 3: 2*77_x000d_
Technická specifikace položky odpovídá příslušné cenové soustavě</t>
  </si>
  <si>
    <t>5960101010</t>
  </si>
  <si>
    <t>Pražcové kotvy TDHB pro pražec betonový SB 6</t>
  </si>
  <si>
    <t>108</t>
  </si>
  <si>
    <t>Poznámka k položce:_x000d_
Pražcové kotvy TDHB pro pražec betonový SB 6_x000d_
1: Pražcové kotvy před začátkem výhybky č. 40 na každém třetím betonovém pražci "3ks" 2: 3_x000d_
Technická specifikace položky odpovídá příslušné cenové soustavě</t>
  </si>
  <si>
    <t>55</t>
  </si>
  <si>
    <t>5960101040</t>
  </si>
  <si>
    <t>Pražcové kotvy TDHB pro pražec dřevěný</t>
  </si>
  <si>
    <t>110</t>
  </si>
  <si>
    <t>Poznámka k položce:_x000d_
Pražcové kotvy TDHB pro pražec dřevěný_x000d_
1: Pražcové kotvy ve výměnové části výhybky č. 40 "20ks" 2: Pražcové kotvy na každém druhém pražci před výhybkou č. 40 "3ks" 3: 20+3_x000d_
Technická specifikace položky odpovídá příslušné cenové soustavě</t>
  </si>
  <si>
    <t>5961146085</t>
  </si>
  <si>
    <t>Jazyk JS49 1:9-300 levý přímý 12025 mm - dodávka SŽDC (NEOCEŇOVAT)</t>
  </si>
  <si>
    <t>112</t>
  </si>
  <si>
    <t>Poznámka k položce:_x000d_
Jazyk JS49 1:9-300 levý přímý 12025 mm_x000d_
1: Neoceňovat, dodá SŽ OŘ HK. 2: Jazyk levý přímý, výh. č. 32 3: 1_x000d_
Technická specifikace položky odpovídá příslušné cenové soustavě</t>
  </si>
  <si>
    <t>57</t>
  </si>
  <si>
    <t>5961146090</t>
  </si>
  <si>
    <t>Jazyk JS49 1:9-300 pravý ohnutý 12025 mm - dodávka SŽDC (NEOCEŇOVAT)</t>
  </si>
  <si>
    <t>114</t>
  </si>
  <si>
    <t>Poznámka k položce:_x000d_
Jazyk JS49 1:9-300 pravý ohnutý 12025 mm_x000d_
1: Neoceňovat, dodá SŽ OŘ HK. 2: Jazyk pravý ohnutý, výh. č. 32 3: 1_x000d_
Technická specifikace položky odpovídá příslušné cenové soustavě</t>
  </si>
  <si>
    <t>5961146245</t>
  </si>
  <si>
    <t>Jazyk prodloužený JS49 1:9-190 levý přímý 10113 mm+1300 mm - dodávka SŽDC (NEOCEŇOVAT)</t>
  </si>
  <si>
    <t>116</t>
  </si>
  <si>
    <t>Poznámka k položce:_x000d_
Jazyk prodloužený JS49 1:9-190 levý přímý 10113 mm+1300 mm_x000d_
1: Neoceňovat, dodá SŽ OŘ HK. 2: Jazyk levý přímý - prodloužený, výh. č. 18A 3: 1_x000d_
Technická specifikace položky odpovídá příslušné cenové soustavě</t>
  </si>
  <si>
    <t>59</t>
  </si>
  <si>
    <t>5961146250</t>
  </si>
  <si>
    <t>Jazyk prodloužený JS49 1:9-190 pravý ohnutý 10113 mm+1300 mm - dodávka SŽDC (NEOCEŇOVAT)</t>
  </si>
  <si>
    <t>118</t>
  </si>
  <si>
    <t>Poznámka k položce:_x000d_
Jazyk prodloužený JS49 1:9-190 pravý ohnutý 10113 mm+1300 mm_x000d_
1: Neoceňovat, dodá SŽ OŘ HK. 2: Jazyk pravý ohnutý - prodloužený, výh. č. 18Xa, 40, 43 3: U jazyka výhybky č. 18Xa bude provedena tepelná úprava - perlitizace 4: 3_x000d_
Technická specifikace položky odpovídá příslušné cenové soustavě</t>
  </si>
  <si>
    <t>5961147080</t>
  </si>
  <si>
    <t>Opornice JS49 1:9-300 pravá přímá 13607 mm - dodávka SŽDC (NEOCEŇOVAT)</t>
  </si>
  <si>
    <t>120</t>
  </si>
  <si>
    <t>Poznámka k položce:_x000d_
Opornice JS49 1:9-300 pravá přímá 13607 mm_x000d_
1: Neoceňovat, dodá SŽ OŘ HK. 2: Pravá přímá opornice výhybky č. 32 3: 1_x000d_
Technická specifikace položky odpovídá příslušné cenové soustavě</t>
  </si>
  <si>
    <t>61</t>
  </si>
  <si>
    <t>5961147095</t>
  </si>
  <si>
    <t>Opornice JS49 1:9-300 levá ohnutá 13607 mm - dodávka SŽDC (NEOCEŇOVAT)</t>
  </si>
  <si>
    <t>122</t>
  </si>
  <si>
    <t>Poznámka k položce:_x000d_
Opornice JS49 1:9-300 levá ohnutá 13607 mm_x000d_
1: Neoceňovat, dodá SŽ OŘ HK. 2: Levá ohnutá opornice výhybky č. 32 3: 1_x000d_
Technická specifikace položky odpovídá příslušné cenové soustavě</t>
  </si>
  <si>
    <t>5961147240</t>
  </si>
  <si>
    <t>Opornice prodloužená JS49 1:9-190 pravá přímá 11366 mm+1400 mm - dodávka SŽDC (NEOCEŇOVAT)</t>
  </si>
  <si>
    <t>124</t>
  </si>
  <si>
    <t>Poznámka k položce:_x000d_
Opornice prodloužená JS49 1:9-190 pravá přímá 11366 mm+1400 mm_x000d_
1: Neoceňovat, dodá SŽ OŘ HK. 2: Opornice pravá přímá - prodloužená, výh. č. 18Xa, 40, 43 3: U opornice výhybky č. 18Xa bude provedena tepelná úprava - perlitizace 4: 3_x000d_
Technická specifikace položky odpovídá příslušné cenové soustavě</t>
  </si>
  <si>
    <t>63</t>
  </si>
  <si>
    <t>5961147255</t>
  </si>
  <si>
    <t>Opornice prodloužená JS49 1:9-190 levá ohnutá 11366 mm+1400 mm - dodávka SŽDC (NEOCEŇOVAT)</t>
  </si>
  <si>
    <t>126</t>
  </si>
  <si>
    <t>Poznámka k položce:_x000d_
Opornice prodloužená JS49 1:9-190 levá ohnutá 11366 mm+1400 mm_x000d_
1: Neoceňovat, dodá SŽ OŘ HK. 2: Opornice levá ohnutá-prodloužená, výh. č. 18Xa 3: 1_x000d_
Technická specifikace položky odpovídá příslušné cenové soustavě</t>
  </si>
  <si>
    <t>5961148125</t>
  </si>
  <si>
    <t>Srdcovka prodloužená JS49 1:9-190 levá o 1400 mm - dodávka SŽDC (NEOCEŇOVAT)</t>
  </si>
  <si>
    <t>128</t>
  </si>
  <si>
    <t>Poznámka k položce:_x000d_
Srdcovka prodloužená JS49 1:9-190 levá o 1400 mm_x000d_
1: Neoceňovat, dodá SŽ OŘ HK. 2: Srdcovka levá prodloužená, výh. č. 18Xa 3: 1_x000d_
Technická specifikace položky odpovídá příslušné cenové soustavě</t>
  </si>
  <si>
    <t>65</t>
  </si>
  <si>
    <t>5961149040</t>
  </si>
  <si>
    <t>Přídržnice Kn60 výhybky jednoduché JS49 1:9-190 3800 mm přímá - dodávka SŽDC (NEOCEŇOVAT)</t>
  </si>
  <si>
    <t>130</t>
  </si>
  <si>
    <t>Poznámka k položce:_x000d_
Přídržnice Kn60 výhybky jednoduché JS49 1:9-190 3800 mm přímá_x000d_
1: Neoceňovat, dodá SŽ OŘ HK. 2: Přídržnice výhybky č. 40 3: 2_x000d_
Technická specifikace položky odpovídá příslušné cenové soustavě</t>
  </si>
  <si>
    <t>5961170060</t>
  </si>
  <si>
    <t>Zádržná opěrka proti putování pro jazyk S49 R190 ohnutý (komplet sada pro jazyk i opornici)</t>
  </si>
  <si>
    <t>132</t>
  </si>
  <si>
    <t>Poznámka k položce:_x000d_
Zádržná opěrka proti putování pro jazyk S49 R190 ohnutý_x000d_
1: Výhybky č. 18A, 27, 40, 43 2: 4_x000d_
Technická specifikace položky odpovídá příslušné cenové soustavě</t>
  </si>
  <si>
    <t>67</t>
  </si>
  <si>
    <t>5961170065</t>
  </si>
  <si>
    <t>Zádržná opěrka proti putování pro jazyk S49 R190 přímý (komplet sada pro jazyk i opornici)</t>
  </si>
  <si>
    <t>134</t>
  </si>
  <si>
    <t>Poznámka k položce:_x000d_
Zádržná opěrka proti putování pro jazyk S49 R190 přímý_x000d_
1: Výhybky č. 18A, 27, 40, 43 2: 4_x000d_
Technická specifikace položky odpovídá příslušné cenové soustavě</t>
  </si>
  <si>
    <t>5961170070</t>
  </si>
  <si>
    <t>Zádržná opěrka proti putování pro jazyk S49 R300 ohnutý (komplet sada pro jazyk i opornici)</t>
  </si>
  <si>
    <t>136</t>
  </si>
  <si>
    <t>Poznámka k položce:_x000d_
Zádržná opěrka proti putování pro jazyk S49 R300 ohnutý_x000d_
1: Výhybka č. 32 2: 1_x000d_
Technická specifikace položky odpovídá příslušné cenové soustavě</t>
  </si>
  <si>
    <t>69</t>
  </si>
  <si>
    <t>5961170075</t>
  </si>
  <si>
    <t>Zádržná opěrka proti putování pro jazyk S49 R300 přímý (komplet sada pro jazyk i opornici)</t>
  </si>
  <si>
    <t>Dodávky OÚŽI 2019</t>
  </si>
  <si>
    <t>138</t>
  </si>
  <si>
    <t>Poznámka k položce:_x000d_
Zádržná opěrka proti putování pro jazyk S49 R300 přímý_x000d_
1: Výhybka č. 32 2: 1_x000d_
Technická specifikace položky odpovídá příslušné cenové soustavě</t>
  </si>
  <si>
    <t>5961178015</t>
  </si>
  <si>
    <t>Zařízení pro snížení přestavného odporu výhybky Válečkové stoličky 2- základní</t>
  </si>
  <si>
    <t>148</t>
  </si>
  <si>
    <t xml:space="preserve">Poznámka k položce:_x000d_
1: Válečkové stoličky: Výhybka 1:9-190 - 2ks, výhybka 1:9-300 - 4 ks.  2: 4*2+1*4_x000d_
Technická specifikace položky odpovídá příslušné cenové soustavě</t>
  </si>
  <si>
    <t>75</t>
  </si>
  <si>
    <t>5961178020</t>
  </si>
  <si>
    <t>Zařízení pro snížení přestavného odporu výhybky Válečkové stoličky - posilovací</t>
  </si>
  <si>
    <t>150</t>
  </si>
  <si>
    <t>Poznámka k položce:_x000d_
1: Válečkové stoličky: Výhybka 1:9-190 - 2ks, výhybka 1:9-300 - 2 ks. 2: 4*2+1*2_x000d_
Technická specifikace položky odpovídá příslušné cenové soustavě</t>
  </si>
  <si>
    <t>5963104050</t>
  </si>
  <si>
    <t>Přejezd železobetonový náběhový klín</t>
  </si>
  <si>
    <t>152</t>
  </si>
  <si>
    <t>Poznámka k položce:_x000d_
Přejezd železobetonový náběhový klín_x000d_
1: Náběhový klín na železobetonové přechody uloženy na betonových pražcích za výh. č.19ab a 18A 2: 6_x000d_
Technická specifikace položky odpovídá příslušné cenové soustavě</t>
  </si>
  <si>
    <t>77</t>
  </si>
  <si>
    <t>5963134000</t>
  </si>
  <si>
    <t>Náběhový klín dřevěný</t>
  </si>
  <si>
    <t>154</t>
  </si>
  <si>
    <t>Poznámka k položce:_x000d_
Náběhový klín dřevěný_x000d_
1: Náběhový klín na železobetonový přechod uložený na dřevěných pražcích za výh. č. 18A 2: 2_x000d_
Technická specifikace položky odpovídá příslušné cenové soustavě</t>
  </si>
  <si>
    <t>5999005010</t>
  </si>
  <si>
    <t>Třídění spojovacích a upevňovacích součástí</t>
  </si>
  <si>
    <t>156</t>
  </si>
  <si>
    <t>Poznámka k položce:_x000d_
Třídění spojovacích a upevňovacích součástí. Poznámka: 1. V cenách jsou započteny náklady na manipulaci, vytřídění a uložení materiálu na úložiště nebo do skladu._x000d_
1: Vytřídění spojovacích a upevňovacích součástí z koleje a výhybek. 2: 0,04638*755,79 +4*2,2+1*2,5_x000d_
Technická specifikace položky odpovídá příslušné cenové soustavě</t>
  </si>
  <si>
    <t>79</t>
  </si>
  <si>
    <t>5999005020</t>
  </si>
  <si>
    <t>Třídění pražců a kolejnicových podpor</t>
  </si>
  <si>
    <t>158</t>
  </si>
  <si>
    <t>Poznámka k položce:_x000d_
Třídění pražců a kolejnicových podpor. Poznámka: 1. V cenách jsou započteny náklady na manipulaci, vytřídění a uložení materiálu na úložiště nebo do skladu._x000d_
1: Přetřídění užitých a vyřazených dřevěných pražců z výhybkových konstrukcí a koleje. Pozn.: (Hmotnost výhybkových pražců které mají být dle předkategorizace vyzískány + pražce vyzískané dle předkategorizace z koleje. ) 2: 5,4+15,2_x000d_
Technická specifikace položky odpovídá příslušné cenové soustavě</t>
  </si>
  <si>
    <t>5999010010</t>
  </si>
  <si>
    <t>Vyjmutí a snesení konstrukcí nebo dílů hmotnosti do 10 t</t>
  </si>
  <si>
    <t>160</t>
  </si>
  <si>
    <t xml:space="preserve">Poznámka k položce:_x000d_
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vedení._x000d_
1: Vyjmutí kolejového roštu a výhybek.  2: Množství v tabulce kubatur.  3: 311,42_x000d_
Technická specifikace položky odpovídá příslušné cenové soustavě</t>
  </si>
  <si>
    <t>81</t>
  </si>
  <si>
    <t>7497351560</t>
  </si>
  <si>
    <t>Montáž přímého ukolejnění na elektrizovaných tratích nebo v kolejových obvodech</t>
  </si>
  <si>
    <t>162</t>
  </si>
  <si>
    <t>Poznámka k položce:_x000d_
Montáž přímého ukolejnění na elektrizovaných tratích nebo v kolejových obvodech_x000d_
1: Předpoklad 10ks. Bude upřesněno dle dokumentace KSU a TP. 2: 10_x000d_
Technická specifikace položky odpovídá příslušné cenové soustavě</t>
  </si>
  <si>
    <t>7497371630</t>
  </si>
  <si>
    <t>Demontáže zařízení trakčního vedení svodu propojení nebo ukolejnění na elektrizovaných tratích nebo - v kolejových obvodech</t>
  </si>
  <si>
    <t>164</t>
  </si>
  <si>
    <t>Poznámka k položce:_x000d_
Demontáže zařízení trakčního vedení svodu propojení nebo ukolejnění na elektrizovaných tratích nebo v kolejových obvodech - demontáž stávajícího zařízení se všemi pomocnými doplňujícími úpravami_x000d_
1: Předpoklad 10ks. Bude upřesněno dle dokumentace KSU a TP. 2: 10_x000d_
Technická specifikace položky odpovídá příslušné cenové soustavě</t>
  </si>
  <si>
    <t>83</t>
  </si>
  <si>
    <t>7592005120</t>
  </si>
  <si>
    <t>Montáž informačního bodu MIB 6</t>
  </si>
  <si>
    <t>166</t>
  </si>
  <si>
    <t>Poznámka k položce:_x000d_
Montáž informačního bodu MIB 6 - uložení a připevnění na určené místo, seřízení, přezkoušení_x000d_
1: Zpětná montáž MIB - 5ks (Zpětná montáž vrámci realizace stavby + zpětná montáž při následném podbití koleje) 2: 2*5_x000d_
Technická specifikace položky odpovídá příslušné cenové soustavě</t>
  </si>
  <si>
    <t>7592007120</t>
  </si>
  <si>
    <t>Demontáž informačního bodu MIB 6</t>
  </si>
  <si>
    <t>168</t>
  </si>
  <si>
    <t>Poznámka k položce:_x000d_
Demontáž informačního bodu MIB 6_x000d_
1: Demontáž MIB - 5ks (Demontáž vrámci realizace stavby + demontáž při následném podbití koleje) 2: 2*5_x000d_
Technická specifikace položky odpovídá příslušné cenové soustavě</t>
  </si>
  <si>
    <t>85</t>
  </si>
  <si>
    <t>7594110915</t>
  </si>
  <si>
    <t>Lanové propojení s kolíkovým ukončením LLI 2xFe20/70 M16 norma 708549006 (HM0404223990716)</t>
  </si>
  <si>
    <t>170</t>
  </si>
  <si>
    <t xml:space="preserve">Poznámka k položce:_x000d_
Lanové propojení s kolíkovým ukončením LLI 2xFe20/70 M16 norma 708549006 (HM0404223990716)_x000d_
1: Jazykové a srdcovkové propojky. Počet ks na jednu výhybku - 5ks.  2: Osadit dle S3 3: 5*5_x000d_
Technická specifikace položky odpovídá příslušné cenové soustavě</t>
  </si>
  <si>
    <t>9901000700</t>
  </si>
  <si>
    <t xml:space="preserve">Doprava dodávek zhotovitele, dodávek objednatele nebo výzisku mechanizací o nosnosti do 3,5 t  - do 100 km</t>
  </si>
  <si>
    <t>172</t>
  </si>
  <si>
    <t xml:space="preserve">Poznámka k položce:_x000d_
1: Doprava pražcových kotev jedním dopravním prostředkem 2: 1_x000d_
Technická specifikace položky odpovídá příslušné cenové soustavě_x000d_
_x000d_
2: Doprava pražcových kotev jedním dopravním </t>
  </si>
  <si>
    <t>87</t>
  </si>
  <si>
    <t>9901001100</t>
  </si>
  <si>
    <t xml:space="preserve">Doprava dodávek zhotovitele, dodávek objednatele nebo výzisku mechanizací o nosnosti do 3,5 t  - do 300 km</t>
  </si>
  <si>
    <t>174</t>
  </si>
  <si>
    <t xml:space="preserve">Poznámka k položce:_x000d_
1: Doprava válečkových stoliček jedním dopravním prostředkem 2: 1_x000d_
Technická specifikace položky odpovídá příslušné cenové soustavě_x000d_
_x000d_
2: Doprava válečkových stoliček jedním dopravním </t>
  </si>
  <si>
    <t>9902100100</t>
  </si>
  <si>
    <t xml:space="preserve">Doprava dodávek zhotovitele, dodávek objednatele nebo výzisku mechanizací přes 3,5 t sypanin do 10  - km</t>
  </si>
  <si>
    <t>176</t>
  </si>
  <si>
    <t xml:space="preserve">Poznámka k položce:_x000d_
1: Množství vytěženého kolejového lože v koleji i ve výhybkách+ odtěžené kolejového lože pro drážní stezky "4172,72t" - odvoz na mezideponii 2: Množství vytěženého kolejového lože v koleji i výhybkách + odtěžené kolejového lože pro drážní stezky - odvoz na skládku "4172,72t" 3: Množství v položce dle tabulky kubatur.  4: 4172,72+4172,72_x000d_
Technická specifikace položky odpovídá příslušné cenové soustavě</t>
  </si>
  <si>
    <t>89</t>
  </si>
  <si>
    <t>9902900100</t>
  </si>
  <si>
    <t>Naložení sypanin, drobného kusového materiálu, suti</t>
  </si>
  <si>
    <t>178</t>
  </si>
  <si>
    <t xml:space="preserve">Poznámka k položce:_x000d_
1: Naložení vytěženého kolejového lože  a odtěženého materiálu pro drážní stezky na dopravní prostředek na mezideponii. 2: 4172,72_x000d_
Technická specifikace položky odpovídá příslušné cenové soustavě</t>
  </si>
  <si>
    <t>9902900200</t>
  </si>
  <si>
    <t>Naložení objemnějšího kusového materiálu, vybouraných hmot</t>
  </si>
  <si>
    <t>180</t>
  </si>
  <si>
    <t xml:space="preserve">Poznámka k položce:_x000d_
1: Naložení betonových pražců SB6Pna skladišti určeném SŽ OŘ.  2: 0,294*944 3: Naložení betonových pražců SB5P na skladišti určeném SŽ OŘ.  4: 0,284*77 5: Naložení užitých kolejnic S 49 na skladišti určeném SŽ OŘ.  6: 998,752*0,04943 7: Naložení užitých kolejnic tvaru T na skladišti určeném SŽ OŘ.  8: 362,9*0,04499 9: Naložení užitých kolejnic tvaru R65 na skladišti určeném SŽ OŘ.  10: 6*0,06498 11: Naložení výhybek na skladišti určeném SŽ OŘ:  (2ks 1:9-190 "2*9,26t), (1:9-190 "9,26t"), 12: 3*9,26 13: Naložení užitých dřevěných pražců na skladišti určeném SŽ OŘ 14: 7,6_x000d_
Technická specifikace položky odpovídá příslušné cenové soustavě</t>
  </si>
  <si>
    <t>91</t>
  </si>
  <si>
    <t>9909000100</t>
  </si>
  <si>
    <t>Poplatek za uložení suti nebo hmot na oficiální skládku</t>
  </si>
  <si>
    <t>182</t>
  </si>
  <si>
    <t>Poznámka k položce:_x000d_
1: Uložení na skládku - kolejové lože odpad kategorie "O" 170 508" "3900,95t" 2: Množství v položce dle tabulky kubatur 3: 3900,95_x000d_
Technická specifikace položky odpovídá příslušné cenové soustavě</t>
  </si>
  <si>
    <t>9909000200</t>
  </si>
  <si>
    <t>Poplatek za uložení nebezpečného odpadu na oficiální skládku</t>
  </si>
  <si>
    <t>184</t>
  </si>
  <si>
    <t>Poznámka k položce:_x000d_
1: Uložení na skládku - kolejové lože odpad kategorie "N" 170 507* 2: Množství v položce dle tabulky kubatur 3: 271,76_x000d_
Technická specifikace položky odpovídá příslušné cenové soustavě</t>
  </si>
  <si>
    <t>93</t>
  </si>
  <si>
    <t>9909000300</t>
  </si>
  <si>
    <t>Poplatek za likvidaci dřevěných kolejnicových podpor</t>
  </si>
  <si>
    <t>186</t>
  </si>
  <si>
    <t>Poznámka k položce:_x000d_
1: Poplatek za uložení dřevěných pražců z koleje “102,1t“ a výhybek “27,06“ 2: Množství v položce dle tabulky kubatur 3: 102,1+27,06_x000d_
Technická specifikace položky odpovídá příslušné cenové soustavě</t>
  </si>
  <si>
    <t>9909000400</t>
  </si>
  <si>
    <t>Poplatek za likvidaci plastových součástí</t>
  </si>
  <si>
    <t>188</t>
  </si>
  <si>
    <t>Poznámka k položce:_x000d_
1: Poplatek za pryžové a polyetylénové podložky 2: 0,52+0,56_x000d_
Technická specifikace položky odpovídá příslušné cenové soustavě</t>
  </si>
  <si>
    <t>95</t>
  </si>
  <si>
    <t>9909000500</t>
  </si>
  <si>
    <t>Poplatek uložení odpadu betonových prefabrikátů</t>
  </si>
  <si>
    <t>190</t>
  </si>
  <si>
    <t>Poznámka k položce:_x000d_
1: Poplatek za betonové pražce z koleje č. 10e 2: 10,5_x000d_
Technická specifikace položky odpovídá příslušné cenové soustavě</t>
  </si>
  <si>
    <t>R1-5958110055</t>
  </si>
  <si>
    <t>Soustava vysokopevnostních svorníků pro výhybku 1:9-190</t>
  </si>
  <si>
    <t>kpl</t>
  </si>
  <si>
    <t>192</t>
  </si>
  <si>
    <t>Poznámka k položce:_x000d_
1: Soustava vysokopevnostních svorníků pro výhybku 1:9-190 (2ks M24 x 260 mm, 2ks M 24 x 280 mm, M24 x 320 mm, M24 x340 mm, M24 x 360 mm, M24x 410 mm, M24 x 440 mm, M24 x 470 mm, M24 x 500 mm). Celkem 11 ks svorníků. 2: Výhybky č. 27, 40, 43 3: 3</t>
  </si>
  <si>
    <t>97</t>
  </si>
  <si>
    <t>R2-5958110056</t>
  </si>
  <si>
    <t>Soustava vysokopevnostních svorníků pro výhybku 1:9-300</t>
  </si>
  <si>
    <t>194</t>
  </si>
  <si>
    <t>Poznámka k položce:_x000d_
1: Soustava vysokopevnostních svorníků pro výhybku 1:9-300 (M24 x 270 mm, M24 x 280 mm, M24 x 320mm, M24 x 330 mm, 2ks M24 x 370 mm, 2ks M24 x 400 mm, M24 x 460 mm, M24 x 480 mm). Celkem 10 ks svorníků. 2: 1</t>
  </si>
  <si>
    <t>R3-položka</t>
  </si>
  <si>
    <t>Nosná konstrukce informačního bodu - betonový pražec</t>
  </si>
  <si>
    <t>soubor</t>
  </si>
  <si>
    <t>196</t>
  </si>
  <si>
    <t>Poznámka k položce:_x000d_
1: Pozinkovaná ocelová nosná konstrukce informačního bodu pro montáž MIB na betonový pražec. 2: Nosná konstrukce (1 soubor) počítán pro jeden informační bod. 3: Položka zahrnuje materiál a dodávku materiálu, práce oceněna v položce montáž MIB 4: 3</t>
  </si>
  <si>
    <t>99</t>
  </si>
  <si>
    <t>R4-922101</t>
  </si>
  <si>
    <t>Zarážedlo pražcové - záchytný pražec</t>
  </si>
  <si>
    <t>198</t>
  </si>
  <si>
    <t xml:space="preserve">Poznámka k položce:_x000d_
1. Položka obsahuje:  – dodávku a osazení pražce a upevňovacího materiálu  – veškeré práce v kolejovém loži  – dodání a osazení návěsti včetně případného sloupku se základem nebo jiné podpůrné konstrukce  – příplatky za ztížené podmínky vyskytující se při zřízení zarážedla, např. za překážky na straně koleje ap. 2. Položka neobsahuje:  X 3. Způsob měření: Udává se počet kusů kompletní konstrukce nebo práce._x000d_
1: Pražcové zarážedlo (záchytný pražec), pozn: dřevěný pražce bude použit z výzisku z koleje.  2: Předpoklad 5ks. Bude upřesněno dle dokumentace Zabzar. 3: Položka obsahuje:  – osazení pražce a upevňovacího materiálu  – veškeré práce v kolejovém loži  – dodání a osazení návěsti včetně případného sloupku se základem nebo jiné podpůrné konstrukce  – příplatky za ztížené podmínky vyskytující se při zřízení zarážedla, např. za překážky na straně koleje ap.- - demontáž zazážedla 4: 5_x000d_
1. Položka obsahuje:  – dodávku a osazení pražce a upevňovacího materiálu  – veškeré práce v kolejovém loži  – dodání a osazení návěsti včetně případného sloupku se základem nebo jiné podpůrné konstrukce  – příplatky za ztížené podmínky vyskytující se při zřízení zarážedla, např. za překážky na straně koleje ap. 2. Položka neobsahuje:  X 3. Způsob měření: Udává se počet kusů kompletní konstrukce nebo práce.</t>
  </si>
  <si>
    <t>5905050210</t>
  </si>
  <si>
    <t>Souvislá výměna KL se snesením KR výhybky pražce dřevěné</t>
  </si>
  <si>
    <t>200</t>
  </si>
  <si>
    <t>Poznámka k položce:_x000d_
Souvislá výměna KL se snesením KR výhybky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skládkovné._x000d_
1: Rozvinutá délka nově zřizovaných výhybek na dřevěných pražcích 2: 224,85_x000d_
Technická specifikace položky odpovídá příslušné cenové soustavě</t>
  </si>
  <si>
    <t>101</t>
  </si>
  <si>
    <t>5905105030</t>
  </si>
  <si>
    <t>Doplnění KL kamenivem souvisle strojně v koleji</t>
  </si>
  <si>
    <t>202</t>
  </si>
  <si>
    <t xml:space="preserve">Poznámka k položce:_x000d_
Doplnění KL kamenivem souvisle strojně v koleji. Poznámka: 1. V cenách jsou započteny náklady na doplnění kameniva ojediněle ručně vidlemi a/nebo souvisle strojně z výsypných vozů případně nakladačem. 2. V cenách nejsou obsaženy náklady na dodávku kameniva._x000d_
1: Doplnění kolejového lože v koleji ve výbězích "6,90m3".  2: Doplnění kolejového lože v koleji při následné úpravě GPK "79,92m3" 3: Doplnění kolejového lože v koleji (nově zřizované kolejové lože) "1833,79m3" 4: Doplnění kolejového lože ve stávajících výhybkách č. 31 a 19 "13,29m3" 5: Množství v položce dle tabulky kubatur. 6: 6,90+79,92+1833,79+13,29_x000d_
Technická specifikace položky odpovídá příslušné cenové soustavě</t>
  </si>
  <si>
    <t>5905105040</t>
  </si>
  <si>
    <t>Doplnění KL kamenivem souvisle strojně ve výhybce</t>
  </si>
  <si>
    <t>204</t>
  </si>
  <si>
    <t xml:space="preserve">Poznámka k položce:_x000d_
Doplnění KL kamenivem souvisle strojně ve výhybce. Poznámka: 1. V cenách jsou započteny náklady na doplnění kameniva ojediněle ručně vidlemi a/nebo souvisle strojně z výsypných vozů případně nakladačem. 2. V cenách nejsou obsaženy náklady na dodávku kameniva._x000d_
1: Doplnění kolejového lože při následném podbití ve výhybkách "34,26".  2: Doplnění kolejového lože ve výhybce při následném podbití (č.19 ) "8,3" 3: Doplnění kolejového lože ve výhybkách (nově zřizované kolejové lože ve výhybkách) "353,24" 4: Množství v položce dle tabulky kubatur.  5: 34,26+8,3+353,24_x000d_
Technická specifikace položky odpovídá příslušné cenové soustavě</t>
  </si>
  <si>
    <t>103</t>
  </si>
  <si>
    <t>5905110010</t>
  </si>
  <si>
    <t>Snížení KL pod patou kolejnice v koleji</t>
  </si>
  <si>
    <t>206</t>
  </si>
  <si>
    <t>Poznámka k položce:_x000d_
Snížení KL pod patou kolejnice v koleji. Poznámka: 1. V cenách jsou započteny náklady na snížení KL pod patou kolejnice ručně vidlemi. 2. V cenách nejsou obsaženy náklady na doplnění a dodávku kameniva._x000d_
1: Dle délky nově zřízeného kolejového roštu * 2 kolejnicové pásy. 2: (761,16*2)/1000_x000d_
Technická specifikace položky odpovídá příslušné cenové soustavě</t>
  </si>
  <si>
    <t>5905110020</t>
  </si>
  <si>
    <t>Snížení KL pod patou kolejnice ve výhybce</t>
  </si>
  <si>
    <t>208</t>
  </si>
  <si>
    <t xml:space="preserve">Poznámka k položce:_x000d_
Snížení KL pod patou kolejnice ve výhybce. Poznámka: 1. V cenách jsou započteny náklady na snížení KL pod patou kolejnice ručně vidlemi. 2. V cenách nejsou obsaženy náklady na doplnění a dodávku kameniva._x000d_
1: (Rozvinutá délka nově vložených výhybek + stávající výhybky)* 2 kolejnicové pásy.  2: 347,67*2_x000d_
Technická specifikace položky odpovídá příslušné cenové soustavě</t>
  </si>
  <si>
    <t>105</t>
  </si>
  <si>
    <t>5906010010</t>
  </si>
  <si>
    <t>Ruční výměna pražce v KL zapuštěném pražec dřevěný příčný nevystrojený</t>
  </si>
  <si>
    <t>210</t>
  </si>
  <si>
    <t>Poznámka k položce:_x000d_
Ruční výměna pražce v KL zapuštěném pražec dřevěný příčný nevystrojený. Poznámka: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skládkovné._x000d_
1: jednotlivá výměna dřevěných pražců na délce 87,5m (cca 50ks), kolej č.6, 2: jednotlivá výměna dřevěných pražců na délka 107,5m (cca 30ks),dotažení upevňovadel - (od KV 31), v koleji č.1 3: Konkrétní kusy pražců určených k výměně budou upřesněny v rámci realizace stavby jejím investorem. 4: 50+30_x000d_
Technická specifikace položky odpovídá příslušné cenové soustavě</t>
  </si>
  <si>
    <t>5906130190</t>
  </si>
  <si>
    <t>Montáž kolejového roštu v ose koleje pražce dřevěné vystrojené tv. S49 rozdělení"u"</t>
  </si>
  <si>
    <t>212</t>
  </si>
  <si>
    <t xml:space="preserve">Poznámka k položce:_x000d_
Montáž kolejového roštu v ose koleje pražce dřevěné vystrojené tv. S49 rozdělení"u". Poznámka: 1. V cenách jsou započteny náklady na vrtání pražců dřevěných nevystrojených, manipulaci a montáž KR. 2. V cenách nejsou obsaženy náklady na dodávku materiálu._x000d_
1: Množství v položce dle tabulky kubatur.  2: V položce započtena délka zřízení kolejového roštu na dlouhých společných pražcích výhybek 3: 134,73/1000_x000d_
Technická specifikace položky odpovídá příslušné cenové soustavě</t>
  </si>
  <si>
    <t>107</t>
  </si>
  <si>
    <t>5906130380</t>
  </si>
  <si>
    <t>Montáž kolejového roštu v ose koleje pražce betonové vystrojené tv. S49/T rozdělení "c"</t>
  </si>
  <si>
    <t>214</t>
  </si>
  <si>
    <t>Poznámka k položce:_x000d_
Montáž kolejového roštu v ose koleje pražce betonové vystrojené tv. S49 rozdělení "c". Poznámka: 1. V cenách jsou započteny náklady na vrtání pražců dřevěných nevystrojených, manipulaci a montáž KR. 2. V cenách nejsou obsaženy náklady na dodávku materiálu._x000d_
1: Množství v položce dle tabulky kubatur. 2: 111,42/1000_x000d_
Technická specifikace položky odpovídá příslušné cenové soustavě</t>
  </si>
  <si>
    <t>5906130390</t>
  </si>
  <si>
    <t>Montáž kolejového roštu v ose koleje pražce betonové vystrojené tv. S49/Trozdělení "d"</t>
  </si>
  <si>
    <t>216</t>
  </si>
  <si>
    <t>Poznámka k položce:_x000d_
Montáž kolejového roštu v ose koleje pražce betonové vystrojené tv. S49 rozdělení "d". Poznámka: 1. V cenách jsou započteny náklady na vrtání pražců dřevěných nevystrojených, manipulaci a montáž KR. 2. V cenách nejsou obsaženy náklady na dodávku materiálu._x000d_
1: Množství v položce dle tabulky kubatur. 2: (444,98+70,03)/1000_x000d_
Technická specifikace položky odpovídá příslušné cenové soustavě</t>
  </si>
  <si>
    <t>109</t>
  </si>
  <si>
    <t>5907025015</t>
  </si>
  <si>
    <t>Výměna kolejnicových pásů stávající upevnění tv. R65 rozdělení "c"</t>
  </si>
  <si>
    <t>218</t>
  </si>
  <si>
    <t>Poznámka k položce:_x000d_
Výměna kolejnicových pásů stávající upevnění tv. R65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styků._x000d_
1: Vložení kolejnicových vložek před výhybkou č. 40 2: 2*3_x000d_
Technická specifikace položky odpovídá příslušné cenové soustavě</t>
  </si>
  <si>
    <t>5907025035</t>
  </si>
  <si>
    <t>Výměna kolejnicových pásů stávající upevnění tv. S49 rozdělení "c"</t>
  </si>
  <si>
    <t>220</t>
  </si>
  <si>
    <t>Poznámka k položce:_x000d_
Výměna kolejnicových pásů stávající upevnění tv. S49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styků._x000d_
1: Výměna kolejnic před ZV 43 v délce 2x 9,5m 2: 2*9,5_x000d_
Technická specifikace položky odpovídá příslušné cenové soustavě</t>
  </si>
  <si>
    <t>111</t>
  </si>
  <si>
    <t>5907055020</t>
  </si>
  <si>
    <t>Vrtání kolejnic otvor o průměru přes 10 do 23 mm</t>
  </si>
  <si>
    <t>222</t>
  </si>
  <si>
    <t>Poznámka k položce:_x000d_
Vrtání kolejnic otvor o průměru přes 10 do 23 mm. Poznámka: 1. V cenách jsou započteny náklady na manipulaci podložení, označení a provedení vrtu ve stojině kolejnice._x000d_
1: Vrtání kolejnic - otvor pro propojky ve výhybkách (srdcovka "6ks", jazyky "4ks) 2: 5*10_x000d_
Technická specifikace položky odpovídá příslušné cenové soustavě</t>
  </si>
  <si>
    <t>5908025130</t>
  </si>
  <si>
    <t>Zřízení izolovaného styku (IS) s rozřezem kolejnice tv. S49</t>
  </si>
  <si>
    <t>styk</t>
  </si>
  <si>
    <t>224</t>
  </si>
  <si>
    <t>Poznámka k položce:_x000d_
Zřízení izolovaného styku (IS) s rozřezem kolejnice tv. S49. Poznámka: 1. V cenách jsou započteny náklady na zřízení itzolovaného styku, případné obroušení převalků čela kolejnic a ošetření součástí mazivem. 2. V cenách nejsou obsaženy náklady na dodávku materiálu._x000d_
1: Zřízení provizorního izolovaného styku, zřízení izolovaného styku v koleji č. 10e 2: 4_x000d_
Technická specifikace položky odpovídá příslušné cenové soustavě</t>
  </si>
  <si>
    <t>113</t>
  </si>
  <si>
    <t>5908070320</t>
  </si>
  <si>
    <t>Souvislé dotahování upevňovadel v koleji s protáčením závitů šrouby svěrkové rozdělení "c"</t>
  </si>
  <si>
    <t>226</t>
  </si>
  <si>
    <t>Poznámka k položce:_x000d_
Souvislé dotahování upevňovadel v koleji s protáčením závitů šrouby svěrkové rozdělení "c". Poznámka: 1. V cenách jsou započteny náklady na dotažení součástí doporučeným utahovacím momentem a ošetření součástí mazivem._x000d_
1: Dotažení upevňovadel v koleji č. 1, délka 107,5m. 2: Délka dotažení upevňovadel viz. situace 3: 0,1075_x000d_
Technická specifikace položky odpovídá příslušné cenové soustavě</t>
  </si>
  <si>
    <t>5909030010</t>
  </si>
  <si>
    <t>Následná úprava GPK koleje směrové a výškové uspořádání pražce dřevěné nebo ocelové</t>
  </si>
  <si>
    <t>228</t>
  </si>
  <si>
    <t>Poznámka k položce:_x000d_
Následná úprava GPK koleje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kolejnice._x000d_
1: Výpočet: Množství v položce v tabulce kubatur. ((Délka zřízeného kolejového roštu v koleji na dřevěných pražcích (včetně délky koleje zřízené na dlouhých společných pražcích) 2: 134,73/1000_x000d_
Technická specifikace položky odpovídá příslušné cenové soustavě</t>
  </si>
  <si>
    <t>115</t>
  </si>
  <si>
    <t>5909030020</t>
  </si>
  <si>
    <t>Následná úprava GPK koleje směrové a výškové uspořádání pražce betonové</t>
  </si>
  <si>
    <t>230</t>
  </si>
  <si>
    <t>Poznámka k položce:_x000d_
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kolejnice._x000d_
1: Výpočet: Množství v položce v tabulce kubatur. (Délka zřízeného kolejového roštu v koleji na betonových pražcích) 2: ((444,98+70,03+111,42)/1000)_x000d_
Technická specifikace položky odpovídá příslušné cenové soustavě</t>
  </si>
  <si>
    <t>5909031010</t>
  </si>
  <si>
    <t>Úprava GPK koleje směrové a výškové uspořádání pražce dřevěné nebo ocelové</t>
  </si>
  <si>
    <t>232</t>
  </si>
  <si>
    <t xml:space="preserve">Poznámka k položce:_x000d_
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 2. V cenách nejsou obsaženy náklady doplnění a dodávku kameniva a snížení KL pod patou kolejnice._x000d_
1: Výpočet: Množství v položce v tabulce kubatur.  Výběhy na dřevěných pražcích v rámci realizace stavby 2: 318,1/1000_x000d_
Technická specifikace položky odpovídá příslušné cenové soustavě</t>
  </si>
  <si>
    <t>117</t>
  </si>
  <si>
    <t>5909031020</t>
  </si>
  <si>
    <t>Úprava GPK koleje směrové a výškové uspořádání pražce betonové</t>
  </si>
  <si>
    <t>234</t>
  </si>
  <si>
    <t>Poznámka k položce:_x000d_
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 2. V cenách nejsou obsaženy náklady doplnění a dodávku kameniva a snížení KL pod patou kolejnice._x000d_
1: Výpočet: Množství v položce v tabulce kubatur. Výběhy na betonových pražcích v rámci realizace stavby 2: 82/1000_x000d_
Technická specifikace položky odpovídá příslušné cenové soustavě</t>
  </si>
  <si>
    <t>5909040010</t>
  </si>
  <si>
    <t>Následná úprava GPK výhybky směrové a výškové uspořádání pražce dřevěné nebo ocelové</t>
  </si>
  <si>
    <t>236</t>
  </si>
  <si>
    <t>Poznámka k položce:_x000d_
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kolejnice._x000d_
1: Výpočet: Množství v položce v tabulce kubatur. (rozvinutá délka nově vkládaných výhybek + stávající výhybka č.19ab) 2: 224,85+72,97_x000d_
Technická specifikace položky odpovídá příslušné cenové soustavě</t>
  </si>
  <si>
    <t>119</t>
  </si>
  <si>
    <t>5909041010</t>
  </si>
  <si>
    <t>Úprava GPK výhybky směrové a výškové uspořádání pražce dřevěné nebo ocelové</t>
  </si>
  <si>
    <t>238</t>
  </si>
  <si>
    <t>Poznámka k položce:_x000d_
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 2. V cenách nejsou obsaženy náklady doplnění a dodávku kameniva a snížení KL pod patou kolejnice._x000d_
1: Výpočet: Množství v položce v tabulce kubatur. Podbití výhybky č. 19 a 31 při realizaci stavby. 2: Množství v položce v tabulce kubatur 3: 72,97+49,85_x000d_
Technická specifikace položky odpovídá příslušné cenové soustavě</t>
  </si>
  <si>
    <t>5910020020</t>
  </si>
  <si>
    <t>Svařování kolejnic termitem plný předehřev standardní spára svar sériový tv. R65</t>
  </si>
  <si>
    <t>240</t>
  </si>
  <si>
    <t>Poznámka k položce:_x000d_
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styku._x000d_
1: Vevaření kolejnicových vložek v koleji č. 10a 2: 4_x000d_
Technická specifikace položky odpovídá příslušné cenové soustavě</t>
  </si>
  <si>
    <t>121</t>
  </si>
  <si>
    <t>5910040310</t>
  </si>
  <si>
    <t>Umožnění volné dilatace kolejnice demontáž upevňovadel s osazením kluzných podložek rozdělení pražců - "c"</t>
  </si>
  <si>
    <t>242</t>
  </si>
  <si>
    <t>Poznámka k položce:_x000d_
Umožnění volné dilatace kolejnice demontáž upevňovadel s osazením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spojek._x000d_
1: Umožnění volné dilatace na délce nově zřízeného kolejového roštu na rozdělení "c" 2: Délka koleje * 2 kolejnicové pásy 3: 111,42*2_x000d_
Technická specifikace položky odpovídá příslušné cenové soustavě</t>
  </si>
  <si>
    <t>5910040320</t>
  </si>
  <si>
    <t>Umožnění volné dilatace kolejnice demontáž upevňovadel s osazením kluzných podložek rozdělení pražců - "d"</t>
  </si>
  <si>
    <t>244</t>
  </si>
  <si>
    <t>Poznámka k položce:_x000d_
Umožnění volné dilatace kolejnice demontáž upevňovadel s osazením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spojek._x000d_
1: Umožnění volné dilatace na délce nově zřízeného kolejového roštu na rozdělení "d" 2: Délka koleje * 2 kolejnicové pásy 3: (444,98+70,03)*2_x000d_
Technická specifikace položky odpovídá příslušné cenové soustavě</t>
  </si>
  <si>
    <t>123</t>
  </si>
  <si>
    <t>5910040330</t>
  </si>
  <si>
    <t>Umožnění volné dilatace kolejnice demontáž upevňovadel s osazením kluzných podložek rozdělení pražců - "u"</t>
  </si>
  <si>
    <t>246</t>
  </si>
  <si>
    <t>Poznámka k položce:_x000d_
Umožnění volné dilatace kolejnice demontáž upevňovadel s osazením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spojek._x000d_
1: Umožnění volné dilatace na délce nově zřízeného kolejového roštu na rozdělení "u" 2: Délka koleje * 2 kolejnicové pásy 3: 134,73*2_x000d_
Technická specifikace položky odpovídá příslušné cenové soustavě</t>
  </si>
  <si>
    <t>5910040410</t>
  </si>
  <si>
    <t>Umožnění volné dilatace kolejnice montáž upevňovadel s odstraněním kluzných podložek rozdělení - pražců "c"</t>
  </si>
  <si>
    <t>248</t>
  </si>
  <si>
    <t>Poznámka k položce:_x000d_
Umožnění volné dilatace kolejnice montáž upevňovadel s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spojek._x000d_
1: Umožnění volné dilatace na délce nově zřízeného kolejového roštu + umožnění volné dilatace stávajícího stavu. 2: Délka koleje * 2 kolejnicové pásy 3: 111,42*2_x000d_
Technická specifikace položky odpovídá příslušné cenové soustavě</t>
  </si>
  <si>
    <t>125</t>
  </si>
  <si>
    <t>5910040420</t>
  </si>
  <si>
    <t>Umožnění volné dilatace kolejnice montáž upevňovadel s odstraněním kluzných podložek rozdělení - pražců "d"</t>
  </si>
  <si>
    <t>250</t>
  </si>
  <si>
    <t>Poznámka k položce:_x000d_
Umožnění volné dilatace kolejnice montáž upevňovadel s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spojek._x000d_
1: Umožnění volné dilatace na délce nově zřízeného kolejového roštu + umožnění volné dilatace stávajícího stavu. 2: Délka koleje * 2 kolejnicové pásy 3: (444,98+70,03)*2_x000d_
Technická specifikace položky odpovídá příslušné cenové soustavě</t>
  </si>
  <si>
    <t>5910040430</t>
  </si>
  <si>
    <t>Umožnění volné dilatace kolejnice montáž upevňovadel s odstraněním kluzných podložek rozdělení - pražců "u"</t>
  </si>
  <si>
    <t>252</t>
  </si>
  <si>
    <t>Poznámka k položce:_x000d_
Umožnění volné dilatace kolejnice montáž upevňovadel s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spojek._x000d_
1: Umožnění volné dilatace na délce nově zřízeného kolejového roštu + umožnění volné dilatace stávajícího stavu. 2: Délka koleje * 2 kolejnicové pásy 3: 134,73*2_x000d_
Technická specifikace položky odpovídá příslušné cenové soustavě</t>
  </si>
  <si>
    <t>127</t>
  </si>
  <si>
    <t>5910050010</t>
  </si>
  <si>
    <t>Umožnění volné dilatace dílů výhybek demontáž upevňovadel výhybka I. generace</t>
  </si>
  <si>
    <t>254</t>
  </si>
  <si>
    <t>Poznámka k položce:_x000d_
Umožnění volné dilatace dílů výhybek demontáž upevňovadel výhybka I. generace. Poznámka: 1. V cenách jsou započteny náklady na uvolnění dílů výhybky a jejich rovnoměrné prodloužení nebo zkrácení. 2. V cenách nejsou obsaženy náklady na demontáž spojek._x000d_
1: Rozvinuté délky nově vkládaných výhybek 2: 224,85_x000d_
Technická specifikace položky odpovídá příslušné cenové soustavě</t>
  </si>
  <si>
    <t>5910050110</t>
  </si>
  <si>
    <t>Umožnění volné dilatace dílů výhybek montáž upevňovadel výhybka I. generace</t>
  </si>
  <si>
    <t>256</t>
  </si>
  <si>
    <t>Poznámka k položce:_x000d_
Umožnění volné dilatace dílů výhybek montáž upevňovadel výhybka I. generace. Poznámka: 1. V cenách jsou započteny náklady na uvolnění dílů výhybky a jejich rovnoměrné prodloužení nebo zkrácení. 2. V cenách nejsou obsaženy náklady na demontáž spojek._x000d_
1: Rozvinuté délky nově vkládaných výhybek 2: 224,85_x000d_
Technická specifikace položky odpovídá příslušné cenové soustavě</t>
  </si>
  <si>
    <t>129</t>
  </si>
  <si>
    <t>5910090070</t>
  </si>
  <si>
    <t>Navaření srdcovky jednoduché montované z kolejnic úhel odbočení 5°-7,9° (1:7,5 až 1:9) hloubky přes - 20 do 35 mm</t>
  </si>
  <si>
    <t>258</t>
  </si>
  <si>
    <t>Poznámka k položce:_x000d_
Navaření srdcovky jednoduché montované z kolejnic úhel odbočení 5°-7,9° (1:7,5 až 1:9) hloubky přes 20 do 35 mm. Poznámka: 1. V cenách jsou obsaženy náklady na uvolnění upevňovadel, vyrovnání srdcovky, opravu navařením, dotažení upevňovadel a kontrola měřidlem. 2. V cenách nejsou obsaženy náklady na podbití srdcovky a nedestruktivní kontrolu._x000d_
1: Navaření srdcovky výhybky č. 32, 27, 40, 43 2: 4_x000d_
Technická specifikace položky odpovídá příslušné cenové soustavě</t>
  </si>
  <si>
    <t>5955101000</t>
  </si>
  <si>
    <t>Kamenivo drcené štěrk frakce 31,5/63 třídy BI</t>
  </si>
  <si>
    <t>260</t>
  </si>
  <si>
    <t xml:space="preserve">Poznámka k položce:_x000d_
Kamenivo drcené štěrk frakce 31,5/63 třídy BI_x000d_
1: Doplnění kolejového lože v koleji ve výbězích  2: 12,41 3: Doplnění kolejového lože v koleji při následné úpravě GPK  4: 143,86 5: Doplnění kolejového lože v koleji (nově zřizované kolejové lože)  6: 3300,82 7: Doplnění kolejového lože ve výhybkách při následném podbití  8: 61,67 9: Doplnění kolejového lože ve výhybkách (č.19 a č.31) při realizaci stavby  10: 24 11: Doplnění kolejového lože ve výhybce č. 19 při následném podbití 12: 14,94 13: Doplnění kolejového lože ve výhybkách (nově zřizované kolejové lože ve výhybkách) 14: 635,84 15: Množství v položce dle tabulky kubatur._x000d_
Technická specifikace položky odpovídá příslušné cenové soustavě</t>
  </si>
  <si>
    <t>131</t>
  </si>
  <si>
    <t>5956101020</t>
  </si>
  <si>
    <t xml:space="preserve">Pražec dřevěný příčný vystrojený   dub 2600x260x160 mm</t>
  </si>
  <si>
    <t>262</t>
  </si>
  <si>
    <t xml:space="preserve">Poznámka k položce:_x000d_
Pražec dřevěný příčný vystrojený   dub 2600x260x160 mm_x000d_
1: U příčných dřevěných pražců je potřeba zohlednit jejich vystrojení s ohledem na navazující kolejový rošt před a za výhybkami.  2: Specifikace vystrojení příčných pražců v příloze TZ.  3: 130_x000d_
Technická specifikace položky odpovídá příslušné cenové soustavě</t>
  </si>
  <si>
    <t>5957201005</t>
  </si>
  <si>
    <t>Kolejnice užité tv. R65 - dodávka SŽDC (NEOCEŇOVAT)</t>
  </si>
  <si>
    <t>264</t>
  </si>
  <si>
    <t>Poznámka k položce:_x000d_
Kolejnice užité tv. R65_x000d_
1: Neoceňovat, dodá SŽ OŘ HK. 2: Kolejnicové vložky "2*3,0m" (odstranění stávajícího styku v koleji č. 10a) 3: 2*3_x000d_
Technická specifikace položky odpovídá příslušné cenové soustavě</t>
  </si>
  <si>
    <t>133</t>
  </si>
  <si>
    <t>5957201010</t>
  </si>
  <si>
    <t>Kolejnice užité tv. S49 - dodávka SŽDC (NEOCEŇOVAT)</t>
  </si>
  <si>
    <t>266</t>
  </si>
  <si>
    <t xml:space="preserve">Poznámka k položce:_x000d_
Kolejnice užité tv. S49_x000d_
1: Neoceňovat, dodá SŽ OŘ HK. 2: Délka nově zřizovaného kolejového roštu (kolejnice S49) * 2 - délka kolejnic ( užité ) určených dle předkategorizace ke zpětnému užití  3: (579,71*2)-395 4: Výměna středových kolejnic výhybky č. 18A "39,185m“  5: 39,185 6: Výměna středových kolejnic výhybky  č. 32, "46,592m"  7: 46,592 8: Výměna středových kolejnic výhybky č. 27, 40, 43 (3*39,185m) 9: 3*39,185 10: Výměna kolejnic před ZV 43, "9,5m*2", kolejnicové vložky za ZV 31 "6,0m*2" 11: 2*9,5+2*6_x000d_
Technická specifikace položky odpovídá příslušné cenové soustavě</t>
  </si>
  <si>
    <t>5958101190</t>
  </si>
  <si>
    <t>Součásti spojovací plastové spojky pro IS (alkamid) tv. S49</t>
  </si>
  <si>
    <t>268</t>
  </si>
  <si>
    <t>Poznámka k položce:_x000d_
Součásti spojovací plastové spojky pro IS (alkamid) tv. S49_x000d_
1: Izolační spojky pro provizorní izolovaný styk 2: 4_x000d_
Technická specifikace položky odpovídá příslušné cenové soustavě</t>
  </si>
  <si>
    <t>135</t>
  </si>
  <si>
    <t>5958101195</t>
  </si>
  <si>
    <t>Součásti spojovací plastové spojky pro IS (alkamid) tv. T</t>
  </si>
  <si>
    <t>270</t>
  </si>
  <si>
    <t>Poznámka k položce:_x000d_
Součásti spojovací plastové spojky pro IS (alkamid) tv. T_x000d_
1: Definitivní izolovaný styk v koleji č. 10e 2: 4_x000d_
Technická specifikace položky odpovídá příslušné cenové soustavě</t>
  </si>
  <si>
    <t>5958107005</t>
  </si>
  <si>
    <t>Šroub spojkový M24 x 140 mm</t>
  </si>
  <si>
    <t>272</t>
  </si>
  <si>
    <t>Poznámka k položce:_x000d_
Šroub spojkový M24 x 140 mm_x000d_
1: Spojkové šrouby pro provizorní izolovaný styk, izolovaný styk v koleji č. 10e 2: 16_x000d_
Technická specifikace položky odpovídá příslušné cenové soustavě</t>
  </si>
  <si>
    <t>137</t>
  </si>
  <si>
    <t>5958128010</t>
  </si>
  <si>
    <t>Komplety ŽS 4 (šroub RS 1, matice M 24, podložka Fe6, svěrka ŽS4)</t>
  </si>
  <si>
    <t>274</t>
  </si>
  <si>
    <t xml:space="preserve">Poznámka k položce:_x000d_
Komplety ŽS 4 (šroub RS 1, matice M 24, podložka Fe6, svěrka ŽS4)_x000d_
1: Počet kusů vkládaných nových vystrojených dřevěných a betonových příčných pražců SB6  v koleji "(130ks+944ks) * 4"  2: (130+944)*4 3: Počet kompletů pro výhybku JS49 1:9-190 - 212ks, pro výhybku JS49 1:9-300 - 230ks 4: 212*4+230*1 5: Počet kompletů na dlouhé společné pražce výhybek - 216ks podkladnic*2 - "432ks" 6: 432_x000d_
Technická specifikace položky odpovídá příslušné cenové soustavě</t>
  </si>
  <si>
    <t>5958134040</t>
  </si>
  <si>
    <t>Součásti upevňovací kroužek pružný dvojitý Fe 6</t>
  </si>
  <si>
    <t>276</t>
  </si>
  <si>
    <t xml:space="preserve">Poznámka k položce:_x000d_
Součásti upevňovací kroužek pružný dvojitý Fe 6_x000d_
1: Pružné dvojité kroužky pro výhybku JS49 1:9-190 - 981 ks, pro výhybku JS49 1:9-300 - 1157 ks (odpočet kroužků, které jsou součástí kompletů ŽS4) 2: Pružné dvojité kroužky na dlouhé společné pražce za výhybkami - (počet podkladnic * 4ks) - 216*4  "864ks" 3: (981-212)*4+(1157-230)*1+864 4: Pružné dvojité kroužky pro pražce SB5P - 77ks pražců SB5P 5: 77*4 6: Pružné kroužky pro pražce SB6 určené k přehmoždinkování počet (vrtule dle počtu hmoždinek) 7: 812_x000d_
Technická specifikace položky odpovídá příslušné cenové soustavě</t>
  </si>
  <si>
    <t>139</t>
  </si>
  <si>
    <t>5958134075</t>
  </si>
  <si>
    <t>Součásti upevňovací vrtule R1(145)</t>
  </si>
  <si>
    <t>278</t>
  </si>
  <si>
    <t>Poznámka k položce:_x000d_
Součásti upevňovací vrtule R1(145)_x000d_
1: Vrtule R1 na dlouhé společné pražce za výhybkami - (počet podkladnic* 4ks) - 4*216ks "864ks" 2: 864 3: Vrtule R1 pro výhybku JS49 1:9-190 - 358 ks, pro výhybku JS49 1:9-300 - 440 ks 4: 358*4+440*1 5: Vrtule R1 pro pražce SB6 určené k přehmoždinkování počet (vrtule dle počtu hmoždinek) 6: 812_x000d_
Technická specifikace položky odpovídá příslušné cenové soustavě</t>
  </si>
  <si>
    <t>140</t>
  </si>
  <si>
    <t>5958134080</t>
  </si>
  <si>
    <t>Součásti upevňovací vrtule R2 (160)</t>
  </si>
  <si>
    <t>280</t>
  </si>
  <si>
    <t xml:space="preserve">Poznámka k položce:_x000d_
Součásti upevňovací vrtule R2 (160)_x000d_
1: Vrtule R2 pro výhybku JS49 1:9-190 - 252 -  ks, pro výhybku JS49 1:9-300 - 312 ks 2: 252*4+312*1_x000d_
Technická specifikace položky odpovídá příslušné cenové soustavě</t>
  </si>
  <si>
    <t>141</t>
  </si>
  <si>
    <t>5958158005</t>
  </si>
  <si>
    <t xml:space="preserve">Podložka pryžová pod patu kolejnice S49  183/126/6</t>
  </si>
  <si>
    <t>282</t>
  </si>
  <si>
    <t xml:space="preserve">Poznámka k položce:_x000d_
Podložka pryžová pod patu kolejnice S49  183/126/6_x000d_
1: Pryžové podložky pro výhybku JS49 1:9-190 - 94 ks, pro výhybku JS49 1:9-300 - 114 ks 2: Pryžové podložky pod patu kolejnice pro příčné pražce v koleji (počet pražcu* 2) 3: Pryžové podložky pod patu kolejnice pro dlouhé společné pražce za výhybkami - "216ks" 4: 94*4+114*1+((130+944+77)*2)+216_x000d_
Technická specifikace položky odpovídá příslušné cenové soustavě</t>
  </si>
  <si>
    <t>142</t>
  </si>
  <si>
    <t>5958158070</t>
  </si>
  <si>
    <t>Podložka polyetylenová pod podkladnici 380/160/2 (S4, R4)</t>
  </si>
  <si>
    <t>284</t>
  </si>
  <si>
    <t>Poznámka k položce:_x000d_
Podložka polyetylenová pod podkladnici 380/160/2 (S4, R4)_x000d_
1: Polyetylénové podložky pro výhybku JS49 1:9-190 - 94 ks, pro výhybku JS49 1:9-300 - 114 ks 2: Polyetylénové podložky pod podkladice na společných dlouhých pražcích za výhybkami "216ks 3: Polyetylénové podložky pod podkladice na pražce SB6 určené k přehmoždinkování (počet dle přehmoždinkovávaných pražců) 4: 94*4+114*1+216+203*2_x000d_
Technická specifikace položky odpovídá příslušné cenové soustavě</t>
  </si>
  <si>
    <t>143</t>
  </si>
  <si>
    <t>5958176000</t>
  </si>
  <si>
    <t xml:space="preserve">Penefolové  pásy folie 30x1x0,002</t>
  </si>
  <si>
    <t>286</t>
  </si>
  <si>
    <t xml:space="preserve">Poznámka k položce:_x000d_
Penefolové  pásy folie 30x1x0,002_x000d_
1: Jedna role (30m) - 2 výhybky 2: 75_x000d_
Technická specifikace položky odpovídá příslušné cenové soustavě</t>
  </si>
  <si>
    <t>144</t>
  </si>
  <si>
    <t>5958231045</t>
  </si>
  <si>
    <t>Svěrka užitá T5 - dodávka SŽDC (NEOCEŇOVAT)</t>
  </si>
  <si>
    <t>288</t>
  </si>
  <si>
    <t>Poznámka k položce:_x000d_
Svěrka užitá T5_x000d_
1: Neoceňovat, dodá SŽ OŘ HK. 2: Množství dle počtu vkládaných betonových pražců SB5P "77ks" 3: 2*77_x000d_
Technická specifikace položky odpovídá příslušné cenové soustavě</t>
  </si>
  <si>
    <t>145</t>
  </si>
  <si>
    <t>5961240035</t>
  </si>
  <si>
    <t>Výhybka jednoduchá užitá kompletní ocelové součásti JS49 1: 9-190 levá - dodávka SŽDC (NEOCEŇOVAT)</t>
  </si>
  <si>
    <t>290</t>
  </si>
  <si>
    <t>Poznámka k položce:_x000d_
Výhybka jednoduchá užitá kompletní ocelové součásti JS49 1: 9-190 levá_x000d_
1: Neoceňovat, dodá SŽ OŘ HK. 2: Výhybka č. 27, 40, 43 3: 3_x000d_
Technická specifikace položky odpovídá příslušné cenové soustavě</t>
  </si>
  <si>
    <t>146</t>
  </si>
  <si>
    <t>9902100600</t>
  </si>
  <si>
    <t>Doprava dodávek zhotovitele, dodávek objednatele nebo výzisku mechanizací přes 3,5 t sypanin do 80km</t>
  </si>
  <si>
    <t>292</t>
  </si>
  <si>
    <t xml:space="preserve">Poznámka k položce:_x000d_
1: Doprava materiálu kolejového lože - štěrk frakce 31,5/63  2: 4193,46 3: Doprava materiálu pro drážní stezky - štěrk frakce 4/8  4: 177,03_x000d_
Technická specifikace položky odpovídá příslušné cenové soustavě</t>
  </si>
  <si>
    <t>147</t>
  </si>
  <si>
    <t>9902200100</t>
  </si>
  <si>
    <t>Doprava dodávek zhotovitele, dodávek objednatele nebo výzisku mechanizací přes 3,5 t objemnějšího - kusového materiálu do 10 km</t>
  </si>
  <si>
    <t>294</t>
  </si>
  <si>
    <t xml:space="preserve">Poznámka k položce:_x000d_
1: Odvoz polyetylénových a pryžových podložek na skládku "0,56t", "0,53" 2: 0,56+0,53 3: Doprava výhybek:  (1ks 1:9-190 z Hradce Králové "9,26t) 4: 9,26 5: Odvoz betonových pražců z koleje č. 10e na skládku 6: 10,5 7: Doprava užitých dřevěných pražců určených k ojedinělé výměně 8: 7,6 9: Doprava svěrek T5 a T6 10: (0,00073+0,00082)*2*77_x000d_
Technická specifikace položky odpovídá příslušné cenové soustavě</t>
  </si>
  <si>
    <t>9902200200</t>
  </si>
  <si>
    <t>Doprava dodávek zhotovitele, dodávek objednatele nebo výzisku mechanizací přes 3,5 t objemnějšího - kusového materiálu do 20 km</t>
  </si>
  <si>
    <t>296</t>
  </si>
  <si>
    <t xml:space="preserve">Poznámka k položce:_x000d_
1: Doprava vystrojených pražců SB6P ze Smiřic 2: 277,536 3: Doprava kolejnic S 49 ze Smiřic.  4: 49,37_x000d_
Technická specifikace položky odpovídá příslušné cenové soustavě</t>
  </si>
  <si>
    <t>149</t>
  </si>
  <si>
    <t>9902200300</t>
  </si>
  <si>
    <t>Doprava dodávek zhotovitele, dodávek objednatele nebo výzisku mechanizací přes 3,5 t objemnějšího - kusového materiálu do 30 km</t>
  </si>
  <si>
    <t>298</t>
  </si>
  <si>
    <t>Poznámka k položce:_x000d_
1: Odvoz dřevěných pražců na skládku "129,16t" 2: 129,16_x000d_
Technická specifikace položky odpovídá příslušné cenové soustavě</t>
  </si>
  <si>
    <t>9902200500</t>
  </si>
  <si>
    <t>Doprava dodávek zhotovitele, dodávek objednatele nebo výzisku mechanizací přes 3,5 t objemnějšího - kusového materiálu do 60 km</t>
  </si>
  <si>
    <t>300</t>
  </si>
  <si>
    <t>Poznámka k položce:_x000d_
1: Doprava betonových pražců SB5 z Bohuslavic nad Metují 2: 21,868_x000d_
Technická specifikace položky odpovídá příslušné cenové soustavě</t>
  </si>
  <si>
    <t>151</t>
  </si>
  <si>
    <t>9902200600</t>
  </si>
  <si>
    <t>Doprava dodávek zhotovitele, dodávek objednatele nebo výzisku mechanizací přes 3,5 t objemnějšího - kusového materiálu do 80 km</t>
  </si>
  <si>
    <t>302</t>
  </si>
  <si>
    <t xml:space="preserve">Poznámka k položce:_x000d_
1: Doprava drobného kolejiva: podkladnice na dlouhé společné pražce za výhybkami "1,603t", svěrka VT2 "2,64t", šroub T10 "0,122t", šroub T5 "0,467", komplety ŽS4 "7,141t", vrtule R1 "1,845", vrtule R2 "0,752t", pružné kroužky "0,539t", pryžové podložky "0,541t", polyetylénové podložky a penefolové pásy "(0,07+0,064+0,075)t", matice "0,143t" 2: 1,603+2,64+0,122+0,467+7,141+1,845+0,752+0,539+0,541+(0,07+0,064+0,075)+0,143 3: Doprava plastových hmoždinek 4: 0,13 5: Doprava výhybek:  (1ks 1:9-190 z České Třebové "9,26t) 6: 9,26 7: Doprava kolejnic tvaru T z Roztok u Jilemnice 8: 18,14_x000d_
Technická specifikace položky odpovídá příslušné cenové soustavě</t>
  </si>
  <si>
    <t>9902200700</t>
  </si>
  <si>
    <t>Doprava dodávek zhotovitele, dodávek objednatele nebo výzisku mechanizací přes 3,5 t objemnějšího - kusového materiálu do 100 km</t>
  </si>
  <si>
    <t>304</t>
  </si>
  <si>
    <t xml:space="preserve">Poznámka k položce:_x000d_
1: Doprava výhybek:  (1ks 1:9-190 z Poličky "9,26t) 2: 9,26_x000d_
Technická specifikace položky odpovídá příslušné cenové soustavě</t>
  </si>
  <si>
    <t>153</t>
  </si>
  <si>
    <t>9902200900</t>
  </si>
  <si>
    <t>Doprava dodávek zhotovitele, dodávek objednatele nebo výzisku mechanizací přes 3,5 t objemnějšího - kusového materiálu do 200 km</t>
  </si>
  <si>
    <t>306</t>
  </si>
  <si>
    <t xml:space="preserve">Poznámka k položce:_x000d_
1: Doprava dřevěných pražců : 2: Pražce příčné vystrojené  “36,799“ 3: 36,799 4: Výhybkové pražce včetně dlouhých společných pražců za výhybkou +  Výhybkové pražce (výměna dlouhých společných pražců za stávajícími výhybkami) "38,315" 5: 38,315_x000d_
Technická specifikace položky odpovídá příslušné cenové soustavě</t>
  </si>
  <si>
    <t>9902201000</t>
  </si>
  <si>
    <t>Doprava dodávek zhotovitele, dodávek objednatele nebo výzisku mechanizací přes 3,5 t objemnějšího - kusového materiálu do 250 km</t>
  </si>
  <si>
    <t>308</t>
  </si>
  <si>
    <t xml:space="preserve">Poznámka k položce:_x000d_
1: Doprava LIS  "5,653" 2: 5,653_x000d_
Technická specifikace položky odpovídá příslušné cenové soustavě</t>
  </si>
  <si>
    <t>155</t>
  </si>
  <si>
    <t>R5-položka</t>
  </si>
  <si>
    <t>Přichycení pohozových lan v mezikolejnicovém prostoru</t>
  </si>
  <si>
    <t>Práce OÚŽI 2019</t>
  </si>
  <si>
    <t>310</t>
  </si>
  <si>
    <t>Poznámka k položce:_x000d_
1: Přichycení stávajících pohozových lan v koleji v mezikolejnicovém prostoru 2: Položka zahrnuje dodávku,dopravu a následné uchycení stávajících lan na plastové či dřevěné trámky umístěné v mezipražcovém prostoru (v kolejovém loži) 3: 1</t>
  </si>
  <si>
    <t>R6-5958140005</t>
  </si>
  <si>
    <t>Podkladnice žebrová (pl., přechodové, s úklonem 1:20)</t>
  </si>
  <si>
    <t>312</t>
  </si>
  <si>
    <t>Poznámka k položce:_x000d_
Podkladnice žebrová tv. S4pl_x000d_
1: Podkladnice na společné dlouhé pražce za výhybkami. 2: Specifikace a množství použitých podkladnic na dlouhých společných pražcích uvedena v TZ. 3: Celkem (S4 pl. č. 3: 18ks) (S4pl: 94 ks) (přechodová č. 49 (1:80): 52 ks) (přechodová č. 2 (1:40): 52 ks) 4: 216_x000d_
Podkladnice žebrová tv. S4pl</t>
  </si>
  <si>
    <t>157</t>
  </si>
  <si>
    <t>R7-5957201010</t>
  </si>
  <si>
    <t>Kolejnice užité tv. T - dodávka SŽDC (NEOCEŇOVAT)</t>
  </si>
  <si>
    <t>314</t>
  </si>
  <si>
    <t xml:space="preserve">Poznámka k položce:_x000d_
Kolejnice užité tv. S49_x000d_
1: Neoceňovat, dodá SŽ OŘ HK. 2: Délka nově zřizovaného kolejového roštu s kolejnicemi tvaru T  "70,03m+111,42m" 3: ( 70,03+111,42)*2_x000d_
Kolejnice užité tv. S49</t>
  </si>
  <si>
    <t>SO 01.1 - Ukolejnění a trakční propojení etapa 1</t>
  </si>
  <si>
    <t>7497301980</t>
  </si>
  <si>
    <t xml:space="preserve">Vodiče trakčního vedení Ukolejnění s průrazkou T, P, 2T, BP, DS, OK   - 1 vodič</t>
  </si>
  <si>
    <t>7497351590</t>
  </si>
  <si>
    <t>Montáž ukolejnění s průrazkou T, P, 2T, BP, DS, OK - 1 vodič</t>
  </si>
  <si>
    <t>7594105010</t>
  </si>
  <si>
    <t>Odpojení a zpětné připojení lan propojovacích jednoho stykového transformátoru</t>
  </si>
  <si>
    <t>7594105330</t>
  </si>
  <si>
    <t>Montáž lanového propojení kolejnicového</t>
  </si>
  <si>
    <t>7594205010</t>
  </si>
  <si>
    <t>Montáž stykového transformátoru jednoho DT olejového</t>
  </si>
  <si>
    <t>7594205020</t>
  </si>
  <si>
    <t>Montáž stykového transformátoru dvojice DT olejových</t>
  </si>
  <si>
    <t>7497351820</t>
  </si>
  <si>
    <t>Aktualizace KSU a TP dle kolejových postupů za 100 m zprovozňované skupiny - po každém stavebním postupu</t>
  </si>
  <si>
    <t>7498150515</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</si>
  <si>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</si>
  <si>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</si>
  <si>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7594107330</t>
  </si>
  <si>
    <t>Demontáž kolejnicového lanového propojení</t>
  </si>
  <si>
    <t>7594107070</t>
  </si>
  <si>
    <t>Demontáž lanového propojení tlumivek</t>
  </si>
  <si>
    <t>7594207010</t>
  </si>
  <si>
    <t>Demontáž stykového transformátoru DT olejového</t>
  </si>
  <si>
    <t>SO 01.2 - Ukolejnění a trakční propojení etapa 2</t>
  </si>
  <si>
    <t>7594110440</t>
  </si>
  <si>
    <t>LBI 1xFe20/190</t>
  </si>
  <si>
    <t>7594110605</t>
  </si>
  <si>
    <t>LCI 1xFe20/190</t>
  </si>
  <si>
    <t>7594130535</t>
  </si>
  <si>
    <t>LHI 3xFe20/330 norma 706629104 (HM0404223991511AV.00330)</t>
  </si>
  <si>
    <t>7594105015</t>
  </si>
  <si>
    <t>Vrtání kolejnic všech souprav elektrickou vrtačkou</t>
  </si>
  <si>
    <t>Vyhotovení výchozí revizní zprávy pro opravné práce pro objem investičních nákladů do 100 000 Kč</t>
  </si>
  <si>
    <t>SO 01.3 - Ukolejnění a trakční propojení etapa 3</t>
  </si>
  <si>
    <t>7594120555</t>
  </si>
  <si>
    <t>LFI 1xFe20/3000 norma 707659006 (HM0404223990473)</t>
  </si>
  <si>
    <t>7594190030</t>
  </si>
  <si>
    <t>Lanko ocelové průměr 20 s potažením [m] norma 707540110 (HM0404223991630)</t>
  </si>
  <si>
    <t>7594170050</t>
  </si>
  <si>
    <t>Příchytka kolejnicová kabelu norma 405899001 (HM0404129990510)</t>
  </si>
  <si>
    <t>PS 01.1 - Technologická část - Etapa 1</t>
  </si>
  <si>
    <t>HSV - Práce a dodávky HSV</t>
  </si>
  <si>
    <t xml:space="preserve">    1 - Zemní práce</t>
  </si>
  <si>
    <t>OST - Ostatní</t>
  </si>
  <si>
    <t>HSV</t>
  </si>
  <si>
    <t>Práce a dodávky HSV</t>
  </si>
  <si>
    <t>Zemní práce</t>
  </si>
  <si>
    <t>1320010011-R</t>
  </si>
  <si>
    <t>Ochrana štěrkového lože kolejí při souběžné trase s kolejemi</t>
  </si>
  <si>
    <t>OST</t>
  </si>
  <si>
    <t>Ostatní</t>
  </si>
  <si>
    <t>7499151010</t>
  </si>
  <si>
    <t>Dokončovací práce na elektrickém zařízení</t>
  </si>
  <si>
    <t>hod</t>
  </si>
  <si>
    <t>262144</t>
  </si>
  <si>
    <t>7590145042</t>
  </si>
  <si>
    <t>Montáž závěru kabelového zabezpečovacího na zemní podpěru UPM 24</t>
  </si>
  <si>
    <t>7590147042</t>
  </si>
  <si>
    <t>Demontáž závěru kabelového zabezpečovacího na zemní podpěru UPM 24</t>
  </si>
  <si>
    <t>7590525463</t>
  </si>
  <si>
    <t>Montáž spojky rovné pro plastové kabely párové Raychem XAGA s konektory UDW2 2 plášť bez pancíře do 10 žil</t>
  </si>
  <si>
    <t>7590525464</t>
  </si>
  <si>
    <t>Montáž spojky rovné pro plastové kabely párové Raychem XAGA s konektory UDW2 2 plášť bez pancíře do 20 žil</t>
  </si>
  <si>
    <t>7590541429</t>
  </si>
  <si>
    <t>Slaboproudé rozvody, kabely pro přívod a vnitřní instalaci Spojky metalických kabelů a příslušenství Teplem smrštitelná zesílená spojka pro netlakované kabely XAGA 500-43/8-150/EY</t>
  </si>
  <si>
    <t>7590525710</t>
  </si>
  <si>
    <t>Montáž ukončení celoplastového kabelu v závěru nebo rozvaděči se svorkovnicemi Sv12 bez pancíře 3p</t>
  </si>
  <si>
    <t>7590525711</t>
  </si>
  <si>
    <t>Montáž ukončení celoplastového kabelu v závěru nebo rozvaděči se svorkovnicemi Sv12 bez pancíře 4p</t>
  </si>
  <si>
    <t>7590525712</t>
  </si>
  <si>
    <t>Montáž ukončení celoplastového kabelu v závěru nebo rozvaděči se svorkovnicemi Sv12 bez pancíře 7p</t>
  </si>
  <si>
    <t>7590527062</t>
  </si>
  <si>
    <t>Demontáž spojky kabelu bez pancíře</t>
  </si>
  <si>
    <t>7591017030</t>
  </si>
  <si>
    <t>Demontáž elektromotorického přestavníku z výhybky s kontrolou jazyků</t>
  </si>
  <si>
    <t>VV</t>
  </si>
  <si>
    <t>"č. 27"</t>
  </si>
  <si>
    <t>"č. 32"</t>
  </si>
  <si>
    <t>"č. 40"</t>
  </si>
  <si>
    <t>"č. 43"</t>
  </si>
  <si>
    <t>Součet</t>
  </si>
  <si>
    <t>7591015032</t>
  </si>
  <si>
    <t>Montáž elektromotorického přestavníku na výhybce s kontrolou jazyků s upevněním na koleji</t>
  </si>
  <si>
    <t>7591015062</t>
  </si>
  <si>
    <t>Připojení elektromotorického přestavníku na výhybku s kontrolou jazyků</t>
  </si>
  <si>
    <t>7591087020</t>
  </si>
  <si>
    <t>Demontáž upevňovací soupravy s upevněním na koleji</t>
  </si>
  <si>
    <t>7591085020</t>
  </si>
  <si>
    <t>Montáž upevňovací soupravy s upevněním na koleji</t>
  </si>
  <si>
    <t>7591080220</t>
  </si>
  <si>
    <t>Ostatní náhradní díly EP600 Kloub připevňovací dolní (CV030179001)</t>
  </si>
  <si>
    <t>7591080225</t>
  </si>
  <si>
    <t>Ostatní náhradní díly EP600 Kloub připevňovací horní (CV030169001)</t>
  </si>
  <si>
    <t>7591050050</t>
  </si>
  <si>
    <t>Kryty Kryt spojnic ochranný úplný (CV030729001M)</t>
  </si>
  <si>
    <t>7591090010</t>
  </si>
  <si>
    <t xml:space="preserve">Díly pro zemní montáž přestavníků Deska základ.pod přestav. 700x460  (HM0592139997046)</t>
  </si>
  <si>
    <t>7591095010</t>
  </si>
  <si>
    <t>Dodatečná montáž ohrazení pro elekromotorický přestavník s plastovou ohrádkou</t>
  </si>
  <si>
    <t>7591090110</t>
  </si>
  <si>
    <t>Díly pro zemní montáž přestavníků Ohrádka přestavníku POP KPS (HM0321859992206)</t>
  </si>
  <si>
    <t>7593505280</t>
  </si>
  <si>
    <t>Položení jedné ochranné trubky 110 mm do kabelového lože</t>
  </si>
  <si>
    <t>7593507198</t>
  </si>
  <si>
    <t>Demontáž trubek HDPE z kabelovodu či chráničky</t>
  </si>
  <si>
    <t>7593505202</t>
  </si>
  <si>
    <t>Uložení HDPE trubky pro optický kabel do výkopu bez zřízení lože a bez krytí</t>
  </si>
  <si>
    <t>7593501160</t>
  </si>
  <si>
    <t xml:space="preserve">Trasy kabelového vedení Chránička dělená 06110/2 průměr 110/100 mm  délka 300 mm</t>
  </si>
  <si>
    <t>7590525230</t>
  </si>
  <si>
    <t>Montáž kabelu návěstního volně uloženého s jádrem 1 mm Cu TCEKEZE, TCEKFE, TCEKPFLEY, TCEKPFLEZE do 7 P</t>
  </si>
  <si>
    <t>7590521514</t>
  </si>
  <si>
    <t>Venkovní vedení kabelová - metalické sítě Plněné, párované s ochr. vodičem TCEKPFLEY 3 P 1,0 D</t>
  </si>
  <si>
    <t>"19VK-N"</t>
  </si>
  <si>
    <t>7590521519</t>
  </si>
  <si>
    <t>Venkovní vedení kabelová - metalické sítě Plněné, párované s ochr. vodičem TCEKPFLEY 4 P 1,0 D</t>
  </si>
  <si>
    <t>7590521529</t>
  </si>
  <si>
    <t>Venkovní vedení kabelová - metalické sítě Plněné, párované s ochr. vodičem TCEKPFLEY 7 P 1,0 D</t>
  </si>
  <si>
    <t>7594205012</t>
  </si>
  <si>
    <t>Montáž stykového transformátoru jednoho DT 075 C</t>
  </si>
  <si>
    <t>7594207012</t>
  </si>
  <si>
    <t>Demontáž stykového transformátoru DT 075 C</t>
  </si>
  <si>
    <t>7598095070</t>
  </si>
  <si>
    <t>Přezkoušení a regulace elektromotorového přestavníku</t>
  </si>
  <si>
    <t>7598095080</t>
  </si>
  <si>
    <t>Přezkoušení a regulace kolejových obvodů izolovaných</t>
  </si>
  <si>
    <t>7598095185</t>
  </si>
  <si>
    <t>Přezkoušení vlakových cest (vlakových i posunových) za 1 vlakovou cestu</t>
  </si>
  <si>
    <t>PS 01.2 - Materiál - Etapa 1</t>
  </si>
  <si>
    <t>7591010020</t>
  </si>
  <si>
    <t>Přestavník elektromotorický EP 621,2/L (CV200219002)</t>
  </si>
  <si>
    <t>KUS</t>
  </si>
  <si>
    <t>7591080780</t>
  </si>
  <si>
    <t>Souprava připevňovací kloubová elmot.přestav. (CV030839002)</t>
  </si>
  <si>
    <t>7590920170</t>
  </si>
  <si>
    <t>Tyč kontrolní KJ III (CV701539001)</t>
  </si>
  <si>
    <t>7590920180</t>
  </si>
  <si>
    <t>Tyč kontrolní KJ IV (CV701549001)</t>
  </si>
  <si>
    <t>7590920220</t>
  </si>
  <si>
    <t>Spojnice přestavník.S IV (CV701649001)</t>
  </si>
  <si>
    <t>PS 02.1 - Technologická část - Etapa 2</t>
  </si>
  <si>
    <t>"č. 19a"</t>
  </si>
  <si>
    <t>"č. 19b"</t>
  </si>
  <si>
    <t>"č. 31"</t>
  </si>
  <si>
    <t>PS 02.2 - Materiál - Etapa 2</t>
  </si>
  <si>
    <t>PS 03.1 - Technologická část - Etapa 3</t>
  </si>
  <si>
    <t>7591080781r1</t>
  </si>
  <si>
    <t>Jednotná připevňovací souprava (CV030679001)</t>
  </si>
  <si>
    <t>7591117010</t>
  </si>
  <si>
    <t>Demontáž mechanického přestavníku na straně stojanu</t>
  </si>
  <si>
    <t>"č. 18A"</t>
  </si>
  <si>
    <t>7591115010</t>
  </si>
  <si>
    <t>Montáž mechanického přestavníku 5206 na straně stojanu</t>
  </si>
  <si>
    <t>7591120010</t>
  </si>
  <si>
    <t>Součásti mechanického přestavníku Tyč spojov.mech.přestav.- STP l (CV030479005)</t>
  </si>
  <si>
    <t>7591300190</t>
  </si>
  <si>
    <t xml:space="preserve">Zámky Skříň ochranná ČD  (HM0404156050000)</t>
  </si>
  <si>
    <t>VON - Vedlejší a ostatní náklady</t>
  </si>
  <si>
    <t>9901000900</t>
  </si>
  <si>
    <t>Doprava obousměrná (např. dodávek z vlastních zásob zhotovitele nebo objednatele nebo výzisku) mechanizací o nosnosti do 3,5 t elektrosoučástek, montážního materiálu, kameniva, písku, dlažebních kostek, suti, atd. do 200 km</t>
  </si>
  <si>
    <t>-2100578058</t>
  </si>
  <si>
    <t>Doprava obousměrná (např. dodávek z vlastních zásob zhotovitele nebo objednatele nebo výzisku) mechanizací o nosnosti do 3,5 t elektrosoučástek, montážního materiálu, kameniva, písku, dlažebních kostek, suti,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</si>
  <si>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PSC</t>
  </si>
  <si>
    <t>Poznámka k souboru cen:_x000d_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 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</si>
  <si>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Doprava obousměrná (např. dodávek z vlastních zásob zhotovitele nebo objednatele nebo výzisku) mechanizací o nosnosti přes 3,5 t objemnějšího kusového materiálu (prefabrikátů, stožárů, výhybek, rozvaděčů, vybouraných hmot atd.) do 200 km</t>
  </si>
  <si>
    <t>-1412812085</t>
  </si>
  <si>
    <t>Doprava obousměrná (např. dodávek z vlastních zásob zhotovitele nebo objednatele nebo výzisku) mechanizací o nosnosti přes 3,5 t objemnějšího kusového materiálu (prefabrikátů, stožárů, výhybek, rozvaděčů, vybouraných hmot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</si>
  <si>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021211001</t>
  </si>
  <si>
    <t>Průzkumné práce pro opravy Doplňující laboratorní rozbor kontaminace zeminy nebo kol. lože</t>
  </si>
  <si>
    <t>Poznámka k položce:_x000d_
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výsledku._x000d_
1: Rozbor kontaminace kolejového lože. 2: Směsný vzorek z kolejiště. 3: 1_x000d_
Technická specifikace položky odpovídá příslušné cenové soustavě</t>
  </si>
  <si>
    <t>022101001</t>
  </si>
  <si>
    <t>Geodetické práce Geodetické práce před opravou</t>
  </si>
  <si>
    <t>Poznámka k položce:_x000d_
Geodetické práce Geodetické práce před opravou_x000d_
1: Přípravné geodetické práce. 2: 1_x000d_
Technická specifikace položky odpovídá příslušné cenové soustavě</t>
  </si>
  <si>
    <t>022101011</t>
  </si>
  <si>
    <t>Geodetické práce Geodetické práce v průběhu opravy</t>
  </si>
  <si>
    <t>Poznámka k položce:_x000d_
Geodetické práce Geodetické práce v průběhu opravy_x000d_
1: Geodetické práce v průběhu stavby 2: 1_x000d_
Technická specifikace položky odpovídá příslušné cenové soustavě</t>
  </si>
  <si>
    <t>022101021</t>
  </si>
  <si>
    <t>Geodetické práce Geodetické práce po ukončení opravy</t>
  </si>
  <si>
    <t>Poznámka k položce:_x000d_
Geodetické práce Geodetické práce po ukončení opravy_x000d_
1: Geodetické práce - zaměření skutečného provedení stavby 2: 1_x000d_
Technická specifikace položky odpovídá příslušné cenové soustavě</t>
  </si>
  <si>
    <t>022111001</t>
  </si>
  <si>
    <t>Geodetické práce Kontrola PPK při směrové a výškové úpravě koleje zaměřením APK trať jednokolejná</t>
  </si>
  <si>
    <t>Poznámka k položce:_x000d_
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 _x000d_
1: Měření APK na délce nově zřízeném kolejovém roštu v koleji. Během stavby 4x, následné podbití 2x 2: 6*0,76116 3: Měření APK na délce nově zřízených výhybek. Během stavby 4x, následné podbití 2x 4: 6*0,22485 5: Měření APK na délce stávající výhybky č.19ab . Během stavby 4x, následné podbití 2x 6: 6*0,07297 7: Měření APK na délce stávající výhybky č.31 . Během stavby 4x, následné podbití 1x 8: 5*0,004985 9: Množství v položce v tabulce kubatur._x000d_
Technická specifikace položky odpovídá příslušné cenové soustavě</t>
  </si>
  <si>
    <t>022121001</t>
  </si>
  <si>
    <t>Geodetické práce Diagnostika technické infrastruktury Vytýčení trasy inženýrských sítí</t>
  </si>
  <si>
    <t xml:space="preserve">Poznámka k položce:_x000d_
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provozovatele._x000d_
1: Vytýčení všech sítí, mimo sítí ve správě SŽDC.  2: 1_x000d_
Technická specifikace položky odpovídá příslušné cenové soustavě</t>
  </si>
  <si>
    <t>023131001</t>
  </si>
  <si>
    <t>Projektové práce Dokumentace skutečného provedení</t>
  </si>
  <si>
    <t>Projektové práce Dokumentace skutečného provedení železničního svršku a spodku</t>
  </si>
  <si>
    <t>Poznámka k položce:_x000d_
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objednateli_x000d_
1: Vypracování DSPS. 2: 1_x000d_
Technická specifikace položky odpovídá příslušné cenové soustavě</t>
  </si>
  <si>
    <t>024101301</t>
  </si>
  <si>
    <t>Inženýrská činnost posudky a dozory</t>
  </si>
  <si>
    <t>Inženýrská činnost posudky (např. statické aj.) a dozory</t>
  </si>
  <si>
    <t xml:space="preserve">Poznámka k položce:_x000d_
Inženýrská činnost posudky (např. statické aj.) a dozory_x000d_
1: Dozor pracovníků ČD Telematika.  2: 1_x000d_
Technická specifikace položky odpovídá příslušné cenové soustavě</t>
  </si>
  <si>
    <t>024101401</t>
  </si>
  <si>
    <t>Inženýrská činnost koordinační a kompletační činnost</t>
  </si>
  <si>
    <t>1960280620</t>
  </si>
  <si>
    <t>031101041</t>
  </si>
  <si>
    <t>Zařízení a vybavení staveniště vyjma dále jmenované práce včetně opatření na ochranu sousedních - pozemků, včetně opatření na ochranu sousedních pozemků, informační tabule, dopravního značení na / staveništi aj. při velikosti nákladů přes 20 mil. Kč</t>
  </si>
  <si>
    <t>Poznámka k položce:_x000d_
Zařízení a vybavení staveniště vyjma dále jmenované práce včetně opatření na ochranu sousedních pozemků, včetně opatření na ochranu sousedních pozemků, informační tabule, dopravního značení na staveništi aj. při velikosti nákladů přes 20 mil. Kč_x000d_
1:01_x000d_
Technická specifikace položky odpovídá příslušné cenové soustavě</t>
  </si>
  <si>
    <t>9903200100</t>
  </si>
  <si>
    <t>Přeprava mechanizace na místo prováděných prací o hmotnosti přes 12 t přes 50 do 100 km</t>
  </si>
  <si>
    <t>Poznámka k položce:_x000d_
1: Předpokládaná mechanizace pro provedení stavby: 2: MHS - "1x2ks", při realizaci stavby "2ks" 3: 2_x000d_
Technická specifikace položky odpovídá příslušné cenové soustavě</t>
  </si>
  <si>
    <t>9903200200</t>
  </si>
  <si>
    <t>Přeprava mechanizace na místo prováděných prací o hmotnosti přes 12 t do 200 km</t>
  </si>
  <si>
    <t xml:space="preserve">Poznámka k položce:_x000d_
1: Předpokládaná mechanizace pro provedení stavby: 2: ASPv - (3+1), při realizaci dle jednotlivých etap výstavby 3x + následná úprava GPK  1x-"4ks" 3: Loko - (1), při realizaci stavby "1ks" 4: Kolejový pluh - "(1+1), při realizaci stavby 1x + následná úprava GPK 1x - "2ks" 5: 4+1+2_x000d_
Technická specifikace položky odpovídá příslušné cenové soustavě</t>
  </si>
  <si>
    <t>033121021</t>
  </si>
  <si>
    <t>Provozní vlivy Rušení prací železničním provozem širá trať nebo dopravny s kolejovým rozvětvením s počtem vlaků za směnu 8,5 hod. přes 50 do 100</t>
  </si>
  <si>
    <t>Soubor</t>
  </si>
  <si>
    <t>-440796851</t>
  </si>
</sst>
</file>

<file path=xl/styles.xml><?xml version="1.0" encoding="utf-8"?>
<styleSheet xmlns="http://schemas.openxmlformats.org/spreadsheetml/2006/main">
  <numFmts count="3">
    <numFmt numFmtId="164" formatCode="#,##0.00%"/>
    <numFmt numFmtId="165" formatCode="dd\.mm\.yyyy"/>
    <numFmt numFmtId="166" formatCode="#,##0.0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166"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166" fontId="33"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6" fontId="22" fillId="0" borderId="22" xfId="0" applyNumberFormat="1" applyFont="1" applyBorder="1" applyAlignment="1" applyProtection="1">
      <alignment vertical="center"/>
    </xf>
    <xf numFmtId="166" fontId="22" fillId="2" borderId="22" xfId="0" applyNumberFormat="1" applyFont="1" applyFill="1" applyBorder="1" applyAlignment="1" applyProtection="1">
      <alignment vertical="center"/>
      <protection locked="0"/>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166"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6" fontId="37" fillId="0" borderId="22" xfId="0" applyNumberFormat="1" applyFont="1" applyBorder="1" applyAlignment="1" applyProtection="1">
      <alignment vertical="center"/>
    </xf>
    <xf numFmtId="166" fontId="37" fillId="2" borderId="22" xfId="0" applyNumberFormat="1" applyFont="1" applyFill="1" applyBorder="1" applyAlignment="1" applyProtection="1">
      <alignment vertical="center"/>
      <protection locked="0"/>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7" fillId="5" borderId="22" xfId="0" applyFont="1" applyFill="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166"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166" fontId="8" fillId="0" borderId="0" xfId="0" applyNumberFormat="1" applyFont="1" applyAlignment="1">
      <alignment vertical="center"/>
    </xf>
    <xf numFmtId="0" fontId="7" fillId="0" borderId="0" xfId="0" applyFont="1" applyAlignment="1" applyProtection="1">
      <alignment horizontal="left"/>
    </xf>
    <xf numFmtId="166" fontId="7"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hidden="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6</v>
      </c>
    </row>
    <row r="5" s="1" customFormat="1" ht="12" customHeight="1">
      <c r="B5" s="21"/>
      <c r="C5" s="22"/>
      <c r="D5" s="26" t="s">
        <v>12</v>
      </c>
      <c r="E5" s="22"/>
      <c r="F5" s="22"/>
      <c r="G5" s="22"/>
      <c r="H5" s="22"/>
      <c r="I5" s="22"/>
      <c r="J5" s="22"/>
      <c r="K5" s="27" t="s">
        <v>13</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14</v>
      </c>
      <c r="BS5" s="17" t="s">
        <v>6</v>
      </c>
    </row>
    <row r="6" s="1" customFormat="1" ht="36.96" customHeight="1">
      <c r="B6" s="21"/>
      <c r="C6" s="22"/>
      <c r="D6" s="29" t="s">
        <v>15</v>
      </c>
      <c r="E6" s="22"/>
      <c r="F6" s="22"/>
      <c r="G6" s="22"/>
      <c r="H6" s="22"/>
      <c r="I6" s="22"/>
      <c r="J6" s="22"/>
      <c r="K6" s="30" t="s">
        <v>16</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17</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18</v>
      </c>
      <c r="AL7" s="22"/>
      <c r="AM7" s="22"/>
      <c r="AN7" s="27" t="s">
        <v>1</v>
      </c>
      <c r="AO7" s="22"/>
      <c r="AP7" s="22"/>
      <c r="AQ7" s="22"/>
      <c r="AR7" s="20"/>
      <c r="BE7" s="31"/>
      <c r="BS7" s="17" t="s">
        <v>6</v>
      </c>
    </row>
    <row r="8" s="1" customFormat="1" ht="12" customHeight="1">
      <c r="B8" s="21"/>
      <c r="C8" s="22"/>
      <c r="D8" s="32" t="s">
        <v>19</v>
      </c>
      <c r="E8" s="22"/>
      <c r="F8" s="22"/>
      <c r="G8" s="22"/>
      <c r="H8" s="22"/>
      <c r="I8" s="22"/>
      <c r="J8" s="22"/>
      <c r="K8" s="27" t="s">
        <v>20</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21</v>
      </c>
      <c r="AL8" s="22"/>
      <c r="AM8" s="22"/>
      <c r="AN8" s="33" t="s">
        <v>22</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24</v>
      </c>
      <c r="AL10" s="22"/>
      <c r="AM10" s="22"/>
      <c r="AN10" s="27" t="s">
        <v>1</v>
      </c>
      <c r="AO10" s="22"/>
      <c r="AP10" s="22"/>
      <c r="AQ10" s="22"/>
      <c r="AR10" s="20"/>
      <c r="BE10" s="31"/>
      <c r="BS10" s="17" t="s">
        <v>6</v>
      </c>
    </row>
    <row r="11" s="1" customFormat="1" ht="18.48" customHeight="1">
      <c r="B11" s="21"/>
      <c r="C11" s="22"/>
      <c r="D11" s="22"/>
      <c r="E11" s="27" t="s">
        <v>20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25</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24</v>
      </c>
      <c r="AL13" s="22"/>
      <c r="AM13" s="22"/>
      <c r="AN13" s="34" t="s">
        <v>27</v>
      </c>
      <c r="AO13" s="22"/>
      <c r="AP13" s="22"/>
      <c r="AQ13" s="22"/>
      <c r="AR13" s="20"/>
      <c r="BE13" s="31"/>
      <c r="BS13" s="17" t="s">
        <v>6</v>
      </c>
    </row>
    <row r="14">
      <c r="B14" s="21"/>
      <c r="C14" s="22"/>
      <c r="D14" s="22"/>
      <c r="E14" s="34" t="s">
        <v>27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25</v>
      </c>
      <c r="AL14" s="22"/>
      <c r="AM14" s="22"/>
      <c r="AN14" s="34" t="s">
        <v>27</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28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24</v>
      </c>
      <c r="AL16" s="22"/>
      <c r="AM16" s="22"/>
      <c r="AN16" s="27" t="s">
        <v>1</v>
      </c>
      <c r="AO16" s="22"/>
      <c r="AP16" s="22"/>
      <c r="AQ16" s="22"/>
      <c r="AR16" s="20"/>
      <c r="BE16" s="31"/>
      <c r="BS16" s="17" t="s">
        <v>4</v>
      </c>
    </row>
    <row r="17" s="1" customFormat="1" ht="18.48" customHeight="1">
      <c r="B17" s="21"/>
      <c r="C17" s="22"/>
      <c r="D17" s="22"/>
      <c r="E17" s="27" t="s">
        <v>20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25</v>
      </c>
      <c r="AL17" s="22"/>
      <c r="AM17" s="22"/>
      <c r="AN17" s="27" t="s">
        <v>1</v>
      </c>
      <c r="AO17" s="22"/>
      <c r="AP17" s="22"/>
      <c r="AQ17" s="22"/>
      <c r="AR17" s="20"/>
      <c r="BE17" s="31"/>
      <c r="BS17" s="17" t="s">
        <v>29</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24</v>
      </c>
      <c r="AL19" s="22"/>
      <c r="AM19" s="22"/>
      <c r="AN19" s="27" t="s">
        <v>1</v>
      </c>
      <c r="AO19" s="22"/>
      <c r="AP19" s="22"/>
      <c r="AQ19" s="22"/>
      <c r="AR19" s="20"/>
      <c r="BE19" s="31"/>
      <c r="BS19" s="17" t="s">
        <v>6</v>
      </c>
    </row>
    <row r="20" s="1" customFormat="1" ht="18.48" customHeight="1">
      <c r="B20" s="21"/>
      <c r="C20" s="22"/>
      <c r="D20" s="22"/>
      <c r="E20" s="27" t="s">
        <v>20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25</v>
      </c>
      <c r="AL20" s="22"/>
      <c r="AM20" s="22"/>
      <c r="AN20" s="27" t="s">
        <v>1</v>
      </c>
      <c r="AO20" s="22"/>
      <c r="AP20" s="22"/>
      <c r="AQ20" s="22"/>
      <c r="AR20" s="20"/>
      <c r="BE20" s="31"/>
      <c r="BS20" s="17" t="s">
        <v>29</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4.4"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32</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ROUND(AG94,15)</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33</v>
      </c>
      <c r="M28" s="45"/>
      <c r="N28" s="45"/>
      <c r="O28" s="45"/>
      <c r="P28" s="45"/>
      <c r="Q28" s="40"/>
      <c r="R28" s="40"/>
      <c r="S28" s="40"/>
      <c r="T28" s="40"/>
      <c r="U28" s="40"/>
      <c r="V28" s="40"/>
      <c r="W28" s="45" t="s">
        <v>34</v>
      </c>
      <c r="X28" s="45"/>
      <c r="Y28" s="45"/>
      <c r="Z28" s="45"/>
      <c r="AA28" s="45"/>
      <c r="AB28" s="45"/>
      <c r="AC28" s="45"/>
      <c r="AD28" s="45"/>
      <c r="AE28" s="45"/>
      <c r="AF28" s="40"/>
      <c r="AG28" s="40"/>
      <c r="AH28" s="40"/>
      <c r="AI28" s="40"/>
      <c r="AJ28" s="40"/>
      <c r="AK28" s="45" t="s">
        <v>35</v>
      </c>
      <c r="AL28" s="45"/>
      <c r="AM28" s="45"/>
      <c r="AN28" s="45"/>
      <c r="AO28" s="45"/>
      <c r="AP28" s="40"/>
      <c r="AQ28" s="40"/>
      <c r="AR28" s="44"/>
      <c r="BE28" s="31"/>
    </row>
    <row r="29" s="3" customFormat="1" ht="14.4" customHeight="1">
      <c r="A29" s="3"/>
      <c r="B29" s="46"/>
      <c r="C29" s="47"/>
      <c r="D29" s="32" t="s">
        <v>36</v>
      </c>
      <c r="E29" s="47"/>
      <c r="F29" s="32" t="s">
        <v>37</v>
      </c>
      <c r="G29" s="47"/>
      <c r="H29" s="47"/>
      <c r="I29" s="47"/>
      <c r="J29" s="47"/>
      <c r="K29" s="47"/>
      <c r="L29" s="48">
        <v>0.20999999999999999</v>
      </c>
      <c r="M29" s="47"/>
      <c r="N29" s="47"/>
      <c r="O29" s="47"/>
      <c r="P29" s="47"/>
      <c r="Q29" s="47"/>
      <c r="R29" s="47"/>
      <c r="S29" s="47"/>
      <c r="T29" s="47"/>
      <c r="U29" s="47"/>
      <c r="V29" s="47"/>
      <c r="W29" s="49">
        <f>ROUND(AZ94, 15)</f>
        <v>0</v>
      </c>
      <c r="X29" s="47"/>
      <c r="Y29" s="47"/>
      <c r="Z29" s="47"/>
      <c r="AA29" s="47"/>
      <c r="AB29" s="47"/>
      <c r="AC29" s="47"/>
      <c r="AD29" s="47"/>
      <c r="AE29" s="47"/>
      <c r="AF29" s="47"/>
      <c r="AG29" s="47"/>
      <c r="AH29" s="47"/>
      <c r="AI29" s="47"/>
      <c r="AJ29" s="47"/>
      <c r="AK29" s="49">
        <f>ROUND(AV94, 15)</f>
        <v>0</v>
      </c>
      <c r="AL29" s="47"/>
      <c r="AM29" s="47"/>
      <c r="AN29" s="47"/>
      <c r="AO29" s="47"/>
      <c r="AP29" s="47"/>
      <c r="AQ29" s="47"/>
      <c r="AR29" s="50"/>
      <c r="BE29" s="51"/>
    </row>
    <row r="30" s="3" customFormat="1" ht="14.4" customHeight="1">
      <c r="A30" s="3"/>
      <c r="B30" s="46"/>
      <c r="C30" s="47"/>
      <c r="D30" s="47"/>
      <c r="E30" s="47"/>
      <c r="F30" s="32" t="s">
        <v>38</v>
      </c>
      <c r="G30" s="47"/>
      <c r="H30" s="47"/>
      <c r="I30" s="47"/>
      <c r="J30" s="47"/>
      <c r="K30" s="47"/>
      <c r="L30" s="48">
        <v>0.14999999999999999</v>
      </c>
      <c r="M30" s="47"/>
      <c r="N30" s="47"/>
      <c r="O30" s="47"/>
      <c r="P30" s="47"/>
      <c r="Q30" s="47"/>
      <c r="R30" s="47"/>
      <c r="S30" s="47"/>
      <c r="T30" s="47"/>
      <c r="U30" s="47"/>
      <c r="V30" s="47"/>
      <c r="W30" s="49">
        <f>ROUND(BA94, 15)</f>
        <v>0</v>
      </c>
      <c r="X30" s="47"/>
      <c r="Y30" s="47"/>
      <c r="Z30" s="47"/>
      <c r="AA30" s="47"/>
      <c r="AB30" s="47"/>
      <c r="AC30" s="47"/>
      <c r="AD30" s="47"/>
      <c r="AE30" s="47"/>
      <c r="AF30" s="47"/>
      <c r="AG30" s="47"/>
      <c r="AH30" s="47"/>
      <c r="AI30" s="47"/>
      <c r="AJ30" s="47"/>
      <c r="AK30" s="49">
        <f>ROUND(AW94, 15)</f>
        <v>0</v>
      </c>
      <c r="AL30" s="47"/>
      <c r="AM30" s="47"/>
      <c r="AN30" s="47"/>
      <c r="AO30" s="47"/>
      <c r="AP30" s="47"/>
      <c r="AQ30" s="47"/>
      <c r="AR30" s="50"/>
      <c r="BE30" s="51"/>
    </row>
    <row r="31" hidden="1" s="3" customFormat="1" ht="14.4" customHeight="1">
      <c r="A31" s="3"/>
      <c r="B31" s="46"/>
      <c r="C31" s="47"/>
      <c r="D31" s="47"/>
      <c r="E31" s="47"/>
      <c r="F31" s="32" t="s">
        <v>39</v>
      </c>
      <c r="G31" s="47"/>
      <c r="H31" s="47"/>
      <c r="I31" s="47"/>
      <c r="J31" s="47"/>
      <c r="K31" s="47"/>
      <c r="L31" s="48">
        <v>0.20999999999999999</v>
      </c>
      <c r="M31" s="47"/>
      <c r="N31" s="47"/>
      <c r="O31" s="47"/>
      <c r="P31" s="47"/>
      <c r="Q31" s="47"/>
      <c r="R31" s="47"/>
      <c r="S31" s="47"/>
      <c r="T31" s="47"/>
      <c r="U31" s="47"/>
      <c r="V31" s="47"/>
      <c r="W31" s="49">
        <f>ROUND(BB94, 15)</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40</v>
      </c>
      <c r="G32" s="47"/>
      <c r="H32" s="47"/>
      <c r="I32" s="47"/>
      <c r="J32" s="47"/>
      <c r="K32" s="47"/>
      <c r="L32" s="48">
        <v>0.14999999999999999</v>
      </c>
      <c r="M32" s="47"/>
      <c r="N32" s="47"/>
      <c r="O32" s="47"/>
      <c r="P32" s="47"/>
      <c r="Q32" s="47"/>
      <c r="R32" s="47"/>
      <c r="S32" s="47"/>
      <c r="T32" s="47"/>
      <c r="U32" s="47"/>
      <c r="V32" s="47"/>
      <c r="W32" s="49">
        <f>ROUND(BC94, 15)</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41</v>
      </c>
      <c r="G33" s="47"/>
      <c r="H33" s="47"/>
      <c r="I33" s="47"/>
      <c r="J33" s="47"/>
      <c r="K33" s="47"/>
      <c r="L33" s="48">
        <v>0</v>
      </c>
      <c r="M33" s="47"/>
      <c r="N33" s="47"/>
      <c r="O33" s="47"/>
      <c r="P33" s="47"/>
      <c r="Q33" s="47"/>
      <c r="R33" s="47"/>
      <c r="S33" s="47"/>
      <c r="T33" s="47"/>
      <c r="U33" s="47"/>
      <c r="V33" s="47"/>
      <c r="W33" s="49">
        <f>ROUND(BD94, 15)</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42</v>
      </c>
      <c r="E35" s="54"/>
      <c r="F35" s="54"/>
      <c r="G35" s="54"/>
      <c r="H35" s="54"/>
      <c r="I35" s="54"/>
      <c r="J35" s="54"/>
      <c r="K35" s="54"/>
      <c r="L35" s="54"/>
      <c r="M35" s="54"/>
      <c r="N35" s="54"/>
      <c r="O35" s="54"/>
      <c r="P35" s="54"/>
      <c r="Q35" s="54"/>
      <c r="R35" s="54"/>
      <c r="S35" s="54"/>
      <c r="T35" s="55" t="s">
        <v>43</v>
      </c>
      <c r="U35" s="54"/>
      <c r="V35" s="54"/>
      <c r="W35" s="54"/>
      <c r="X35" s="56" t="s">
        <v>44</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45</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46</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47</v>
      </c>
      <c r="E60" s="42"/>
      <c r="F60" s="42"/>
      <c r="G60" s="42"/>
      <c r="H60" s="42"/>
      <c r="I60" s="42"/>
      <c r="J60" s="42"/>
      <c r="K60" s="42"/>
      <c r="L60" s="42"/>
      <c r="M60" s="42"/>
      <c r="N60" s="42"/>
      <c r="O60" s="42"/>
      <c r="P60" s="42"/>
      <c r="Q60" s="42"/>
      <c r="R60" s="42"/>
      <c r="S60" s="42"/>
      <c r="T60" s="42"/>
      <c r="U60" s="42"/>
      <c r="V60" s="64" t="s">
        <v>48</v>
      </c>
      <c r="W60" s="42"/>
      <c r="X60" s="42"/>
      <c r="Y60" s="42"/>
      <c r="Z60" s="42"/>
      <c r="AA60" s="42"/>
      <c r="AB60" s="42"/>
      <c r="AC60" s="42"/>
      <c r="AD60" s="42"/>
      <c r="AE60" s="42"/>
      <c r="AF60" s="42"/>
      <c r="AG60" s="42"/>
      <c r="AH60" s="64" t="s">
        <v>47</v>
      </c>
      <c r="AI60" s="42"/>
      <c r="AJ60" s="42"/>
      <c r="AK60" s="42"/>
      <c r="AL60" s="42"/>
      <c r="AM60" s="64" t="s">
        <v>48</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49</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50</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47</v>
      </c>
      <c r="E75" s="42"/>
      <c r="F75" s="42"/>
      <c r="G75" s="42"/>
      <c r="H75" s="42"/>
      <c r="I75" s="42"/>
      <c r="J75" s="42"/>
      <c r="K75" s="42"/>
      <c r="L75" s="42"/>
      <c r="M75" s="42"/>
      <c r="N75" s="42"/>
      <c r="O75" s="42"/>
      <c r="P75" s="42"/>
      <c r="Q75" s="42"/>
      <c r="R75" s="42"/>
      <c r="S75" s="42"/>
      <c r="T75" s="42"/>
      <c r="U75" s="42"/>
      <c r="V75" s="64" t="s">
        <v>48</v>
      </c>
      <c r="W75" s="42"/>
      <c r="X75" s="42"/>
      <c r="Y75" s="42"/>
      <c r="Z75" s="42"/>
      <c r="AA75" s="42"/>
      <c r="AB75" s="42"/>
      <c r="AC75" s="42"/>
      <c r="AD75" s="42"/>
      <c r="AE75" s="42"/>
      <c r="AF75" s="42"/>
      <c r="AG75" s="42"/>
      <c r="AH75" s="64" t="s">
        <v>47</v>
      </c>
      <c r="AI75" s="42"/>
      <c r="AJ75" s="42"/>
      <c r="AK75" s="42"/>
      <c r="AL75" s="42"/>
      <c r="AM75" s="64" t="s">
        <v>48</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51</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12</v>
      </c>
      <c r="D84" s="71"/>
      <c r="E84" s="71"/>
      <c r="F84" s="71"/>
      <c r="G84" s="71"/>
      <c r="H84" s="71"/>
      <c r="I84" s="71"/>
      <c r="J84" s="71"/>
      <c r="K84" s="71"/>
      <c r="L84" s="71" t="str">
        <f>K5</f>
        <v>64020145</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15</v>
      </c>
      <c r="D85" s="75"/>
      <c r="E85" s="75"/>
      <c r="F85" s="75"/>
      <c r="G85" s="75"/>
      <c r="H85" s="75"/>
      <c r="I85" s="75"/>
      <c r="J85" s="75"/>
      <c r="K85" s="75"/>
      <c r="L85" s="76" t="str">
        <f>K6</f>
        <v>Oprava kolejí a výhybek v žst. Hradec Králové hl.n.</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19</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21</v>
      </c>
      <c r="AJ87" s="40"/>
      <c r="AK87" s="40"/>
      <c r="AL87" s="40"/>
      <c r="AM87" s="79" t="str">
        <f>IF(AN8= "","",AN8)</f>
        <v>3. 6. 2020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6" customHeight="1">
      <c r="A89" s="38"/>
      <c r="B89" s="39"/>
      <c r="C89" s="32" t="s">
        <v>23</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28</v>
      </c>
      <c r="AJ89" s="40"/>
      <c r="AK89" s="40"/>
      <c r="AL89" s="40"/>
      <c r="AM89" s="80" t="str">
        <f>IF(E17="","",E17)</f>
        <v xml:space="preserve"> </v>
      </c>
      <c r="AN89" s="71"/>
      <c r="AO89" s="71"/>
      <c r="AP89" s="71"/>
      <c r="AQ89" s="40"/>
      <c r="AR89" s="44"/>
      <c r="AS89" s="81" t="s">
        <v>52</v>
      </c>
      <c r="AT89" s="82"/>
      <c r="AU89" s="83"/>
      <c r="AV89" s="83"/>
      <c r="AW89" s="83"/>
      <c r="AX89" s="83"/>
      <c r="AY89" s="83"/>
      <c r="AZ89" s="83"/>
      <c r="BA89" s="83"/>
      <c r="BB89" s="83"/>
      <c r="BC89" s="83"/>
      <c r="BD89" s="84"/>
      <c r="BE89" s="38"/>
    </row>
    <row r="90" s="2" customFormat="1" ht="15.6" customHeight="1">
      <c r="A90" s="38"/>
      <c r="B90" s="39"/>
      <c r="C90" s="32" t="s">
        <v>26</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30</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53</v>
      </c>
      <c r="D92" s="94"/>
      <c r="E92" s="94"/>
      <c r="F92" s="94"/>
      <c r="G92" s="94"/>
      <c r="H92" s="95"/>
      <c r="I92" s="96" t="s">
        <v>54</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55</v>
      </c>
      <c r="AH92" s="94"/>
      <c r="AI92" s="94"/>
      <c r="AJ92" s="94"/>
      <c r="AK92" s="94"/>
      <c r="AL92" s="94"/>
      <c r="AM92" s="94"/>
      <c r="AN92" s="96" t="s">
        <v>56</v>
      </c>
      <c r="AO92" s="94"/>
      <c r="AP92" s="98"/>
      <c r="AQ92" s="99" t="s">
        <v>57</v>
      </c>
      <c r="AR92" s="44"/>
      <c r="AS92" s="100" t="s">
        <v>58</v>
      </c>
      <c r="AT92" s="101" t="s">
        <v>59</v>
      </c>
      <c r="AU92" s="101" t="s">
        <v>60</v>
      </c>
      <c r="AV92" s="101" t="s">
        <v>61</v>
      </c>
      <c r="AW92" s="101" t="s">
        <v>62</v>
      </c>
      <c r="AX92" s="101" t="s">
        <v>63</v>
      </c>
      <c r="AY92" s="101" t="s">
        <v>64</v>
      </c>
      <c r="AZ92" s="101" t="s">
        <v>65</v>
      </c>
      <c r="BA92" s="101" t="s">
        <v>66</v>
      </c>
      <c r="BB92" s="101" t="s">
        <v>67</v>
      </c>
      <c r="BC92" s="101" t="s">
        <v>68</v>
      </c>
      <c r="BD92" s="102" t="s">
        <v>69</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70</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ROUND(SUM(AG95:AG104),15)</f>
        <v>0</v>
      </c>
      <c r="AH94" s="109"/>
      <c r="AI94" s="109"/>
      <c r="AJ94" s="109"/>
      <c r="AK94" s="109"/>
      <c r="AL94" s="109"/>
      <c r="AM94" s="109"/>
      <c r="AN94" s="110">
        <f>SUM(AG94,AT94)</f>
        <v>0</v>
      </c>
      <c r="AO94" s="110"/>
      <c r="AP94" s="110"/>
      <c r="AQ94" s="111" t="s">
        <v>1</v>
      </c>
      <c r="AR94" s="112"/>
      <c r="AS94" s="113">
        <f>ROUND(SUM(AS95:AS104),15)</f>
        <v>0</v>
      </c>
      <c r="AT94" s="114">
        <f>ROUND(SUM(AV94:AW94),15)</f>
        <v>0</v>
      </c>
      <c r="AU94" s="115">
        <f>ROUND(SUM(AU95:AU104),5)</f>
        <v>0</v>
      </c>
      <c r="AV94" s="114">
        <f>ROUND(AZ94*L29,15)</f>
        <v>0</v>
      </c>
      <c r="AW94" s="114">
        <f>ROUND(BA94*L30,15)</f>
        <v>0</v>
      </c>
      <c r="AX94" s="114">
        <f>ROUND(BB94*L29,15)</f>
        <v>0</v>
      </c>
      <c r="AY94" s="114">
        <f>ROUND(BC94*L30,15)</f>
        <v>0</v>
      </c>
      <c r="AZ94" s="114">
        <f>ROUND(SUM(AZ95:AZ104),15)</f>
        <v>0</v>
      </c>
      <c r="BA94" s="114">
        <f>ROUND(SUM(BA95:BA104),15)</f>
        <v>0</v>
      </c>
      <c r="BB94" s="114">
        <f>ROUND(SUM(BB95:BB104),15)</f>
        <v>0</v>
      </c>
      <c r="BC94" s="114">
        <f>ROUND(SUM(BC95:BC104),15)</f>
        <v>0</v>
      </c>
      <c r="BD94" s="116">
        <f>ROUND(SUM(BD95:BD104),15)</f>
        <v>0</v>
      </c>
      <c r="BE94" s="6"/>
      <c r="BS94" s="117" t="s">
        <v>71</v>
      </c>
      <c r="BT94" s="117" t="s">
        <v>6</v>
      </c>
      <c r="BU94" s="118" t="s">
        <v>72</v>
      </c>
      <c r="BV94" s="117" t="s">
        <v>73</v>
      </c>
      <c r="BW94" s="117" t="s">
        <v>5</v>
      </c>
      <c r="BX94" s="117" t="s">
        <v>74</v>
      </c>
      <c r="CL94" s="117" t="s">
        <v>1</v>
      </c>
    </row>
    <row r="95" s="7" customFormat="1" ht="24.6" customHeight="1">
      <c r="A95" s="119" t="s">
        <v>75</v>
      </c>
      <c r="B95" s="120"/>
      <c r="C95" s="121"/>
      <c r="D95" s="122" t="s">
        <v>76</v>
      </c>
      <c r="E95" s="122"/>
      <c r="F95" s="122"/>
      <c r="G95" s="122"/>
      <c r="H95" s="122"/>
      <c r="I95" s="123"/>
      <c r="J95" s="122" t="s">
        <v>77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01 - Kolejový svršek a...'!J30</f>
        <v>0</v>
      </c>
      <c r="AH95" s="123"/>
      <c r="AI95" s="123"/>
      <c r="AJ95" s="123"/>
      <c r="AK95" s="123"/>
      <c r="AL95" s="123"/>
      <c r="AM95" s="123"/>
      <c r="AN95" s="124">
        <f>SUM(AG95,AT95)</f>
        <v>0</v>
      </c>
      <c r="AO95" s="123"/>
      <c r="AP95" s="123"/>
      <c r="AQ95" s="125" t="s">
        <v>78</v>
      </c>
      <c r="AR95" s="126"/>
      <c r="AS95" s="127">
        <v>0</v>
      </c>
      <c r="AT95" s="128">
        <f>ROUND(SUM(AV95:AW95),15)</f>
        <v>0</v>
      </c>
      <c r="AU95" s="129">
        <f>'SO 01 - Kolejový svršek a...'!P116</f>
        <v>0</v>
      </c>
      <c r="AV95" s="128">
        <f>'SO 01 - Kolejový svršek a...'!J33</f>
        <v>0</v>
      </c>
      <c r="AW95" s="128">
        <f>'SO 01 - Kolejový svršek a...'!J34</f>
        <v>0</v>
      </c>
      <c r="AX95" s="128">
        <f>'SO 01 - Kolejový svršek a...'!J35</f>
        <v>0</v>
      </c>
      <c r="AY95" s="128">
        <f>'SO 01 - Kolejový svršek a...'!J36</f>
        <v>0</v>
      </c>
      <c r="AZ95" s="128">
        <f>'SO 01 - Kolejový svršek a...'!F33</f>
        <v>0</v>
      </c>
      <c r="BA95" s="128">
        <f>'SO 01 - Kolejový svršek a...'!F34</f>
        <v>0</v>
      </c>
      <c r="BB95" s="128">
        <f>'SO 01 - Kolejový svršek a...'!F35</f>
        <v>0</v>
      </c>
      <c r="BC95" s="128">
        <f>'SO 01 - Kolejový svršek a...'!F36</f>
        <v>0</v>
      </c>
      <c r="BD95" s="130">
        <f>'SO 01 - Kolejový svršek a...'!F37</f>
        <v>0</v>
      </c>
      <c r="BE95" s="7"/>
      <c r="BT95" s="131" t="s">
        <v>79</v>
      </c>
      <c r="BV95" s="131" t="s">
        <v>73</v>
      </c>
      <c r="BW95" s="131" t="s">
        <v>80</v>
      </c>
      <c r="BX95" s="131" t="s">
        <v>5</v>
      </c>
      <c r="CL95" s="131" t="s">
        <v>1</v>
      </c>
      <c r="CM95" s="131" t="s">
        <v>81</v>
      </c>
    </row>
    <row r="96" s="7" customFormat="1" ht="24.6" customHeight="1">
      <c r="A96" s="119" t="s">
        <v>75</v>
      </c>
      <c r="B96" s="120"/>
      <c r="C96" s="121"/>
      <c r="D96" s="122" t="s">
        <v>82</v>
      </c>
      <c r="E96" s="122"/>
      <c r="F96" s="122"/>
      <c r="G96" s="122"/>
      <c r="H96" s="122"/>
      <c r="I96" s="123"/>
      <c r="J96" s="122" t="s">
        <v>83</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01.1 - Ukolejnění a tr...'!J30</f>
        <v>0</v>
      </c>
      <c r="AH96" s="123"/>
      <c r="AI96" s="123"/>
      <c r="AJ96" s="123"/>
      <c r="AK96" s="123"/>
      <c r="AL96" s="123"/>
      <c r="AM96" s="123"/>
      <c r="AN96" s="124">
        <f>SUM(AG96,AT96)</f>
        <v>0</v>
      </c>
      <c r="AO96" s="123"/>
      <c r="AP96" s="123"/>
      <c r="AQ96" s="125" t="s">
        <v>78</v>
      </c>
      <c r="AR96" s="126"/>
      <c r="AS96" s="127">
        <v>0</v>
      </c>
      <c r="AT96" s="128">
        <f>ROUND(SUM(AV96:AW96),15)</f>
        <v>0</v>
      </c>
      <c r="AU96" s="129">
        <f>'SO 01.1 - Ukolejnění a tr...'!P116</f>
        <v>0</v>
      </c>
      <c r="AV96" s="128">
        <f>'SO 01.1 - Ukolejnění a tr...'!J33</f>
        <v>0</v>
      </c>
      <c r="AW96" s="128">
        <f>'SO 01.1 - Ukolejnění a tr...'!J34</f>
        <v>0</v>
      </c>
      <c r="AX96" s="128">
        <f>'SO 01.1 - Ukolejnění a tr...'!J35</f>
        <v>0</v>
      </c>
      <c r="AY96" s="128">
        <f>'SO 01.1 - Ukolejnění a tr...'!J36</f>
        <v>0</v>
      </c>
      <c r="AZ96" s="128">
        <f>'SO 01.1 - Ukolejnění a tr...'!F33</f>
        <v>0</v>
      </c>
      <c r="BA96" s="128">
        <f>'SO 01.1 - Ukolejnění a tr...'!F34</f>
        <v>0</v>
      </c>
      <c r="BB96" s="128">
        <f>'SO 01.1 - Ukolejnění a tr...'!F35</f>
        <v>0</v>
      </c>
      <c r="BC96" s="128">
        <f>'SO 01.1 - Ukolejnění a tr...'!F36</f>
        <v>0</v>
      </c>
      <c r="BD96" s="130">
        <f>'SO 01.1 - Ukolejnění a tr...'!F37</f>
        <v>0</v>
      </c>
      <c r="BE96" s="7"/>
      <c r="BT96" s="131" t="s">
        <v>79</v>
      </c>
      <c r="BV96" s="131" t="s">
        <v>73</v>
      </c>
      <c r="BW96" s="131" t="s">
        <v>84</v>
      </c>
      <c r="BX96" s="131" t="s">
        <v>5</v>
      </c>
      <c r="CL96" s="131" t="s">
        <v>1</v>
      </c>
      <c r="CM96" s="131" t="s">
        <v>81</v>
      </c>
    </row>
    <row r="97" s="7" customFormat="1" ht="24.6" customHeight="1">
      <c r="A97" s="119" t="s">
        <v>75</v>
      </c>
      <c r="B97" s="120"/>
      <c r="C97" s="121"/>
      <c r="D97" s="122" t="s">
        <v>85</v>
      </c>
      <c r="E97" s="122"/>
      <c r="F97" s="122"/>
      <c r="G97" s="122"/>
      <c r="H97" s="122"/>
      <c r="I97" s="123"/>
      <c r="J97" s="122" t="s">
        <v>86</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01.2 - Ukolejnění a tr...'!J30</f>
        <v>0</v>
      </c>
      <c r="AH97" s="123"/>
      <c r="AI97" s="123"/>
      <c r="AJ97" s="123"/>
      <c r="AK97" s="123"/>
      <c r="AL97" s="123"/>
      <c r="AM97" s="123"/>
      <c r="AN97" s="124">
        <f>SUM(AG97,AT97)</f>
        <v>0</v>
      </c>
      <c r="AO97" s="123"/>
      <c r="AP97" s="123"/>
      <c r="AQ97" s="125" t="s">
        <v>78</v>
      </c>
      <c r="AR97" s="126"/>
      <c r="AS97" s="127">
        <v>0</v>
      </c>
      <c r="AT97" s="128">
        <f>ROUND(SUM(AV97:AW97),15)</f>
        <v>0</v>
      </c>
      <c r="AU97" s="129">
        <f>'SO 01.2 - Ukolejnění a tr...'!P116</f>
        <v>0</v>
      </c>
      <c r="AV97" s="128">
        <f>'SO 01.2 - Ukolejnění a tr...'!J33</f>
        <v>0</v>
      </c>
      <c r="AW97" s="128">
        <f>'SO 01.2 - Ukolejnění a tr...'!J34</f>
        <v>0</v>
      </c>
      <c r="AX97" s="128">
        <f>'SO 01.2 - Ukolejnění a tr...'!J35</f>
        <v>0</v>
      </c>
      <c r="AY97" s="128">
        <f>'SO 01.2 - Ukolejnění a tr...'!J36</f>
        <v>0</v>
      </c>
      <c r="AZ97" s="128">
        <f>'SO 01.2 - Ukolejnění a tr...'!F33</f>
        <v>0</v>
      </c>
      <c r="BA97" s="128">
        <f>'SO 01.2 - Ukolejnění a tr...'!F34</f>
        <v>0</v>
      </c>
      <c r="BB97" s="128">
        <f>'SO 01.2 - Ukolejnění a tr...'!F35</f>
        <v>0</v>
      </c>
      <c r="BC97" s="128">
        <f>'SO 01.2 - Ukolejnění a tr...'!F36</f>
        <v>0</v>
      </c>
      <c r="BD97" s="130">
        <f>'SO 01.2 - Ukolejnění a tr...'!F37</f>
        <v>0</v>
      </c>
      <c r="BE97" s="7"/>
      <c r="BT97" s="131" t="s">
        <v>79</v>
      </c>
      <c r="BV97" s="131" t="s">
        <v>73</v>
      </c>
      <c r="BW97" s="131" t="s">
        <v>87</v>
      </c>
      <c r="BX97" s="131" t="s">
        <v>5</v>
      </c>
      <c r="CL97" s="131" t="s">
        <v>1</v>
      </c>
      <c r="CM97" s="131" t="s">
        <v>81</v>
      </c>
    </row>
    <row r="98" s="7" customFormat="1" ht="24.6" customHeight="1">
      <c r="A98" s="119" t="s">
        <v>75</v>
      </c>
      <c r="B98" s="120"/>
      <c r="C98" s="121"/>
      <c r="D98" s="122" t="s">
        <v>88</v>
      </c>
      <c r="E98" s="122"/>
      <c r="F98" s="122"/>
      <c r="G98" s="122"/>
      <c r="H98" s="122"/>
      <c r="I98" s="123"/>
      <c r="J98" s="122" t="s">
        <v>89</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01.3 - Ukolejnění a tr...'!J30</f>
        <v>0</v>
      </c>
      <c r="AH98" s="123"/>
      <c r="AI98" s="123"/>
      <c r="AJ98" s="123"/>
      <c r="AK98" s="123"/>
      <c r="AL98" s="123"/>
      <c r="AM98" s="123"/>
      <c r="AN98" s="124">
        <f>SUM(AG98,AT98)</f>
        <v>0</v>
      </c>
      <c r="AO98" s="123"/>
      <c r="AP98" s="123"/>
      <c r="AQ98" s="125" t="s">
        <v>78</v>
      </c>
      <c r="AR98" s="126"/>
      <c r="AS98" s="127">
        <v>0</v>
      </c>
      <c r="AT98" s="128">
        <f>ROUND(SUM(AV98:AW98),15)</f>
        <v>0</v>
      </c>
      <c r="AU98" s="129">
        <f>'SO 01.3 - Ukolejnění a tr...'!P116</f>
        <v>0</v>
      </c>
      <c r="AV98" s="128">
        <f>'SO 01.3 - Ukolejnění a tr...'!J33</f>
        <v>0</v>
      </c>
      <c r="AW98" s="128">
        <f>'SO 01.3 - Ukolejnění a tr...'!J34</f>
        <v>0</v>
      </c>
      <c r="AX98" s="128">
        <f>'SO 01.3 - Ukolejnění a tr...'!J35</f>
        <v>0</v>
      </c>
      <c r="AY98" s="128">
        <f>'SO 01.3 - Ukolejnění a tr...'!J36</f>
        <v>0</v>
      </c>
      <c r="AZ98" s="128">
        <f>'SO 01.3 - Ukolejnění a tr...'!F33</f>
        <v>0</v>
      </c>
      <c r="BA98" s="128">
        <f>'SO 01.3 - Ukolejnění a tr...'!F34</f>
        <v>0</v>
      </c>
      <c r="BB98" s="128">
        <f>'SO 01.3 - Ukolejnění a tr...'!F35</f>
        <v>0</v>
      </c>
      <c r="BC98" s="128">
        <f>'SO 01.3 - Ukolejnění a tr...'!F36</f>
        <v>0</v>
      </c>
      <c r="BD98" s="130">
        <f>'SO 01.3 - Ukolejnění a tr...'!F37</f>
        <v>0</v>
      </c>
      <c r="BE98" s="7"/>
      <c r="BT98" s="131" t="s">
        <v>79</v>
      </c>
      <c r="BV98" s="131" t="s">
        <v>73</v>
      </c>
      <c r="BW98" s="131" t="s">
        <v>90</v>
      </c>
      <c r="BX98" s="131" t="s">
        <v>5</v>
      </c>
      <c r="CL98" s="131" t="s">
        <v>1</v>
      </c>
      <c r="CM98" s="131" t="s">
        <v>81</v>
      </c>
    </row>
    <row r="99" s="7" customFormat="1" ht="24.6" customHeight="1">
      <c r="A99" s="119" t="s">
        <v>75</v>
      </c>
      <c r="B99" s="120"/>
      <c r="C99" s="121"/>
      <c r="D99" s="122" t="s">
        <v>91</v>
      </c>
      <c r="E99" s="122"/>
      <c r="F99" s="122"/>
      <c r="G99" s="122"/>
      <c r="H99" s="122"/>
      <c r="I99" s="123"/>
      <c r="J99" s="122" t="s">
        <v>92</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'PS 01.1 - Technologická č...'!J30</f>
        <v>0</v>
      </c>
      <c r="AH99" s="123"/>
      <c r="AI99" s="123"/>
      <c r="AJ99" s="123"/>
      <c r="AK99" s="123"/>
      <c r="AL99" s="123"/>
      <c r="AM99" s="123"/>
      <c r="AN99" s="124">
        <f>SUM(AG99,AT99)</f>
        <v>0</v>
      </c>
      <c r="AO99" s="123"/>
      <c r="AP99" s="123"/>
      <c r="AQ99" s="125" t="s">
        <v>78</v>
      </c>
      <c r="AR99" s="126"/>
      <c r="AS99" s="127">
        <v>0</v>
      </c>
      <c r="AT99" s="128">
        <f>ROUND(SUM(AV99:AW99),15)</f>
        <v>0</v>
      </c>
      <c r="AU99" s="129">
        <f>'PS 01.1 - Technologická č...'!P119</f>
        <v>0</v>
      </c>
      <c r="AV99" s="128">
        <f>'PS 01.1 - Technologická č...'!J33</f>
        <v>0</v>
      </c>
      <c r="AW99" s="128">
        <f>'PS 01.1 - Technologická č...'!J34</f>
        <v>0</v>
      </c>
      <c r="AX99" s="128">
        <f>'PS 01.1 - Technologická č...'!J35</f>
        <v>0</v>
      </c>
      <c r="AY99" s="128">
        <f>'PS 01.1 - Technologická č...'!J36</f>
        <v>0</v>
      </c>
      <c r="AZ99" s="128">
        <f>'PS 01.1 - Technologická č...'!F33</f>
        <v>0</v>
      </c>
      <c r="BA99" s="128">
        <f>'PS 01.1 - Technologická č...'!F34</f>
        <v>0</v>
      </c>
      <c r="BB99" s="128">
        <f>'PS 01.1 - Technologická č...'!F35</f>
        <v>0</v>
      </c>
      <c r="BC99" s="128">
        <f>'PS 01.1 - Technologická č...'!F36</f>
        <v>0</v>
      </c>
      <c r="BD99" s="130">
        <f>'PS 01.1 - Technologická č...'!F37</f>
        <v>0</v>
      </c>
      <c r="BE99" s="7"/>
      <c r="BT99" s="131" t="s">
        <v>79</v>
      </c>
      <c r="BV99" s="131" t="s">
        <v>73</v>
      </c>
      <c r="BW99" s="131" t="s">
        <v>93</v>
      </c>
      <c r="BX99" s="131" t="s">
        <v>5</v>
      </c>
      <c r="CL99" s="131" t="s">
        <v>1</v>
      </c>
      <c r="CM99" s="131" t="s">
        <v>81</v>
      </c>
    </row>
    <row r="100" s="7" customFormat="1" ht="24.6" customHeight="1">
      <c r="A100" s="119" t="s">
        <v>75</v>
      </c>
      <c r="B100" s="120"/>
      <c r="C100" s="121"/>
      <c r="D100" s="122" t="s">
        <v>94</v>
      </c>
      <c r="E100" s="122"/>
      <c r="F100" s="122"/>
      <c r="G100" s="122"/>
      <c r="H100" s="122"/>
      <c r="I100" s="123"/>
      <c r="J100" s="122" t="s">
        <v>95</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'PS 01.2 - Materiál - Etapa 1'!J30</f>
        <v>0</v>
      </c>
      <c r="AH100" s="123"/>
      <c r="AI100" s="123"/>
      <c r="AJ100" s="123"/>
      <c r="AK100" s="123"/>
      <c r="AL100" s="123"/>
      <c r="AM100" s="123"/>
      <c r="AN100" s="124">
        <f>SUM(AG100,AT100)</f>
        <v>0</v>
      </c>
      <c r="AO100" s="123"/>
      <c r="AP100" s="123"/>
      <c r="AQ100" s="125" t="s">
        <v>78</v>
      </c>
      <c r="AR100" s="126"/>
      <c r="AS100" s="127">
        <v>0</v>
      </c>
      <c r="AT100" s="128">
        <f>ROUND(SUM(AV100:AW100),15)</f>
        <v>0</v>
      </c>
      <c r="AU100" s="129">
        <f>'PS 01.2 - Materiál - Etapa 1'!P116</f>
        <v>0</v>
      </c>
      <c r="AV100" s="128">
        <f>'PS 01.2 - Materiál - Etapa 1'!J33</f>
        <v>0</v>
      </c>
      <c r="AW100" s="128">
        <f>'PS 01.2 - Materiál - Etapa 1'!J34</f>
        <v>0</v>
      </c>
      <c r="AX100" s="128">
        <f>'PS 01.2 - Materiál - Etapa 1'!J35</f>
        <v>0</v>
      </c>
      <c r="AY100" s="128">
        <f>'PS 01.2 - Materiál - Etapa 1'!J36</f>
        <v>0</v>
      </c>
      <c r="AZ100" s="128">
        <f>'PS 01.2 - Materiál - Etapa 1'!F33</f>
        <v>0</v>
      </c>
      <c r="BA100" s="128">
        <f>'PS 01.2 - Materiál - Etapa 1'!F34</f>
        <v>0</v>
      </c>
      <c r="BB100" s="128">
        <f>'PS 01.2 - Materiál - Etapa 1'!F35</f>
        <v>0</v>
      </c>
      <c r="BC100" s="128">
        <f>'PS 01.2 - Materiál - Etapa 1'!F36</f>
        <v>0</v>
      </c>
      <c r="BD100" s="130">
        <f>'PS 01.2 - Materiál - Etapa 1'!F37</f>
        <v>0</v>
      </c>
      <c r="BE100" s="7"/>
      <c r="BT100" s="131" t="s">
        <v>79</v>
      </c>
      <c r="BV100" s="131" t="s">
        <v>73</v>
      </c>
      <c r="BW100" s="131" t="s">
        <v>96</v>
      </c>
      <c r="BX100" s="131" t="s">
        <v>5</v>
      </c>
      <c r="CL100" s="131" t="s">
        <v>1</v>
      </c>
      <c r="CM100" s="131" t="s">
        <v>81</v>
      </c>
    </row>
    <row r="101" s="7" customFormat="1" ht="24.6" customHeight="1">
      <c r="A101" s="119" t="s">
        <v>75</v>
      </c>
      <c r="B101" s="120"/>
      <c r="C101" s="121"/>
      <c r="D101" s="122" t="s">
        <v>97</v>
      </c>
      <c r="E101" s="122"/>
      <c r="F101" s="122"/>
      <c r="G101" s="122"/>
      <c r="H101" s="122"/>
      <c r="I101" s="123"/>
      <c r="J101" s="122" t="s">
        <v>98</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'PS 02.1 - Technologická č...'!J30</f>
        <v>0</v>
      </c>
      <c r="AH101" s="123"/>
      <c r="AI101" s="123"/>
      <c r="AJ101" s="123"/>
      <c r="AK101" s="123"/>
      <c r="AL101" s="123"/>
      <c r="AM101" s="123"/>
      <c r="AN101" s="124">
        <f>SUM(AG101,AT101)</f>
        <v>0</v>
      </c>
      <c r="AO101" s="123"/>
      <c r="AP101" s="123"/>
      <c r="AQ101" s="125" t="s">
        <v>78</v>
      </c>
      <c r="AR101" s="126"/>
      <c r="AS101" s="127">
        <v>0</v>
      </c>
      <c r="AT101" s="128">
        <f>ROUND(SUM(AV101:AW101),15)</f>
        <v>0</v>
      </c>
      <c r="AU101" s="129">
        <f>'PS 02.1 - Technologická č...'!P119</f>
        <v>0</v>
      </c>
      <c r="AV101" s="128">
        <f>'PS 02.1 - Technologická č...'!J33</f>
        <v>0</v>
      </c>
      <c r="AW101" s="128">
        <f>'PS 02.1 - Technologická č...'!J34</f>
        <v>0</v>
      </c>
      <c r="AX101" s="128">
        <f>'PS 02.1 - Technologická č...'!J35</f>
        <v>0</v>
      </c>
      <c r="AY101" s="128">
        <f>'PS 02.1 - Technologická č...'!J36</f>
        <v>0</v>
      </c>
      <c r="AZ101" s="128">
        <f>'PS 02.1 - Technologická č...'!F33</f>
        <v>0</v>
      </c>
      <c r="BA101" s="128">
        <f>'PS 02.1 - Technologická č...'!F34</f>
        <v>0</v>
      </c>
      <c r="BB101" s="128">
        <f>'PS 02.1 - Technologická č...'!F35</f>
        <v>0</v>
      </c>
      <c r="BC101" s="128">
        <f>'PS 02.1 - Technologická č...'!F36</f>
        <v>0</v>
      </c>
      <c r="BD101" s="130">
        <f>'PS 02.1 - Technologická č...'!F37</f>
        <v>0</v>
      </c>
      <c r="BE101" s="7"/>
      <c r="BT101" s="131" t="s">
        <v>79</v>
      </c>
      <c r="BV101" s="131" t="s">
        <v>73</v>
      </c>
      <c r="BW101" s="131" t="s">
        <v>99</v>
      </c>
      <c r="BX101" s="131" t="s">
        <v>5</v>
      </c>
      <c r="CL101" s="131" t="s">
        <v>1</v>
      </c>
      <c r="CM101" s="131" t="s">
        <v>81</v>
      </c>
    </row>
    <row r="102" s="7" customFormat="1" ht="24.6" customHeight="1">
      <c r="A102" s="119" t="s">
        <v>75</v>
      </c>
      <c r="B102" s="120"/>
      <c r="C102" s="121"/>
      <c r="D102" s="122" t="s">
        <v>100</v>
      </c>
      <c r="E102" s="122"/>
      <c r="F102" s="122"/>
      <c r="G102" s="122"/>
      <c r="H102" s="122"/>
      <c r="I102" s="123"/>
      <c r="J102" s="122" t="s">
        <v>101</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'PS 02.2 - Materiál - Etapa 2'!J30</f>
        <v>0</v>
      </c>
      <c r="AH102" s="123"/>
      <c r="AI102" s="123"/>
      <c r="AJ102" s="123"/>
      <c r="AK102" s="123"/>
      <c r="AL102" s="123"/>
      <c r="AM102" s="123"/>
      <c r="AN102" s="124">
        <f>SUM(AG102,AT102)</f>
        <v>0</v>
      </c>
      <c r="AO102" s="123"/>
      <c r="AP102" s="123"/>
      <c r="AQ102" s="125" t="s">
        <v>78</v>
      </c>
      <c r="AR102" s="126"/>
      <c r="AS102" s="127">
        <v>0</v>
      </c>
      <c r="AT102" s="128">
        <f>ROUND(SUM(AV102:AW102),15)</f>
        <v>0</v>
      </c>
      <c r="AU102" s="129">
        <f>'PS 02.2 - Materiál - Etapa 2'!P116</f>
        <v>0</v>
      </c>
      <c r="AV102" s="128">
        <f>'PS 02.2 - Materiál - Etapa 2'!J33</f>
        <v>0</v>
      </c>
      <c r="AW102" s="128">
        <f>'PS 02.2 - Materiál - Etapa 2'!J34</f>
        <v>0</v>
      </c>
      <c r="AX102" s="128">
        <f>'PS 02.2 - Materiál - Etapa 2'!J35</f>
        <v>0</v>
      </c>
      <c r="AY102" s="128">
        <f>'PS 02.2 - Materiál - Etapa 2'!J36</f>
        <v>0</v>
      </c>
      <c r="AZ102" s="128">
        <f>'PS 02.2 - Materiál - Etapa 2'!F33</f>
        <v>0</v>
      </c>
      <c r="BA102" s="128">
        <f>'PS 02.2 - Materiál - Etapa 2'!F34</f>
        <v>0</v>
      </c>
      <c r="BB102" s="128">
        <f>'PS 02.2 - Materiál - Etapa 2'!F35</f>
        <v>0</v>
      </c>
      <c r="BC102" s="128">
        <f>'PS 02.2 - Materiál - Etapa 2'!F36</f>
        <v>0</v>
      </c>
      <c r="BD102" s="130">
        <f>'PS 02.2 - Materiál - Etapa 2'!F37</f>
        <v>0</v>
      </c>
      <c r="BE102" s="7"/>
      <c r="BT102" s="131" t="s">
        <v>79</v>
      </c>
      <c r="BV102" s="131" t="s">
        <v>73</v>
      </c>
      <c r="BW102" s="131" t="s">
        <v>102</v>
      </c>
      <c r="BX102" s="131" t="s">
        <v>5</v>
      </c>
      <c r="CL102" s="131" t="s">
        <v>1</v>
      </c>
      <c r="CM102" s="131" t="s">
        <v>81</v>
      </c>
    </row>
    <row r="103" s="7" customFormat="1" ht="24.6" customHeight="1">
      <c r="A103" s="119" t="s">
        <v>75</v>
      </c>
      <c r="B103" s="120"/>
      <c r="C103" s="121"/>
      <c r="D103" s="122" t="s">
        <v>103</v>
      </c>
      <c r="E103" s="122"/>
      <c r="F103" s="122"/>
      <c r="G103" s="122"/>
      <c r="H103" s="122"/>
      <c r="I103" s="123"/>
      <c r="J103" s="122" t="s">
        <v>104</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'PS 03.1 - Technologická č...'!J30</f>
        <v>0</v>
      </c>
      <c r="AH103" s="123"/>
      <c r="AI103" s="123"/>
      <c r="AJ103" s="123"/>
      <c r="AK103" s="123"/>
      <c r="AL103" s="123"/>
      <c r="AM103" s="123"/>
      <c r="AN103" s="124">
        <f>SUM(AG103,AT103)</f>
        <v>0</v>
      </c>
      <c r="AO103" s="123"/>
      <c r="AP103" s="123"/>
      <c r="AQ103" s="125" t="s">
        <v>78</v>
      </c>
      <c r="AR103" s="126"/>
      <c r="AS103" s="127">
        <v>0</v>
      </c>
      <c r="AT103" s="128">
        <f>ROUND(SUM(AV103:AW103),15)</f>
        <v>0</v>
      </c>
      <c r="AU103" s="129">
        <f>'PS 03.1 - Technologická č...'!P119</f>
        <v>0</v>
      </c>
      <c r="AV103" s="128">
        <f>'PS 03.1 - Technologická č...'!J33</f>
        <v>0</v>
      </c>
      <c r="AW103" s="128">
        <f>'PS 03.1 - Technologická č...'!J34</f>
        <v>0</v>
      </c>
      <c r="AX103" s="128">
        <f>'PS 03.1 - Technologická č...'!J35</f>
        <v>0</v>
      </c>
      <c r="AY103" s="128">
        <f>'PS 03.1 - Technologická č...'!J36</f>
        <v>0</v>
      </c>
      <c r="AZ103" s="128">
        <f>'PS 03.1 - Technologická č...'!F33</f>
        <v>0</v>
      </c>
      <c r="BA103" s="128">
        <f>'PS 03.1 - Technologická č...'!F34</f>
        <v>0</v>
      </c>
      <c r="BB103" s="128">
        <f>'PS 03.1 - Technologická č...'!F35</f>
        <v>0</v>
      </c>
      <c r="BC103" s="128">
        <f>'PS 03.1 - Technologická č...'!F36</f>
        <v>0</v>
      </c>
      <c r="BD103" s="130">
        <f>'PS 03.1 - Technologická č...'!F37</f>
        <v>0</v>
      </c>
      <c r="BE103" s="7"/>
      <c r="BT103" s="131" t="s">
        <v>79</v>
      </c>
      <c r="BV103" s="131" t="s">
        <v>73</v>
      </c>
      <c r="BW103" s="131" t="s">
        <v>105</v>
      </c>
      <c r="BX103" s="131" t="s">
        <v>5</v>
      </c>
      <c r="CL103" s="131" t="s">
        <v>1</v>
      </c>
      <c r="CM103" s="131" t="s">
        <v>81</v>
      </c>
    </row>
    <row r="104" s="7" customFormat="1" ht="14.4" customHeight="1">
      <c r="A104" s="119" t="s">
        <v>75</v>
      </c>
      <c r="B104" s="120"/>
      <c r="C104" s="121"/>
      <c r="D104" s="122" t="s">
        <v>106</v>
      </c>
      <c r="E104" s="122"/>
      <c r="F104" s="122"/>
      <c r="G104" s="122"/>
      <c r="H104" s="122"/>
      <c r="I104" s="123"/>
      <c r="J104" s="122" t="s">
        <v>107</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'VON - Vedlejší a ostatní ...'!J30</f>
        <v>0</v>
      </c>
      <c r="AH104" s="123"/>
      <c r="AI104" s="123"/>
      <c r="AJ104" s="123"/>
      <c r="AK104" s="123"/>
      <c r="AL104" s="123"/>
      <c r="AM104" s="123"/>
      <c r="AN104" s="124">
        <f>SUM(AG104,AT104)</f>
        <v>0</v>
      </c>
      <c r="AO104" s="123"/>
      <c r="AP104" s="123"/>
      <c r="AQ104" s="125" t="s">
        <v>78</v>
      </c>
      <c r="AR104" s="126"/>
      <c r="AS104" s="132">
        <v>0</v>
      </c>
      <c r="AT104" s="133">
        <f>ROUND(SUM(AV104:AW104),15)</f>
        <v>0</v>
      </c>
      <c r="AU104" s="134">
        <f>'VON - Vedlejší a ostatní ...'!P116</f>
        <v>0</v>
      </c>
      <c r="AV104" s="133">
        <f>'VON - Vedlejší a ostatní ...'!J33</f>
        <v>0</v>
      </c>
      <c r="AW104" s="133">
        <f>'VON - Vedlejší a ostatní ...'!J34</f>
        <v>0</v>
      </c>
      <c r="AX104" s="133">
        <f>'VON - Vedlejší a ostatní ...'!J35</f>
        <v>0</v>
      </c>
      <c r="AY104" s="133">
        <f>'VON - Vedlejší a ostatní ...'!J36</f>
        <v>0</v>
      </c>
      <c r="AZ104" s="133">
        <f>'VON - Vedlejší a ostatní ...'!F33</f>
        <v>0</v>
      </c>
      <c r="BA104" s="133">
        <f>'VON - Vedlejší a ostatní ...'!F34</f>
        <v>0</v>
      </c>
      <c r="BB104" s="133">
        <f>'VON - Vedlejší a ostatní ...'!F35</f>
        <v>0</v>
      </c>
      <c r="BC104" s="133">
        <f>'VON - Vedlejší a ostatní ...'!F36</f>
        <v>0</v>
      </c>
      <c r="BD104" s="135">
        <f>'VON - Vedlejší a ostatní ...'!F37</f>
        <v>0</v>
      </c>
      <c r="BE104" s="7"/>
      <c r="BT104" s="131" t="s">
        <v>79</v>
      </c>
      <c r="BV104" s="131" t="s">
        <v>73</v>
      </c>
      <c r="BW104" s="131" t="s">
        <v>108</v>
      </c>
      <c r="BX104" s="131" t="s">
        <v>5</v>
      </c>
      <c r="CL104" s="131" t="s">
        <v>1</v>
      </c>
      <c r="CM104" s="131" t="s">
        <v>81</v>
      </c>
    </row>
    <row r="105" s="2" customFormat="1" ht="30" customHeight="1">
      <c r="A105" s="38"/>
      <c r="B105" s="39"/>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4"/>
      <c r="AS105" s="38"/>
      <c r="AT105" s="38"/>
      <c r="AU105" s="38"/>
      <c r="AV105" s="38"/>
      <c r="AW105" s="38"/>
      <c r="AX105" s="38"/>
      <c r="AY105" s="38"/>
      <c r="AZ105" s="38"/>
      <c r="BA105" s="38"/>
      <c r="BB105" s="38"/>
      <c r="BC105" s="38"/>
      <c r="BD105" s="38"/>
      <c r="BE105" s="38"/>
    </row>
    <row r="106" s="2" customFormat="1" ht="6.96" customHeight="1">
      <c r="A106" s="38"/>
      <c r="B106" s="66"/>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44"/>
      <c r="AS106" s="38"/>
      <c r="AT106" s="38"/>
      <c r="AU106" s="38"/>
      <c r="AV106" s="38"/>
      <c r="AW106" s="38"/>
      <c r="AX106" s="38"/>
      <c r="AY106" s="38"/>
      <c r="AZ106" s="38"/>
      <c r="BA106" s="38"/>
      <c r="BB106" s="38"/>
      <c r="BC106" s="38"/>
      <c r="BD106" s="38"/>
      <c r="BE106" s="38"/>
    </row>
  </sheetData>
  <sheetProtection sheet="1" formatColumns="0" formatRows="0" objects="1" scenarios="1" spinCount="100000" saltValue="tdFbsAsYd3BstYNkzU3cyw4PZuTrR9gk6Sbb/JQUnn6myheGLXcrsOlnzl4sYPhJqCSua7Ir9zIQg/ue4ZAV2g==" hashValue="XtQSbUJr2ujL7o03eOSDxwqicGE5Z5PrgaBVrlszoj9wqEVQ1wHWOG1buAc8SGkMU24Dl6IZK7axLE+dJeT4HA==" algorithmName="SHA-512" password="CC35"/>
  <mergeCells count="78">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94:AP94"/>
  </mergeCells>
  <hyperlinks>
    <hyperlink ref="A95" location="'SO 01 - Kolejový svršek a...'!C2" display="/"/>
    <hyperlink ref="A96" location="'SO 01.1 - Ukolejnění a tr...'!C2" display="/"/>
    <hyperlink ref="A97" location="'SO 01.2 - Ukolejnění a tr...'!C2" display="/"/>
    <hyperlink ref="A98" location="'SO 01.3 - Ukolejnění a tr...'!C2" display="/"/>
    <hyperlink ref="A99" location="'PS 01.1 - Technologická č...'!C2" display="/"/>
    <hyperlink ref="A100" location="'PS 01.2 - Materiál - Etapa 1'!C2" display="/"/>
    <hyperlink ref="A101" location="'PS 02.1 - Technologická č...'!C2" display="/"/>
    <hyperlink ref="A102" location="'PS 02.2 - Materiál - Etapa 2'!C2" display="/"/>
    <hyperlink ref="A103" location="'PS 03.1 - Technologická č...'!C2" display="/"/>
    <hyperlink ref="A104"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80</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111</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ROUND(J116,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ROUND((SUM(BE116:BE575)),  15)</f>
        <v>0</v>
      </c>
      <c r="G33" s="38"/>
      <c r="H33" s="38"/>
      <c r="I33" s="162">
        <v>0.20999999999999999</v>
      </c>
      <c r="J33" s="161">
        <f>ROUND(((SUM(BE116:BE575))*I33),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ROUND((SUM(BF116:BF575)),  15)</f>
        <v>0</v>
      </c>
      <c r="G34" s="38"/>
      <c r="H34" s="38"/>
      <c r="I34" s="162">
        <v>0.14999999999999999</v>
      </c>
      <c r="J34" s="161">
        <f>ROUND(((SUM(BF116:BF575))*I34),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ROUND((SUM(BG116:BG575)),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ROUND((SUM(BH116:BH575)),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ROUND((SUM(BI116:BI575)),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SO 01 - Kolejový svršek a spodek</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J116</f>
        <v>0</v>
      </c>
      <c r="K96" s="40"/>
      <c r="L96" s="63"/>
      <c r="S96" s="38"/>
      <c r="T96" s="38"/>
      <c r="U96" s="38"/>
      <c r="V96" s="38"/>
      <c r="W96" s="38"/>
      <c r="X96" s="38"/>
      <c r="Y96" s="38"/>
      <c r="Z96" s="38"/>
      <c r="AA96" s="38"/>
      <c r="AB96" s="38"/>
      <c r="AC96" s="38"/>
      <c r="AD96" s="38"/>
      <c r="AE96" s="38"/>
      <c r="AU96" s="17" t="s">
        <v>116</v>
      </c>
    </row>
    <row r="97" s="2" customFormat="1" ht="21.84" customHeight="1">
      <c r="A97" s="38"/>
      <c r="B97" s="39"/>
      <c r="C97" s="40"/>
      <c r="D97" s="40"/>
      <c r="E97" s="40"/>
      <c r="F97" s="40"/>
      <c r="G97" s="40"/>
      <c r="H97" s="40"/>
      <c r="I97" s="144"/>
      <c r="J97" s="40"/>
      <c r="K97" s="40"/>
      <c r="L97" s="63"/>
      <c r="S97" s="38"/>
      <c r="T97" s="38"/>
      <c r="U97" s="38"/>
      <c r="V97" s="38"/>
      <c r="W97" s="38"/>
      <c r="X97" s="38"/>
      <c r="Y97" s="38"/>
      <c r="Z97" s="38"/>
      <c r="AA97" s="38"/>
      <c r="AB97" s="38"/>
      <c r="AC97" s="38"/>
      <c r="AD97" s="38"/>
      <c r="AE97" s="38"/>
    </row>
    <row r="98" s="2" customFormat="1" ht="6.96" customHeight="1">
      <c r="A98" s="38"/>
      <c r="B98" s="66"/>
      <c r="C98" s="67"/>
      <c r="D98" s="67"/>
      <c r="E98" s="67"/>
      <c r="F98" s="67"/>
      <c r="G98" s="67"/>
      <c r="H98" s="67"/>
      <c r="I98" s="183"/>
      <c r="J98" s="67"/>
      <c r="K98" s="67"/>
      <c r="L98" s="63"/>
      <c r="S98" s="38"/>
      <c r="T98" s="38"/>
      <c r="U98" s="38"/>
      <c r="V98" s="38"/>
      <c r="W98" s="38"/>
      <c r="X98" s="38"/>
      <c r="Y98" s="38"/>
      <c r="Z98" s="38"/>
      <c r="AA98" s="38"/>
      <c r="AB98" s="38"/>
      <c r="AC98" s="38"/>
      <c r="AD98" s="38"/>
      <c r="AE98" s="38"/>
    </row>
    <row r="102" s="2" customFormat="1" ht="6.96" customHeight="1">
      <c r="A102" s="38"/>
      <c r="B102" s="68"/>
      <c r="C102" s="69"/>
      <c r="D102" s="69"/>
      <c r="E102" s="69"/>
      <c r="F102" s="69"/>
      <c r="G102" s="69"/>
      <c r="H102" s="69"/>
      <c r="I102" s="186"/>
      <c r="J102" s="69"/>
      <c r="K102" s="69"/>
      <c r="L102" s="63"/>
      <c r="S102" s="38"/>
      <c r="T102" s="38"/>
      <c r="U102" s="38"/>
      <c r="V102" s="38"/>
      <c r="W102" s="38"/>
      <c r="X102" s="38"/>
      <c r="Y102" s="38"/>
      <c r="Z102" s="38"/>
      <c r="AA102" s="38"/>
      <c r="AB102" s="38"/>
      <c r="AC102" s="38"/>
      <c r="AD102" s="38"/>
      <c r="AE102" s="38"/>
    </row>
    <row r="103" s="2" customFormat="1" ht="24.96" customHeight="1">
      <c r="A103" s="38"/>
      <c r="B103" s="39"/>
      <c r="C103" s="23" t="s">
        <v>117</v>
      </c>
      <c r="D103" s="40"/>
      <c r="E103" s="40"/>
      <c r="F103" s="40"/>
      <c r="G103" s="40"/>
      <c r="H103" s="40"/>
      <c r="I103" s="144"/>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144"/>
      <c r="J104" s="40"/>
      <c r="K104" s="40"/>
      <c r="L104" s="63"/>
      <c r="S104" s="38"/>
      <c r="T104" s="38"/>
      <c r="U104" s="38"/>
      <c r="V104" s="38"/>
      <c r="W104" s="38"/>
      <c r="X104" s="38"/>
      <c r="Y104" s="38"/>
      <c r="Z104" s="38"/>
      <c r="AA104" s="38"/>
      <c r="AB104" s="38"/>
      <c r="AC104" s="38"/>
      <c r="AD104" s="38"/>
      <c r="AE104" s="38"/>
    </row>
    <row r="105" s="2" customFormat="1" ht="12" customHeight="1">
      <c r="A105" s="38"/>
      <c r="B105" s="39"/>
      <c r="C105" s="32" t="s">
        <v>15</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14.4" customHeight="1">
      <c r="A106" s="38"/>
      <c r="B106" s="39"/>
      <c r="C106" s="40"/>
      <c r="D106" s="40"/>
      <c r="E106" s="187" t="str">
        <f>E7</f>
        <v>Oprava kolejí a výhybek v žst. Hradec Králové hl.n.</v>
      </c>
      <c r="F106" s="32"/>
      <c r="G106" s="32"/>
      <c r="H106" s="32"/>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110</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4.4" customHeight="1">
      <c r="A108" s="38"/>
      <c r="B108" s="39"/>
      <c r="C108" s="40"/>
      <c r="D108" s="40"/>
      <c r="E108" s="76" t="str">
        <f>E9</f>
        <v>SO 01 - Kolejový svršek a spodek</v>
      </c>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19</v>
      </c>
      <c r="D110" s="40"/>
      <c r="E110" s="40"/>
      <c r="F110" s="27" t="str">
        <f>F12</f>
        <v xml:space="preserve"> </v>
      </c>
      <c r="G110" s="40"/>
      <c r="H110" s="40"/>
      <c r="I110" s="147" t="s">
        <v>21</v>
      </c>
      <c r="J110" s="79" t="str">
        <f>IF(J12="","",J12)</f>
        <v>3. 6. 2020</v>
      </c>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32" t="s">
        <v>23</v>
      </c>
      <c r="D112" s="40"/>
      <c r="E112" s="40"/>
      <c r="F112" s="27" t="str">
        <f>E15</f>
        <v xml:space="preserve"> </v>
      </c>
      <c r="G112" s="40"/>
      <c r="H112" s="40"/>
      <c r="I112" s="147" t="s">
        <v>28</v>
      </c>
      <c r="J112" s="36" t="str">
        <f>E21</f>
        <v xml:space="preserve"> </v>
      </c>
      <c r="K112" s="40"/>
      <c r="L112" s="63"/>
      <c r="S112" s="38"/>
      <c r="T112" s="38"/>
      <c r="U112" s="38"/>
      <c r="V112" s="38"/>
      <c r="W112" s="38"/>
      <c r="X112" s="38"/>
      <c r="Y112" s="38"/>
      <c r="Z112" s="38"/>
      <c r="AA112" s="38"/>
      <c r="AB112" s="38"/>
      <c r="AC112" s="38"/>
      <c r="AD112" s="38"/>
      <c r="AE112" s="38"/>
    </row>
    <row r="113" s="2" customFormat="1" ht="15.6" customHeight="1">
      <c r="A113" s="38"/>
      <c r="B113" s="39"/>
      <c r="C113" s="32" t="s">
        <v>26</v>
      </c>
      <c r="D113" s="40"/>
      <c r="E113" s="40"/>
      <c r="F113" s="27" t="str">
        <f>IF(E18="","",E18)</f>
        <v>Vyplň údaj</v>
      </c>
      <c r="G113" s="40"/>
      <c r="H113" s="40"/>
      <c r="I113" s="147" t="s">
        <v>30</v>
      </c>
      <c r="J113" s="36" t="str">
        <f>E24</f>
        <v xml:space="preserve"> </v>
      </c>
      <c r="K113" s="40"/>
      <c r="L113" s="63"/>
      <c r="S113" s="38"/>
      <c r="T113" s="38"/>
      <c r="U113" s="38"/>
      <c r="V113" s="38"/>
      <c r="W113" s="38"/>
      <c r="X113" s="38"/>
      <c r="Y113" s="38"/>
      <c r="Z113" s="38"/>
      <c r="AA113" s="38"/>
      <c r="AB113" s="38"/>
      <c r="AC113" s="38"/>
      <c r="AD113" s="38"/>
      <c r="AE113" s="38"/>
    </row>
    <row r="114" s="2" customFormat="1" ht="10.32"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9" customFormat="1" ht="29.28" customHeight="1">
      <c r="A115" s="193"/>
      <c r="B115" s="194"/>
      <c r="C115" s="195" t="s">
        <v>118</v>
      </c>
      <c r="D115" s="196" t="s">
        <v>57</v>
      </c>
      <c r="E115" s="196" t="s">
        <v>53</v>
      </c>
      <c r="F115" s="196" t="s">
        <v>54</v>
      </c>
      <c r="G115" s="196" t="s">
        <v>119</v>
      </c>
      <c r="H115" s="196" t="s">
        <v>120</v>
      </c>
      <c r="I115" s="197" t="s">
        <v>121</v>
      </c>
      <c r="J115" s="196" t="s">
        <v>114</v>
      </c>
      <c r="K115" s="198" t="s">
        <v>122</v>
      </c>
      <c r="L115" s="199"/>
      <c r="M115" s="100" t="s">
        <v>1</v>
      </c>
      <c r="N115" s="101" t="s">
        <v>36</v>
      </c>
      <c r="O115" s="101" t="s">
        <v>123</v>
      </c>
      <c r="P115" s="101" t="s">
        <v>124</v>
      </c>
      <c r="Q115" s="101" t="s">
        <v>125</v>
      </c>
      <c r="R115" s="101" t="s">
        <v>126</v>
      </c>
      <c r="S115" s="101" t="s">
        <v>127</v>
      </c>
      <c r="T115" s="102" t="s">
        <v>128</v>
      </c>
      <c r="U115" s="193"/>
      <c r="V115" s="193"/>
      <c r="W115" s="193"/>
      <c r="X115" s="193"/>
      <c r="Y115" s="193"/>
      <c r="Z115" s="193"/>
      <c r="AA115" s="193"/>
      <c r="AB115" s="193"/>
      <c r="AC115" s="193"/>
      <c r="AD115" s="193"/>
      <c r="AE115" s="193"/>
    </row>
    <row r="116" s="2" customFormat="1" ht="22.8" customHeight="1">
      <c r="A116" s="38"/>
      <c r="B116" s="39"/>
      <c r="C116" s="107" t="s">
        <v>129</v>
      </c>
      <c r="D116" s="40"/>
      <c r="E116" s="40"/>
      <c r="F116" s="40"/>
      <c r="G116" s="40"/>
      <c r="H116" s="40"/>
      <c r="I116" s="144"/>
      <c r="J116" s="200">
        <f>BK116</f>
        <v>0</v>
      </c>
      <c r="K116" s="40"/>
      <c r="L116" s="44"/>
      <c r="M116" s="103"/>
      <c r="N116" s="201"/>
      <c r="O116" s="104"/>
      <c r="P116" s="202">
        <f>SUM(P117:P575)</f>
        <v>0</v>
      </c>
      <c r="Q116" s="104"/>
      <c r="R116" s="202">
        <f>SUM(R117:R575)</f>
        <v>4503.4975999999997</v>
      </c>
      <c r="S116" s="104"/>
      <c r="T116" s="203">
        <f>SUM(T117:T575)</f>
        <v>0</v>
      </c>
      <c r="U116" s="38"/>
      <c r="V116" s="38"/>
      <c r="W116" s="38"/>
      <c r="X116" s="38"/>
      <c r="Y116" s="38"/>
      <c r="Z116" s="38"/>
      <c r="AA116" s="38"/>
      <c r="AB116" s="38"/>
      <c r="AC116" s="38"/>
      <c r="AD116" s="38"/>
      <c r="AE116" s="38"/>
      <c r="AT116" s="17" t="s">
        <v>71</v>
      </c>
      <c r="AU116" s="17" t="s">
        <v>116</v>
      </c>
      <c r="BK116" s="204">
        <f>SUM(BK117:BK575)</f>
        <v>0</v>
      </c>
    </row>
    <row r="117" s="2" customFormat="1" ht="19.8" customHeight="1">
      <c r="A117" s="38"/>
      <c r="B117" s="39"/>
      <c r="C117" s="205" t="s">
        <v>79</v>
      </c>
      <c r="D117" s="205" t="s">
        <v>130</v>
      </c>
      <c r="E117" s="206" t="s">
        <v>131</v>
      </c>
      <c r="F117" s="207" t="s">
        <v>132</v>
      </c>
      <c r="G117" s="208" t="s">
        <v>133</v>
      </c>
      <c r="H117" s="209">
        <v>1967</v>
      </c>
      <c r="I117" s="210"/>
      <c r="J117" s="209">
        <f>ROUND(I117*H117,15)</f>
        <v>0</v>
      </c>
      <c r="K117" s="207" t="s">
        <v>134</v>
      </c>
      <c r="L117" s="44"/>
      <c r="M117" s="211" t="s">
        <v>1</v>
      </c>
      <c r="N117" s="212" t="s">
        <v>37</v>
      </c>
      <c r="O117" s="91"/>
      <c r="P117" s="213">
        <f>O117*H117</f>
        <v>0</v>
      </c>
      <c r="Q117" s="213">
        <v>0</v>
      </c>
      <c r="R117" s="213">
        <f>Q117*H117</f>
        <v>0</v>
      </c>
      <c r="S117" s="213">
        <v>0</v>
      </c>
      <c r="T117" s="214">
        <f>S117*H117</f>
        <v>0</v>
      </c>
      <c r="U117" s="38"/>
      <c r="V117" s="38"/>
      <c r="W117" s="38"/>
      <c r="X117" s="38"/>
      <c r="Y117" s="38"/>
      <c r="Z117" s="38"/>
      <c r="AA117" s="38"/>
      <c r="AB117" s="38"/>
      <c r="AC117" s="38"/>
      <c r="AD117" s="38"/>
      <c r="AE117" s="38"/>
      <c r="AR117" s="215" t="s">
        <v>135</v>
      </c>
      <c r="AT117" s="215" t="s">
        <v>130</v>
      </c>
      <c r="AU117" s="215" t="s">
        <v>6</v>
      </c>
      <c r="AY117" s="17" t="s">
        <v>136</v>
      </c>
      <c r="BE117" s="216">
        <f>IF(N117="základní",J117,0)</f>
        <v>0</v>
      </c>
      <c r="BF117" s="216">
        <f>IF(N117="snížená",J117,0)</f>
        <v>0</v>
      </c>
      <c r="BG117" s="216">
        <f>IF(N117="zákl. přenesená",J117,0)</f>
        <v>0</v>
      </c>
      <c r="BH117" s="216">
        <f>IF(N117="sníž. přenesená",J117,0)</f>
        <v>0</v>
      </c>
      <c r="BI117" s="216">
        <f>IF(N117="nulová",J117,0)</f>
        <v>0</v>
      </c>
      <c r="BJ117" s="17" t="s">
        <v>79</v>
      </c>
      <c r="BK117" s="217">
        <f>ROUND(I117*H117,15)</f>
        <v>0</v>
      </c>
      <c r="BL117" s="17" t="s">
        <v>135</v>
      </c>
      <c r="BM117" s="215" t="s">
        <v>81</v>
      </c>
    </row>
    <row r="118" s="2" customFormat="1">
      <c r="A118" s="38"/>
      <c r="B118" s="39"/>
      <c r="C118" s="40"/>
      <c r="D118" s="218" t="s">
        <v>137</v>
      </c>
      <c r="E118" s="40"/>
      <c r="F118" s="219" t="s">
        <v>132</v>
      </c>
      <c r="G118" s="40"/>
      <c r="H118" s="40"/>
      <c r="I118" s="144"/>
      <c r="J118" s="40"/>
      <c r="K118" s="40"/>
      <c r="L118" s="44"/>
      <c r="M118" s="220"/>
      <c r="N118" s="221"/>
      <c r="O118" s="91"/>
      <c r="P118" s="91"/>
      <c r="Q118" s="91"/>
      <c r="R118" s="91"/>
      <c r="S118" s="91"/>
      <c r="T118" s="92"/>
      <c r="U118" s="38"/>
      <c r="V118" s="38"/>
      <c r="W118" s="38"/>
      <c r="X118" s="38"/>
      <c r="Y118" s="38"/>
      <c r="Z118" s="38"/>
      <c r="AA118" s="38"/>
      <c r="AB118" s="38"/>
      <c r="AC118" s="38"/>
      <c r="AD118" s="38"/>
      <c r="AE118" s="38"/>
      <c r="AT118" s="17" t="s">
        <v>137</v>
      </c>
      <c r="AU118" s="17" t="s">
        <v>6</v>
      </c>
    </row>
    <row r="119" s="2" customFormat="1">
      <c r="A119" s="38"/>
      <c r="B119" s="39"/>
      <c r="C119" s="40"/>
      <c r="D119" s="218" t="s">
        <v>138</v>
      </c>
      <c r="E119" s="40"/>
      <c r="F119" s="222" t="s">
        <v>139</v>
      </c>
      <c r="G119" s="40"/>
      <c r="H119" s="40"/>
      <c r="I119" s="144"/>
      <c r="J119" s="40"/>
      <c r="K119" s="40"/>
      <c r="L119" s="44"/>
      <c r="M119" s="220"/>
      <c r="N119" s="221"/>
      <c r="O119" s="91"/>
      <c r="P119" s="91"/>
      <c r="Q119" s="91"/>
      <c r="R119" s="91"/>
      <c r="S119" s="91"/>
      <c r="T119" s="92"/>
      <c r="U119" s="38"/>
      <c r="V119" s="38"/>
      <c r="W119" s="38"/>
      <c r="X119" s="38"/>
      <c r="Y119" s="38"/>
      <c r="Z119" s="38"/>
      <c r="AA119" s="38"/>
      <c r="AB119" s="38"/>
      <c r="AC119" s="38"/>
      <c r="AD119" s="38"/>
      <c r="AE119" s="38"/>
      <c r="AT119" s="17" t="s">
        <v>138</v>
      </c>
      <c r="AU119" s="17" t="s">
        <v>6</v>
      </c>
    </row>
    <row r="120" s="2" customFormat="1" ht="19.8" customHeight="1">
      <c r="A120" s="38"/>
      <c r="B120" s="39"/>
      <c r="C120" s="205" t="s">
        <v>81</v>
      </c>
      <c r="D120" s="205" t="s">
        <v>130</v>
      </c>
      <c r="E120" s="206" t="s">
        <v>140</v>
      </c>
      <c r="F120" s="207" t="s">
        <v>141</v>
      </c>
      <c r="G120" s="208" t="s">
        <v>142</v>
      </c>
      <c r="H120" s="209">
        <v>98.349999999999994</v>
      </c>
      <c r="I120" s="210"/>
      <c r="J120" s="209">
        <f>ROUND(I120*H120,15)</f>
        <v>0</v>
      </c>
      <c r="K120" s="207" t="s">
        <v>134</v>
      </c>
      <c r="L120" s="44"/>
      <c r="M120" s="211" t="s">
        <v>1</v>
      </c>
      <c r="N120" s="212" t="s">
        <v>37</v>
      </c>
      <c r="O120" s="91"/>
      <c r="P120" s="213">
        <f>O120*H120</f>
        <v>0</v>
      </c>
      <c r="Q120" s="213">
        <v>0</v>
      </c>
      <c r="R120" s="213">
        <f>Q120*H120</f>
        <v>0</v>
      </c>
      <c r="S120" s="213">
        <v>0</v>
      </c>
      <c r="T120" s="214">
        <f>S120*H120</f>
        <v>0</v>
      </c>
      <c r="U120" s="38"/>
      <c r="V120" s="38"/>
      <c r="W120" s="38"/>
      <c r="X120" s="38"/>
      <c r="Y120" s="38"/>
      <c r="Z120" s="38"/>
      <c r="AA120" s="38"/>
      <c r="AB120" s="38"/>
      <c r="AC120" s="38"/>
      <c r="AD120" s="38"/>
      <c r="AE120" s="38"/>
      <c r="AR120" s="215" t="s">
        <v>135</v>
      </c>
      <c r="AT120" s="215" t="s">
        <v>130</v>
      </c>
      <c r="AU120" s="215" t="s">
        <v>6</v>
      </c>
      <c r="AY120" s="17" t="s">
        <v>136</v>
      </c>
      <c r="BE120" s="216">
        <f>IF(N120="základní",J120,0)</f>
        <v>0</v>
      </c>
      <c r="BF120" s="216">
        <f>IF(N120="snížená",J120,0)</f>
        <v>0</v>
      </c>
      <c r="BG120" s="216">
        <f>IF(N120="zákl. přenesená",J120,0)</f>
        <v>0</v>
      </c>
      <c r="BH120" s="216">
        <f>IF(N120="sníž. přenesená",J120,0)</f>
        <v>0</v>
      </c>
      <c r="BI120" s="216">
        <f>IF(N120="nulová",J120,0)</f>
        <v>0</v>
      </c>
      <c r="BJ120" s="17" t="s">
        <v>79</v>
      </c>
      <c r="BK120" s="217">
        <f>ROUND(I120*H120,15)</f>
        <v>0</v>
      </c>
      <c r="BL120" s="17" t="s">
        <v>135</v>
      </c>
      <c r="BM120" s="215" t="s">
        <v>135</v>
      </c>
    </row>
    <row r="121" s="2" customFormat="1">
      <c r="A121" s="38"/>
      <c r="B121" s="39"/>
      <c r="C121" s="40"/>
      <c r="D121" s="218" t="s">
        <v>137</v>
      </c>
      <c r="E121" s="40"/>
      <c r="F121" s="219" t="s">
        <v>141</v>
      </c>
      <c r="G121" s="40"/>
      <c r="H121" s="40"/>
      <c r="I121" s="144"/>
      <c r="J121" s="40"/>
      <c r="K121" s="40"/>
      <c r="L121" s="44"/>
      <c r="M121" s="220"/>
      <c r="N121" s="221"/>
      <c r="O121" s="91"/>
      <c r="P121" s="91"/>
      <c r="Q121" s="91"/>
      <c r="R121" s="91"/>
      <c r="S121" s="91"/>
      <c r="T121" s="92"/>
      <c r="U121" s="38"/>
      <c r="V121" s="38"/>
      <c r="W121" s="38"/>
      <c r="X121" s="38"/>
      <c r="Y121" s="38"/>
      <c r="Z121" s="38"/>
      <c r="AA121" s="38"/>
      <c r="AB121" s="38"/>
      <c r="AC121" s="38"/>
      <c r="AD121" s="38"/>
      <c r="AE121" s="38"/>
      <c r="AT121" s="17" t="s">
        <v>137</v>
      </c>
      <c r="AU121" s="17" t="s">
        <v>6</v>
      </c>
    </row>
    <row r="122" s="2" customFormat="1">
      <c r="A122" s="38"/>
      <c r="B122" s="39"/>
      <c r="C122" s="40"/>
      <c r="D122" s="218" t="s">
        <v>138</v>
      </c>
      <c r="E122" s="40"/>
      <c r="F122" s="222" t="s">
        <v>143</v>
      </c>
      <c r="G122" s="40"/>
      <c r="H122" s="40"/>
      <c r="I122" s="144"/>
      <c r="J122" s="40"/>
      <c r="K122" s="40"/>
      <c r="L122" s="44"/>
      <c r="M122" s="220"/>
      <c r="N122" s="221"/>
      <c r="O122" s="91"/>
      <c r="P122" s="91"/>
      <c r="Q122" s="91"/>
      <c r="R122" s="91"/>
      <c r="S122" s="91"/>
      <c r="T122" s="92"/>
      <c r="U122" s="38"/>
      <c r="V122" s="38"/>
      <c r="W122" s="38"/>
      <c r="X122" s="38"/>
      <c r="Y122" s="38"/>
      <c r="Z122" s="38"/>
      <c r="AA122" s="38"/>
      <c r="AB122" s="38"/>
      <c r="AC122" s="38"/>
      <c r="AD122" s="38"/>
      <c r="AE122" s="38"/>
      <c r="AT122" s="17" t="s">
        <v>138</v>
      </c>
      <c r="AU122" s="17" t="s">
        <v>6</v>
      </c>
    </row>
    <row r="123" s="2" customFormat="1" ht="19.8" customHeight="1">
      <c r="A123" s="38"/>
      <c r="B123" s="39"/>
      <c r="C123" s="205" t="s">
        <v>144</v>
      </c>
      <c r="D123" s="205" t="s">
        <v>130</v>
      </c>
      <c r="E123" s="206" t="s">
        <v>145</v>
      </c>
      <c r="F123" s="207" t="s">
        <v>146</v>
      </c>
      <c r="G123" s="208" t="s">
        <v>147</v>
      </c>
      <c r="H123" s="209">
        <v>0.13500000000000001</v>
      </c>
      <c r="I123" s="210"/>
      <c r="J123" s="209">
        <f>ROUND(I123*H123,15)</f>
        <v>0</v>
      </c>
      <c r="K123" s="207" t="s">
        <v>134</v>
      </c>
      <c r="L123" s="44"/>
      <c r="M123" s="211" t="s">
        <v>1</v>
      </c>
      <c r="N123" s="212" t="s">
        <v>37</v>
      </c>
      <c r="O123" s="91"/>
      <c r="P123" s="213">
        <f>O123*H123</f>
        <v>0</v>
      </c>
      <c r="Q123" s="213">
        <v>0</v>
      </c>
      <c r="R123" s="213">
        <f>Q123*H123</f>
        <v>0</v>
      </c>
      <c r="S123" s="213">
        <v>0</v>
      </c>
      <c r="T123" s="214">
        <f>S123*H123</f>
        <v>0</v>
      </c>
      <c r="U123" s="38"/>
      <c r="V123" s="38"/>
      <c r="W123" s="38"/>
      <c r="X123" s="38"/>
      <c r="Y123" s="38"/>
      <c r="Z123" s="38"/>
      <c r="AA123" s="38"/>
      <c r="AB123" s="38"/>
      <c r="AC123" s="38"/>
      <c r="AD123" s="38"/>
      <c r="AE123" s="38"/>
      <c r="AR123" s="215" t="s">
        <v>135</v>
      </c>
      <c r="AT123" s="215" t="s">
        <v>130</v>
      </c>
      <c r="AU123" s="215" t="s">
        <v>6</v>
      </c>
      <c r="AY123" s="17" t="s">
        <v>136</v>
      </c>
      <c r="BE123" s="216">
        <f>IF(N123="základní",J123,0)</f>
        <v>0</v>
      </c>
      <c r="BF123" s="216">
        <f>IF(N123="snížená",J123,0)</f>
        <v>0</v>
      </c>
      <c r="BG123" s="216">
        <f>IF(N123="zákl. přenesená",J123,0)</f>
        <v>0</v>
      </c>
      <c r="BH123" s="216">
        <f>IF(N123="sníž. přenesená",J123,0)</f>
        <v>0</v>
      </c>
      <c r="BI123" s="216">
        <f>IF(N123="nulová",J123,0)</f>
        <v>0</v>
      </c>
      <c r="BJ123" s="17" t="s">
        <v>79</v>
      </c>
      <c r="BK123" s="217">
        <f>ROUND(I123*H123,15)</f>
        <v>0</v>
      </c>
      <c r="BL123" s="17" t="s">
        <v>135</v>
      </c>
      <c r="BM123" s="215" t="s">
        <v>148</v>
      </c>
    </row>
    <row r="124" s="2" customFormat="1">
      <c r="A124" s="38"/>
      <c r="B124" s="39"/>
      <c r="C124" s="40"/>
      <c r="D124" s="218" t="s">
        <v>137</v>
      </c>
      <c r="E124" s="40"/>
      <c r="F124" s="219" t="s">
        <v>146</v>
      </c>
      <c r="G124" s="40"/>
      <c r="H124" s="40"/>
      <c r="I124" s="144"/>
      <c r="J124" s="40"/>
      <c r="K124" s="40"/>
      <c r="L124" s="44"/>
      <c r="M124" s="220"/>
      <c r="N124" s="221"/>
      <c r="O124" s="91"/>
      <c r="P124" s="91"/>
      <c r="Q124" s="91"/>
      <c r="R124" s="91"/>
      <c r="S124" s="91"/>
      <c r="T124" s="92"/>
      <c r="U124" s="38"/>
      <c r="V124" s="38"/>
      <c r="W124" s="38"/>
      <c r="X124" s="38"/>
      <c r="Y124" s="38"/>
      <c r="Z124" s="38"/>
      <c r="AA124" s="38"/>
      <c r="AB124" s="38"/>
      <c r="AC124" s="38"/>
      <c r="AD124" s="38"/>
      <c r="AE124" s="38"/>
      <c r="AT124" s="17" t="s">
        <v>137</v>
      </c>
      <c r="AU124" s="17" t="s">
        <v>6</v>
      </c>
    </row>
    <row r="125" s="2" customFormat="1">
      <c r="A125" s="38"/>
      <c r="B125" s="39"/>
      <c r="C125" s="40"/>
      <c r="D125" s="218" t="s">
        <v>138</v>
      </c>
      <c r="E125" s="40"/>
      <c r="F125" s="222" t="s">
        <v>149</v>
      </c>
      <c r="G125" s="40"/>
      <c r="H125" s="40"/>
      <c r="I125" s="144"/>
      <c r="J125" s="40"/>
      <c r="K125" s="40"/>
      <c r="L125" s="44"/>
      <c r="M125" s="220"/>
      <c r="N125" s="221"/>
      <c r="O125" s="91"/>
      <c r="P125" s="91"/>
      <c r="Q125" s="91"/>
      <c r="R125" s="91"/>
      <c r="S125" s="91"/>
      <c r="T125" s="92"/>
      <c r="U125" s="38"/>
      <c r="V125" s="38"/>
      <c r="W125" s="38"/>
      <c r="X125" s="38"/>
      <c r="Y125" s="38"/>
      <c r="Z125" s="38"/>
      <c r="AA125" s="38"/>
      <c r="AB125" s="38"/>
      <c r="AC125" s="38"/>
      <c r="AD125" s="38"/>
      <c r="AE125" s="38"/>
      <c r="AT125" s="17" t="s">
        <v>138</v>
      </c>
      <c r="AU125" s="17" t="s">
        <v>6</v>
      </c>
    </row>
    <row r="126" s="2" customFormat="1" ht="19.8" customHeight="1">
      <c r="A126" s="38"/>
      <c r="B126" s="39"/>
      <c r="C126" s="205" t="s">
        <v>135</v>
      </c>
      <c r="D126" s="205" t="s">
        <v>130</v>
      </c>
      <c r="E126" s="206" t="s">
        <v>150</v>
      </c>
      <c r="F126" s="207" t="s">
        <v>151</v>
      </c>
      <c r="G126" s="208" t="s">
        <v>147</v>
      </c>
      <c r="H126" s="209">
        <v>0.111</v>
      </c>
      <c r="I126" s="210"/>
      <c r="J126" s="209">
        <f>ROUND(I126*H126,15)</f>
        <v>0</v>
      </c>
      <c r="K126" s="207" t="s">
        <v>134</v>
      </c>
      <c r="L126" s="44"/>
      <c r="M126" s="211" t="s">
        <v>1</v>
      </c>
      <c r="N126" s="212" t="s">
        <v>37</v>
      </c>
      <c r="O126" s="91"/>
      <c r="P126" s="213">
        <f>O126*H126</f>
        <v>0</v>
      </c>
      <c r="Q126" s="213">
        <v>0</v>
      </c>
      <c r="R126" s="213">
        <f>Q126*H126</f>
        <v>0</v>
      </c>
      <c r="S126" s="213">
        <v>0</v>
      </c>
      <c r="T126" s="214">
        <f>S126*H126</f>
        <v>0</v>
      </c>
      <c r="U126" s="38"/>
      <c r="V126" s="38"/>
      <c r="W126" s="38"/>
      <c r="X126" s="38"/>
      <c r="Y126" s="38"/>
      <c r="Z126" s="38"/>
      <c r="AA126" s="38"/>
      <c r="AB126" s="38"/>
      <c r="AC126" s="38"/>
      <c r="AD126" s="38"/>
      <c r="AE126" s="38"/>
      <c r="AR126" s="215" t="s">
        <v>135</v>
      </c>
      <c r="AT126" s="215" t="s">
        <v>130</v>
      </c>
      <c r="AU126" s="215" t="s">
        <v>6</v>
      </c>
      <c r="AY126" s="17" t="s">
        <v>136</v>
      </c>
      <c r="BE126" s="216">
        <f>IF(N126="základní",J126,0)</f>
        <v>0</v>
      </c>
      <c r="BF126" s="216">
        <f>IF(N126="snížená",J126,0)</f>
        <v>0</v>
      </c>
      <c r="BG126" s="216">
        <f>IF(N126="zákl. přenesená",J126,0)</f>
        <v>0</v>
      </c>
      <c r="BH126" s="216">
        <f>IF(N126="sníž. přenesená",J126,0)</f>
        <v>0</v>
      </c>
      <c r="BI126" s="216">
        <f>IF(N126="nulová",J126,0)</f>
        <v>0</v>
      </c>
      <c r="BJ126" s="17" t="s">
        <v>79</v>
      </c>
      <c r="BK126" s="217">
        <f>ROUND(I126*H126,15)</f>
        <v>0</v>
      </c>
      <c r="BL126" s="17" t="s">
        <v>135</v>
      </c>
      <c r="BM126" s="215" t="s">
        <v>152</v>
      </c>
    </row>
    <row r="127" s="2" customFormat="1">
      <c r="A127" s="38"/>
      <c r="B127" s="39"/>
      <c r="C127" s="40"/>
      <c r="D127" s="218" t="s">
        <v>137</v>
      </c>
      <c r="E127" s="40"/>
      <c r="F127" s="219" t="s">
        <v>151</v>
      </c>
      <c r="G127" s="40"/>
      <c r="H127" s="40"/>
      <c r="I127" s="144"/>
      <c r="J127" s="40"/>
      <c r="K127" s="40"/>
      <c r="L127" s="44"/>
      <c r="M127" s="220"/>
      <c r="N127" s="221"/>
      <c r="O127" s="91"/>
      <c r="P127" s="91"/>
      <c r="Q127" s="91"/>
      <c r="R127" s="91"/>
      <c r="S127" s="91"/>
      <c r="T127" s="92"/>
      <c r="U127" s="38"/>
      <c r="V127" s="38"/>
      <c r="W127" s="38"/>
      <c r="X127" s="38"/>
      <c r="Y127" s="38"/>
      <c r="Z127" s="38"/>
      <c r="AA127" s="38"/>
      <c r="AB127" s="38"/>
      <c r="AC127" s="38"/>
      <c r="AD127" s="38"/>
      <c r="AE127" s="38"/>
      <c r="AT127" s="17" t="s">
        <v>137</v>
      </c>
      <c r="AU127" s="17" t="s">
        <v>6</v>
      </c>
    </row>
    <row r="128" s="2" customFormat="1">
      <c r="A128" s="38"/>
      <c r="B128" s="39"/>
      <c r="C128" s="40"/>
      <c r="D128" s="218" t="s">
        <v>138</v>
      </c>
      <c r="E128" s="40"/>
      <c r="F128" s="222" t="s">
        <v>153</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138</v>
      </c>
      <c r="AU128" s="17" t="s">
        <v>6</v>
      </c>
    </row>
    <row r="129" s="2" customFormat="1" ht="19.8" customHeight="1">
      <c r="A129" s="38"/>
      <c r="B129" s="39"/>
      <c r="C129" s="205" t="s">
        <v>154</v>
      </c>
      <c r="D129" s="205" t="s">
        <v>130</v>
      </c>
      <c r="E129" s="206" t="s">
        <v>155</v>
      </c>
      <c r="F129" s="207" t="s">
        <v>156</v>
      </c>
      <c r="G129" s="208" t="s">
        <v>147</v>
      </c>
      <c r="H129" s="209">
        <v>0.51500000000000001</v>
      </c>
      <c r="I129" s="210"/>
      <c r="J129" s="209">
        <f>ROUND(I129*H129,15)</f>
        <v>0</v>
      </c>
      <c r="K129" s="207" t="s">
        <v>134</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135</v>
      </c>
      <c r="AT129" s="215" t="s">
        <v>130</v>
      </c>
      <c r="AU129" s="215" t="s">
        <v>6</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135</v>
      </c>
      <c r="BM129" s="215" t="s">
        <v>157</v>
      </c>
    </row>
    <row r="130" s="2" customFormat="1">
      <c r="A130" s="38"/>
      <c r="B130" s="39"/>
      <c r="C130" s="40"/>
      <c r="D130" s="218" t="s">
        <v>137</v>
      </c>
      <c r="E130" s="40"/>
      <c r="F130" s="219" t="s">
        <v>156</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6</v>
      </c>
    </row>
    <row r="131" s="2" customFormat="1">
      <c r="A131" s="38"/>
      <c r="B131" s="39"/>
      <c r="C131" s="40"/>
      <c r="D131" s="218" t="s">
        <v>138</v>
      </c>
      <c r="E131" s="40"/>
      <c r="F131" s="222" t="s">
        <v>158</v>
      </c>
      <c r="G131" s="40"/>
      <c r="H131" s="40"/>
      <c r="I131" s="144"/>
      <c r="J131" s="40"/>
      <c r="K131" s="40"/>
      <c r="L131" s="44"/>
      <c r="M131" s="220"/>
      <c r="N131" s="221"/>
      <c r="O131" s="91"/>
      <c r="P131" s="91"/>
      <c r="Q131" s="91"/>
      <c r="R131" s="91"/>
      <c r="S131" s="91"/>
      <c r="T131" s="92"/>
      <c r="U131" s="38"/>
      <c r="V131" s="38"/>
      <c r="W131" s="38"/>
      <c r="X131" s="38"/>
      <c r="Y131" s="38"/>
      <c r="Z131" s="38"/>
      <c r="AA131" s="38"/>
      <c r="AB131" s="38"/>
      <c r="AC131" s="38"/>
      <c r="AD131" s="38"/>
      <c r="AE131" s="38"/>
      <c r="AT131" s="17" t="s">
        <v>138</v>
      </c>
      <c r="AU131" s="17" t="s">
        <v>6</v>
      </c>
    </row>
    <row r="132" s="2" customFormat="1" ht="19.8" customHeight="1">
      <c r="A132" s="38"/>
      <c r="B132" s="39"/>
      <c r="C132" s="205" t="s">
        <v>148</v>
      </c>
      <c r="D132" s="205" t="s">
        <v>130</v>
      </c>
      <c r="E132" s="206" t="s">
        <v>159</v>
      </c>
      <c r="F132" s="207" t="s">
        <v>160</v>
      </c>
      <c r="G132" s="208" t="s">
        <v>161</v>
      </c>
      <c r="H132" s="209">
        <v>812</v>
      </c>
      <c r="I132" s="210"/>
      <c r="J132" s="209">
        <f>ROUND(I132*H132,15)</f>
        <v>0</v>
      </c>
      <c r="K132" s="207" t="s">
        <v>134</v>
      </c>
      <c r="L132" s="44"/>
      <c r="M132" s="211" t="s">
        <v>1</v>
      </c>
      <c r="N132" s="212" t="s">
        <v>37</v>
      </c>
      <c r="O132" s="91"/>
      <c r="P132" s="213">
        <f>O132*H132</f>
        <v>0</v>
      </c>
      <c r="Q132" s="213">
        <v>0</v>
      </c>
      <c r="R132" s="213">
        <f>Q132*H132</f>
        <v>0</v>
      </c>
      <c r="S132" s="213">
        <v>0</v>
      </c>
      <c r="T132" s="214">
        <f>S132*H132</f>
        <v>0</v>
      </c>
      <c r="U132" s="38"/>
      <c r="V132" s="38"/>
      <c r="W132" s="38"/>
      <c r="X132" s="38"/>
      <c r="Y132" s="38"/>
      <c r="Z132" s="38"/>
      <c r="AA132" s="38"/>
      <c r="AB132" s="38"/>
      <c r="AC132" s="38"/>
      <c r="AD132" s="38"/>
      <c r="AE132" s="38"/>
      <c r="AR132" s="215" t="s">
        <v>135</v>
      </c>
      <c r="AT132" s="215" t="s">
        <v>130</v>
      </c>
      <c r="AU132" s="215" t="s">
        <v>6</v>
      </c>
      <c r="AY132" s="17" t="s">
        <v>136</v>
      </c>
      <c r="BE132" s="216">
        <f>IF(N132="základní",J132,0)</f>
        <v>0</v>
      </c>
      <c r="BF132" s="216">
        <f>IF(N132="snížená",J132,0)</f>
        <v>0</v>
      </c>
      <c r="BG132" s="216">
        <f>IF(N132="zákl. přenesená",J132,0)</f>
        <v>0</v>
      </c>
      <c r="BH132" s="216">
        <f>IF(N132="sníž. přenesená",J132,0)</f>
        <v>0</v>
      </c>
      <c r="BI132" s="216">
        <f>IF(N132="nulová",J132,0)</f>
        <v>0</v>
      </c>
      <c r="BJ132" s="17" t="s">
        <v>79</v>
      </c>
      <c r="BK132" s="217">
        <f>ROUND(I132*H132,15)</f>
        <v>0</v>
      </c>
      <c r="BL132" s="17" t="s">
        <v>135</v>
      </c>
      <c r="BM132" s="215" t="s">
        <v>162</v>
      </c>
    </row>
    <row r="133" s="2" customFormat="1">
      <c r="A133" s="38"/>
      <c r="B133" s="39"/>
      <c r="C133" s="40"/>
      <c r="D133" s="218" t="s">
        <v>137</v>
      </c>
      <c r="E133" s="40"/>
      <c r="F133" s="219" t="s">
        <v>160</v>
      </c>
      <c r="G133" s="40"/>
      <c r="H133" s="40"/>
      <c r="I133" s="144"/>
      <c r="J133" s="40"/>
      <c r="K133" s="40"/>
      <c r="L133" s="44"/>
      <c r="M133" s="220"/>
      <c r="N133" s="221"/>
      <c r="O133" s="91"/>
      <c r="P133" s="91"/>
      <c r="Q133" s="91"/>
      <c r="R133" s="91"/>
      <c r="S133" s="91"/>
      <c r="T133" s="92"/>
      <c r="U133" s="38"/>
      <c r="V133" s="38"/>
      <c r="W133" s="38"/>
      <c r="X133" s="38"/>
      <c r="Y133" s="38"/>
      <c r="Z133" s="38"/>
      <c r="AA133" s="38"/>
      <c r="AB133" s="38"/>
      <c r="AC133" s="38"/>
      <c r="AD133" s="38"/>
      <c r="AE133" s="38"/>
      <c r="AT133" s="17" t="s">
        <v>137</v>
      </c>
      <c r="AU133" s="17" t="s">
        <v>6</v>
      </c>
    </row>
    <row r="134" s="2" customFormat="1">
      <c r="A134" s="38"/>
      <c r="B134" s="39"/>
      <c r="C134" s="40"/>
      <c r="D134" s="218" t="s">
        <v>138</v>
      </c>
      <c r="E134" s="40"/>
      <c r="F134" s="222" t="s">
        <v>163</v>
      </c>
      <c r="G134" s="40"/>
      <c r="H134" s="40"/>
      <c r="I134" s="144"/>
      <c r="J134" s="40"/>
      <c r="K134" s="40"/>
      <c r="L134" s="44"/>
      <c r="M134" s="220"/>
      <c r="N134" s="221"/>
      <c r="O134" s="91"/>
      <c r="P134" s="91"/>
      <c r="Q134" s="91"/>
      <c r="R134" s="91"/>
      <c r="S134" s="91"/>
      <c r="T134" s="92"/>
      <c r="U134" s="38"/>
      <c r="V134" s="38"/>
      <c r="W134" s="38"/>
      <c r="X134" s="38"/>
      <c r="Y134" s="38"/>
      <c r="Z134" s="38"/>
      <c r="AA134" s="38"/>
      <c r="AB134" s="38"/>
      <c r="AC134" s="38"/>
      <c r="AD134" s="38"/>
      <c r="AE134" s="38"/>
      <c r="AT134" s="17" t="s">
        <v>138</v>
      </c>
      <c r="AU134" s="17" t="s">
        <v>6</v>
      </c>
    </row>
    <row r="135" s="2" customFormat="1" ht="19.8" customHeight="1">
      <c r="A135" s="38"/>
      <c r="B135" s="39"/>
      <c r="C135" s="205" t="s">
        <v>164</v>
      </c>
      <c r="D135" s="205" t="s">
        <v>130</v>
      </c>
      <c r="E135" s="206" t="s">
        <v>165</v>
      </c>
      <c r="F135" s="207" t="s">
        <v>166</v>
      </c>
      <c r="G135" s="208" t="s">
        <v>161</v>
      </c>
      <c r="H135" s="209">
        <v>72</v>
      </c>
      <c r="I135" s="210"/>
      <c r="J135" s="209">
        <f>ROUND(I135*H135,15)</f>
        <v>0</v>
      </c>
      <c r="K135" s="207" t="s">
        <v>134</v>
      </c>
      <c r="L135" s="44"/>
      <c r="M135" s="211" t="s">
        <v>1</v>
      </c>
      <c r="N135" s="212" t="s">
        <v>37</v>
      </c>
      <c r="O135" s="91"/>
      <c r="P135" s="213">
        <f>O135*H135</f>
        <v>0</v>
      </c>
      <c r="Q135" s="213">
        <v>0</v>
      </c>
      <c r="R135" s="213">
        <f>Q135*H135</f>
        <v>0</v>
      </c>
      <c r="S135" s="213">
        <v>0</v>
      </c>
      <c r="T135" s="214">
        <f>S135*H135</f>
        <v>0</v>
      </c>
      <c r="U135" s="38"/>
      <c r="V135" s="38"/>
      <c r="W135" s="38"/>
      <c r="X135" s="38"/>
      <c r="Y135" s="38"/>
      <c r="Z135" s="38"/>
      <c r="AA135" s="38"/>
      <c r="AB135" s="38"/>
      <c r="AC135" s="38"/>
      <c r="AD135" s="38"/>
      <c r="AE135" s="38"/>
      <c r="AR135" s="215" t="s">
        <v>135</v>
      </c>
      <c r="AT135" s="215" t="s">
        <v>130</v>
      </c>
      <c r="AU135" s="215" t="s">
        <v>6</v>
      </c>
      <c r="AY135" s="17" t="s">
        <v>136</v>
      </c>
      <c r="BE135" s="216">
        <f>IF(N135="základní",J135,0)</f>
        <v>0</v>
      </c>
      <c r="BF135" s="216">
        <f>IF(N135="snížená",J135,0)</f>
        <v>0</v>
      </c>
      <c r="BG135" s="216">
        <f>IF(N135="zákl. přenesená",J135,0)</f>
        <v>0</v>
      </c>
      <c r="BH135" s="216">
        <f>IF(N135="sníž. přenesená",J135,0)</f>
        <v>0</v>
      </c>
      <c r="BI135" s="216">
        <f>IF(N135="nulová",J135,0)</f>
        <v>0</v>
      </c>
      <c r="BJ135" s="17" t="s">
        <v>79</v>
      </c>
      <c r="BK135" s="217">
        <f>ROUND(I135*H135,15)</f>
        <v>0</v>
      </c>
      <c r="BL135" s="17" t="s">
        <v>135</v>
      </c>
      <c r="BM135" s="215" t="s">
        <v>167</v>
      </c>
    </row>
    <row r="136" s="2" customFormat="1">
      <c r="A136" s="38"/>
      <c r="B136" s="39"/>
      <c r="C136" s="40"/>
      <c r="D136" s="218" t="s">
        <v>137</v>
      </c>
      <c r="E136" s="40"/>
      <c r="F136" s="219" t="s">
        <v>166</v>
      </c>
      <c r="G136" s="40"/>
      <c r="H136" s="40"/>
      <c r="I136" s="144"/>
      <c r="J136" s="40"/>
      <c r="K136" s="40"/>
      <c r="L136" s="44"/>
      <c r="M136" s="220"/>
      <c r="N136" s="221"/>
      <c r="O136" s="91"/>
      <c r="P136" s="91"/>
      <c r="Q136" s="91"/>
      <c r="R136" s="91"/>
      <c r="S136" s="91"/>
      <c r="T136" s="92"/>
      <c r="U136" s="38"/>
      <c r="V136" s="38"/>
      <c r="W136" s="38"/>
      <c r="X136" s="38"/>
      <c r="Y136" s="38"/>
      <c r="Z136" s="38"/>
      <c r="AA136" s="38"/>
      <c r="AB136" s="38"/>
      <c r="AC136" s="38"/>
      <c r="AD136" s="38"/>
      <c r="AE136" s="38"/>
      <c r="AT136" s="17" t="s">
        <v>137</v>
      </c>
      <c r="AU136" s="17" t="s">
        <v>6</v>
      </c>
    </row>
    <row r="137" s="2" customFormat="1">
      <c r="A137" s="38"/>
      <c r="B137" s="39"/>
      <c r="C137" s="40"/>
      <c r="D137" s="218" t="s">
        <v>138</v>
      </c>
      <c r="E137" s="40"/>
      <c r="F137" s="222" t="s">
        <v>168</v>
      </c>
      <c r="G137" s="40"/>
      <c r="H137" s="40"/>
      <c r="I137" s="144"/>
      <c r="J137" s="40"/>
      <c r="K137" s="40"/>
      <c r="L137" s="44"/>
      <c r="M137" s="220"/>
      <c r="N137" s="221"/>
      <c r="O137" s="91"/>
      <c r="P137" s="91"/>
      <c r="Q137" s="91"/>
      <c r="R137" s="91"/>
      <c r="S137" s="91"/>
      <c r="T137" s="92"/>
      <c r="U137" s="38"/>
      <c r="V137" s="38"/>
      <c r="W137" s="38"/>
      <c r="X137" s="38"/>
      <c r="Y137" s="38"/>
      <c r="Z137" s="38"/>
      <c r="AA137" s="38"/>
      <c r="AB137" s="38"/>
      <c r="AC137" s="38"/>
      <c r="AD137" s="38"/>
      <c r="AE137" s="38"/>
      <c r="AT137" s="17" t="s">
        <v>138</v>
      </c>
      <c r="AU137" s="17" t="s">
        <v>6</v>
      </c>
    </row>
    <row r="138" s="2" customFormat="1" ht="19.8" customHeight="1">
      <c r="A138" s="38"/>
      <c r="B138" s="39"/>
      <c r="C138" s="205" t="s">
        <v>152</v>
      </c>
      <c r="D138" s="205" t="s">
        <v>130</v>
      </c>
      <c r="E138" s="206" t="s">
        <v>169</v>
      </c>
      <c r="F138" s="207" t="s">
        <v>170</v>
      </c>
      <c r="G138" s="208" t="s">
        <v>147</v>
      </c>
      <c r="H138" s="209">
        <v>0.0060000000000000001</v>
      </c>
      <c r="I138" s="210"/>
      <c r="J138" s="209">
        <f>ROUND(I138*H138,15)</f>
        <v>0</v>
      </c>
      <c r="K138" s="207" t="s">
        <v>134</v>
      </c>
      <c r="L138" s="44"/>
      <c r="M138" s="211" t="s">
        <v>1</v>
      </c>
      <c r="N138" s="212" t="s">
        <v>37</v>
      </c>
      <c r="O138" s="91"/>
      <c r="P138" s="213">
        <f>O138*H138</f>
        <v>0</v>
      </c>
      <c r="Q138" s="213">
        <v>0</v>
      </c>
      <c r="R138" s="213">
        <f>Q138*H138</f>
        <v>0</v>
      </c>
      <c r="S138" s="213">
        <v>0</v>
      </c>
      <c r="T138" s="214">
        <f>S138*H138</f>
        <v>0</v>
      </c>
      <c r="U138" s="38"/>
      <c r="V138" s="38"/>
      <c r="W138" s="38"/>
      <c r="X138" s="38"/>
      <c r="Y138" s="38"/>
      <c r="Z138" s="38"/>
      <c r="AA138" s="38"/>
      <c r="AB138" s="38"/>
      <c r="AC138" s="38"/>
      <c r="AD138" s="38"/>
      <c r="AE138" s="38"/>
      <c r="AR138" s="215" t="s">
        <v>135</v>
      </c>
      <c r="AT138" s="215" t="s">
        <v>130</v>
      </c>
      <c r="AU138" s="215" t="s">
        <v>6</v>
      </c>
      <c r="AY138" s="17" t="s">
        <v>136</v>
      </c>
      <c r="BE138" s="216">
        <f>IF(N138="základní",J138,0)</f>
        <v>0</v>
      </c>
      <c r="BF138" s="216">
        <f>IF(N138="snížená",J138,0)</f>
        <v>0</v>
      </c>
      <c r="BG138" s="216">
        <f>IF(N138="zákl. přenesená",J138,0)</f>
        <v>0</v>
      </c>
      <c r="BH138" s="216">
        <f>IF(N138="sníž. přenesená",J138,0)</f>
        <v>0</v>
      </c>
      <c r="BI138" s="216">
        <f>IF(N138="nulová",J138,0)</f>
        <v>0</v>
      </c>
      <c r="BJ138" s="17" t="s">
        <v>79</v>
      </c>
      <c r="BK138" s="217">
        <f>ROUND(I138*H138,15)</f>
        <v>0</v>
      </c>
      <c r="BL138" s="17" t="s">
        <v>135</v>
      </c>
      <c r="BM138" s="215" t="s">
        <v>171</v>
      </c>
    </row>
    <row r="139" s="2" customFormat="1">
      <c r="A139" s="38"/>
      <c r="B139" s="39"/>
      <c r="C139" s="40"/>
      <c r="D139" s="218" t="s">
        <v>137</v>
      </c>
      <c r="E139" s="40"/>
      <c r="F139" s="219" t="s">
        <v>170</v>
      </c>
      <c r="G139" s="40"/>
      <c r="H139" s="40"/>
      <c r="I139" s="144"/>
      <c r="J139" s="40"/>
      <c r="K139" s="40"/>
      <c r="L139" s="44"/>
      <c r="M139" s="220"/>
      <c r="N139" s="221"/>
      <c r="O139" s="91"/>
      <c r="P139" s="91"/>
      <c r="Q139" s="91"/>
      <c r="R139" s="91"/>
      <c r="S139" s="91"/>
      <c r="T139" s="92"/>
      <c r="U139" s="38"/>
      <c r="V139" s="38"/>
      <c r="W139" s="38"/>
      <c r="X139" s="38"/>
      <c r="Y139" s="38"/>
      <c r="Z139" s="38"/>
      <c r="AA139" s="38"/>
      <c r="AB139" s="38"/>
      <c r="AC139" s="38"/>
      <c r="AD139" s="38"/>
      <c r="AE139" s="38"/>
      <c r="AT139" s="17" t="s">
        <v>137</v>
      </c>
      <c r="AU139" s="17" t="s">
        <v>6</v>
      </c>
    </row>
    <row r="140" s="2" customFormat="1">
      <c r="A140" s="38"/>
      <c r="B140" s="39"/>
      <c r="C140" s="40"/>
      <c r="D140" s="218" t="s">
        <v>138</v>
      </c>
      <c r="E140" s="40"/>
      <c r="F140" s="222" t="s">
        <v>172</v>
      </c>
      <c r="G140" s="40"/>
      <c r="H140" s="40"/>
      <c r="I140" s="144"/>
      <c r="J140" s="40"/>
      <c r="K140" s="40"/>
      <c r="L140" s="44"/>
      <c r="M140" s="220"/>
      <c r="N140" s="221"/>
      <c r="O140" s="91"/>
      <c r="P140" s="91"/>
      <c r="Q140" s="91"/>
      <c r="R140" s="91"/>
      <c r="S140" s="91"/>
      <c r="T140" s="92"/>
      <c r="U140" s="38"/>
      <c r="V140" s="38"/>
      <c r="W140" s="38"/>
      <c r="X140" s="38"/>
      <c r="Y140" s="38"/>
      <c r="Z140" s="38"/>
      <c r="AA140" s="38"/>
      <c r="AB140" s="38"/>
      <c r="AC140" s="38"/>
      <c r="AD140" s="38"/>
      <c r="AE140" s="38"/>
      <c r="AT140" s="17" t="s">
        <v>138</v>
      </c>
      <c r="AU140" s="17" t="s">
        <v>6</v>
      </c>
    </row>
    <row r="141" s="2" customFormat="1" ht="19.8" customHeight="1">
      <c r="A141" s="38"/>
      <c r="B141" s="39"/>
      <c r="C141" s="205" t="s">
        <v>173</v>
      </c>
      <c r="D141" s="205" t="s">
        <v>130</v>
      </c>
      <c r="E141" s="206" t="s">
        <v>174</v>
      </c>
      <c r="F141" s="207" t="s">
        <v>175</v>
      </c>
      <c r="G141" s="208" t="s">
        <v>147</v>
      </c>
      <c r="H141" s="209">
        <v>0.54700000000000004</v>
      </c>
      <c r="I141" s="210"/>
      <c r="J141" s="209">
        <f>ROUND(I141*H141,15)</f>
        <v>0</v>
      </c>
      <c r="K141" s="207" t="s">
        <v>134</v>
      </c>
      <c r="L141" s="44"/>
      <c r="M141" s="211" t="s">
        <v>1</v>
      </c>
      <c r="N141" s="212" t="s">
        <v>37</v>
      </c>
      <c r="O141" s="91"/>
      <c r="P141" s="213">
        <f>O141*H141</f>
        <v>0</v>
      </c>
      <c r="Q141" s="213">
        <v>0</v>
      </c>
      <c r="R141" s="213">
        <f>Q141*H141</f>
        <v>0</v>
      </c>
      <c r="S141" s="213">
        <v>0</v>
      </c>
      <c r="T141" s="214">
        <f>S141*H141</f>
        <v>0</v>
      </c>
      <c r="U141" s="38"/>
      <c r="V141" s="38"/>
      <c r="W141" s="38"/>
      <c r="X141" s="38"/>
      <c r="Y141" s="38"/>
      <c r="Z141" s="38"/>
      <c r="AA141" s="38"/>
      <c r="AB141" s="38"/>
      <c r="AC141" s="38"/>
      <c r="AD141" s="38"/>
      <c r="AE141" s="38"/>
      <c r="AR141" s="215" t="s">
        <v>135</v>
      </c>
      <c r="AT141" s="215" t="s">
        <v>130</v>
      </c>
      <c r="AU141" s="215" t="s">
        <v>6</v>
      </c>
      <c r="AY141" s="17" t="s">
        <v>136</v>
      </c>
      <c r="BE141" s="216">
        <f>IF(N141="základní",J141,0)</f>
        <v>0</v>
      </c>
      <c r="BF141" s="216">
        <f>IF(N141="snížená",J141,0)</f>
        <v>0</v>
      </c>
      <c r="BG141" s="216">
        <f>IF(N141="zákl. přenesená",J141,0)</f>
        <v>0</v>
      </c>
      <c r="BH141" s="216">
        <f>IF(N141="sníž. přenesená",J141,0)</f>
        <v>0</v>
      </c>
      <c r="BI141" s="216">
        <f>IF(N141="nulová",J141,0)</f>
        <v>0</v>
      </c>
      <c r="BJ141" s="17" t="s">
        <v>79</v>
      </c>
      <c r="BK141" s="217">
        <f>ROUND(I141*H141,15)</f>
        <v>0</v>
      </c>
      <c r="BL141" s="17" t="s">
        <v>135</v>
      </c>
      <c r="BM141" s="215" t="s">
        <v>176</v>
      </c>
    </row>
    <row r="142" s="2" customFormat="1">
      <c r="A142" s="38"/>
      <c r="B142" s="39"/>
      <c r="C142" s="40"/>
      <c r="D142" s="218" t="s">
        <v>137</v>
      </c>
      <c r="E142" s="40"/>
      <c r="F142" s="219" t="s">
        <v>175</v>
      </c>
      <c r="G142" s="40"/>
      <c r="H142" s="40"/>
      <c r="I142" s="144"/>
      <c r="J142" s="40"/>
      <c r="K142" s="40"/>
      <c r="L142" s="44"/>
      <c r="M142" s="220"/>
      <c r="N142" s="221"/>
      <c r="O142" s="91"/>
      <c r="P142" s="91"/>
      <c r="Q142" s="91"/>
      <c r="R142" s="91"/>
      <c r="S142" s="91"/>
      <c r="T142" s="92"/>
      <c r="U142" s="38"/>
      <c r="V142" s="38"/>
      <c r="W142" s="38"/>
      <c r="X142" s="38"/>
      <c r="Y142" s="38"/>
      <c r="Z142" s="38"/>
      <c r="AA142" s="38"/>
      <c r="AB142" s="38"/>
      <c r="AC142" s="38"/>
      <c r="AD142" s="38"/>
      <c r="AE142" s="38"/>
      <c r="AT142" s="17" t="s">
        <v>137</v>
      </c>
      <c r="AU142" s="17" t="s">
        <v>6</v>
      </c>
    </row>
    <row r="143" s="2" customFormat="1">
      <c r="A143" s="38"/>
      <c r="B143" s="39"/>
      <c r="C143" s="40"/>
      <c r="D143" s="218" t="s">
        <v>138</v>
      </c>
      <c r="E143" s="40"/>
      <c r="F143" s="222" t="s">
        <v>177</v>
      </c>
      <c r="G143" s="40"/>
      <c r="H143" s="40"/>
      <c r="I143" s="144"/>
      <c r="J143" s="40"/>
      <c r="K143" s="40"/>
      <c r="L143" s="44"/>
      <c r="M143" s="220"/>
      <c r="N143" s="221"/>
      <c r="O143" s="91"/>
      <c r="P143" s="91"/>
      <c r="Q143" s="91"/>
      <c r="R143" s="91"/>
      <c r="S143" s="91"/>
      <c r="T143" s="92"/>
      <c r="U143" s="38"/>
      <c r="V143" s="38"/>
      <c r="W143" s="38"/>
      <c r="X143" s="38"/>
      <c r="Y143" s="38"/>
      <c r="Z143" s="38"/>
      <c r="AA143" s="38"/>
      <c r="AB143" s="38"/>
      <c r="AC143" s="38"/>
      <c r="AD143" s="38"/>
      <c r="AE143" s="38"/>
      <c r="AT143" s="17" t="s">
        <v>138</v>
      </c>
      <c r="AU143" s="17" t="s">
        <v>6</v>
      </c>
    </row>
    <row r="144" s="2" customFormat="1" ht="19.8" customHeight="1">
      <c r="A144" s="38"/>
      <c r="B144" s="39"/>
      <c r="C144" s="205" t="s">
        <v>157</v>
      </c>
      <c r="D144" s="205" t="s">
        <v>130</v>
      </c>
      <c r="E144" s="206" t="s">
        <v>178</v>
      </c>
      <c r="F144" s="207" t="s">
        <v>179</v>
      </c>
      <c r="G144" s="208" t="s">
        <v>147</v>
      </c>
      <c r="H144" s="209">
        <v>0.123</v>
      </c>
      <c r="I144" s="210"/>
      <c r="J144" s="209">
        <f>ROUND(I144*H144,15)</f>
        <v>0</v>
      </c>
      <c r="K144" s="207" t="s">
        <v>134</v>
      </c>
      <c r="L144" s="44"/>
      <c r="M144" s="211" t="s">
        <v>1</v>
      </c>
      <c r="N144" s="212" t="s">
        <v>37</v>
      </c>
      <c r="O144" s="91"/>
      <c r="P144" s="213">
        <f>O144*H144</f>
        <v>0</v>
      </c>
      <c r="Q144" s="213">
        <v>0</v>
      </c>
      <c r="R144" s="213">
        <f>Q144*H144</f>
        <v>0</v>
      </c>
      <c r="S144" s="213">
        <v>0</v>
      </c>
      <c r="T144" s="214">
        <f>S144*H144</f>
        <v>0</v>
      </c>
      <c r="U144" s="38"/>
      <c r="V144" s="38"/>
      <c r="W144" s="38"/>
      <c r="X144" s="38"/>
      <c r="Y144" s="38"/>
      <c r="Z144" s="38"/>
      <c r="AA144" s="38"/>
      <c r="AB144" s="38"/>
      <c r="AC144" s="38"/>
      <c r="AD144" s="38"/>
      <c r="AE144" s="38"/>
      <c r="AR144" s="215" t="s">
        <v>135</v>
      </c>
      <c r="AT144" s="215" t="s">
        <v>130</v>
      </c>
      <c r="AU144" s="215" t="s">
        <v>6</v>
      </c>
      <c r="AY144" s="17" t="s">
        <v>136</v>
      </c>
      <c r="BE144" s="216">
        <f>IF(N144="základní",J144,0)</f>
        <v>0</v>
      </c>
      <c r="BF144" s="216">
        <f>IF(N144="snížená",J144,0)</f>
        <v>0</v>
      </c>
      <c r="BG144" s="216">
        <f>IF(N144="zákl. přenesená",J144,0)</f>
        <v>0</v>
      </c>
      <c r="BH144" s="216">
        <f>IF(N144="sníž. přenesená",J144,0)</f>
        <v>0</v>
      </c>
      <c r="BI144" s="216">
        <f>IF(N144="nulová",J144,0)</f>
        <v>0</v>
      </c>
      <c r="BJ144" s="17" t="s">
        <v>79</v>
      </c>
      <c r="BK144" s="217">
        <f>ROUND(I144*H144,15)</f>
        <v>0</v>
      </c>
      <c r="BL144" s="17" t="s">
        <v>135</v>
      </c>
      <c r="BM144" s="215" t="s">
        <v>180</v>
      </c>
    </row>
    <row r="145" s="2" customFormat="1">
      <c r="A145" s="38"/>
      <c r="B145" s="39"/>
      <c r="C145" s="40"/>
      <c r="D145" s="218" t="s">
        <v>137</v>
      </c>
      <c r="E145" s="40"/>
      <c r="F145" s="219" t="s">
        <v>179</v>
      </c>
      <c r="G145" s="40"/>
      <c r="H145" s="40"/>
      <c r="I145" s="144"/>
      <c r="J145" s="40"/>
      <c r="K145" s="40"/>
      <c r="L145" s="44"/>
      <c r="M145" s="220"/>
      <c r="N145" s="221"/>
      <c r="O145" s="91"/>
      <c r="P145" s="91"/>
      <c r="Q145" s="91"/>
      <c r="R145" s="91"/>
      <c r="S145" s="91"/>
      <c r="T145" s="92"/>
      <c r="U145" s="38"/>
      <c r="V145" s="38"/>
      <c r="W145" s="38"/>
      <c r="X145" s="38"/>
      <c r="Y145" s="38"/>
      <c r="Z145" s="38"/>
      <c r="AA145" s="38"/>
      <c r="AB145" s="38"/>
      <c r="AC145" s="38"/>
      <c r="AD145" s="38"/>
      <c r="AE145" s="38"/>
      <c r="AT145" s="17" t="s">
        <v>137</v>
      </c>
      <c r="AU145" s="17" t="s">
        <v>6</v>
      </c>
    </row>
    <row r="146" s="2" customFormat="1">
      <c r="A146" s="38"/>
      <c r="B146" s="39"/>
      <c r="C146" s="40"/>
      <c r="D146" s="218" t="s">
        <v>138</v>
      </c>
      <c r="E146" s="40"/>
      <c r="F146" s="222" t="s">
        <v>181</v>
      </c>
      <c r="G146" s="40"/>
      <c r="H146" s="40"/>
      <c r="I146" s="144"/>
      <c r="J146" s="40"/>
      <c r="K146" s="40"/>
      <c r="L146" s="44"/>
      <c r="M146" s="220"/>
      <c r="N146" s="221"/>
      <c r="O146" s="91"/>
      <c r="P146" s="91"/>
      <c r="Q146" s="91"/>
      <c r="R146" s="91"/>
      <c r="S146" s="91"/>
      <c r="T146" s="92"/>
      <c r="U146" s="38"/>
      <c r="V146" s="38"/>
      <c r="W146" s="38"/>
      <c r="X146" s="38"/>
      <c r="Y146" s="38"/>
      <c r="Z146" s="38"/>
      <c r="AA146" s="38"/>
      <c r="AB146" s="38"/>
      <c r="AC146" s="38"/>
      <c r="AD146" s="38"/>
      <c r="AE146" s="38"/>
      <c r="AT146" s="17" t="s">
        <v>138</v>
      </c>
      <c r="AU146" s="17" t="s">
        <v>6</v>
      </c>
    </row>
    <row r="147" s="2" customFormat="1" ht="19.8" customHeight="1">
      <c r="A147" s="38"/>
      <c r="B147" s="39"/>
      <c r="C147" s="205" t="s">
        <v>182</v>
      </c>
      <c r="D147" s="205" t="s">
        <v>130</v>
      </c>
      <c r="E147" s="206" t="s">
        <v>183</v>
      </c>
      <c r="F147" s="207" t="s">
        <v>184</v>
      </c>
      <c r="G147" s="208" t="s">
        <v>147</v>
      </c>
      <c r="H147" s="209">
        <v>0.050999999999999997</v>
      </c>
      <c r="I147" s="210"/>
      <c r="J147" s="209">
        <f>ROUND(I147*H147,15)</f>
        <v>0</v>
      </c>
      <c r="K147" s="207" t="s">
        <v>134</v>
      </c>
      <c r="L147" s="44"/>
      <c r="M147" s="211" t="s">
        <v>1</v>
      </c>
      <c r="N147" s="212" t="s">
        <v>37</v>
      </c>
      <c r="O147" s="91"/>
      <c r="P147" s="213">
        <f>O147*H147</f>
        <v>0</v>
      </c>
      <c r="Q147" s="213">
        <v>0</v>
      </c>
      <c r="R147" s="213">
        <f>Q147*H147</f>
        <v>0</v>
      </c>
      <c r="S147" s="213">
        <v>0</v>
      </c>
      <c r="T147" s="214">
        <f>S147*H147</f>
        <v>0</v>
      </c>
      <c r="U147" s="38"/>
      <c r="V147" s="38"/>
      <c r="W147" s="38"/>
      <c r="X147" s="38"/>
      <c r="Y147" s="38"/>
      <c r="Z147" s="38"/>
      <c r="AA147" s="38"/>
      <c r="AB147" s="38"/>
      <c r="AC147" s="38"/>
      <c r="AD147" s="38"/>
      <c r="AE147" s="38"/>
      <c r="AR147" s="215" t="s">
        <v>135</v>
      </c>
      <c r="AT147" s="215" t="s">
        <v>130</v>
      </c>
      <c r="AU147" s="215" t="s">
        <v>6</v>
      </c>
      <c r="AY147" s="17" t="s">
        <v>136</v>
      </c>
      <c r="BE147" s="216">
        <f>IF(N147="základní",J147,0)</f>
        <v>0</v>
      </c>
      <c r="BF147" s="216">
        <f>IF(N147="snížená",J147,0)</f>
        <v>0</v>
      </c>
      <c r="BG147" s="216">
        <f>IF(N147="zákl. přenesená",J147,0)</f>
        <v>0</v>
      </c>
      <c r="BH147" s="216">
        <f>IF(N147="sníž. přenesená",J147,0)</f>
        <v>0</v>
      </c>
      <c r="BI147" s="216">
        <f>IF(N147="nulová",J147,0)</f>
        <v>0</v>
      </c>
      <c r="BJ147" s="17" t="s">
        <v>79</v>
      </c>
      <c r="BK147" s="217">
        <f>ROUND(I147*H147,15)</f>
        <v>0</v>
      </c>
      <c r="BL147" s="17" t="s">
        <v>135</v>
      </c>
      <c r="BM147" s="215" t="s">
        <v>185</v>
      </c>
    </row>
    <row r="148" s="2" customFormat="1">
      <c r="A148" s="38"/>
      <c r="B148" s="39"/>
      <c r="C148" s="40"/>
      <c r="D148" s="218" t="s">
        <v>137</v>
      </c>
      <c r="E148" s="40"/>
      <c r="F148" s="219" t="s">
        <v>184</v>
      </c>
      <c r="G148" s="40"/>
      <c r="H148" s="40"/>
      <c r="I148" s="144"/>
      <c r="J148" s="40"/>
      <c r="K148" s="40"/>
      <c r="L148" s="44"/>
      <c r="M148" s="220"/>
      <c r="N148" s="221"/>
      <c r="O148" s="91"/>
      <c r="P148" s="91"/>
      <c r="Q148" s="91"/>
      <c r="R148" s="91"/>
      <c r="S148" s="91"/>
      <c r="T148" s="92"/>
      <c r="U148" s="38"/>
      <c r="V148" s="38"/>
      <c r="W148" s="38"/>
      <c r="X148" s="38"/>
      <c r="Y148" s="38"/>
      <c r="Z148" s="38"/>
      <c r="AA148" s="38"/>
      <c r="AB148" s="38"/>
      <c r="AC148" s="38"/>
      <c r="AD148" s="38"/>
      <c r="AE148" s="38"/>
      <c r="AT148" s="17" t="s">
        <v>137</v>
      </c>
      <c r="AU148" s="17" t="s">
        <v>6</v>
      </c>
    </row>
    <row r="149" s="2" customFormat="1">
      <c r="A149" s="38"/>
      <c r="B149" s="39"/>
      <c r="C149" s="40"/>
      <c r="D149" s="218" t="s">
        <v>138</v>
      </c>
      <c r="E149" s="40"/>
      <c r="F149" s="222" t="s">
        <v>186</v>
      </c>
      <c r="G149" s="40"/>
      <c r="H149" s="40"/>
      <c r="I149" s="144"/>
      <c r="J149" s="40"/>
      <c r="K149" s="40"/>
      <c r="L149" s="44"/>
      <c r="M149" s="220"/>
      <c r="N149" s="221"/>
      <c r="O149" s="91"/>
      <c r="P149" s="91"/>
      <c r="Q149" s="91"/>
      <c r="R149" s="91"/>
      <c r="S149" s="91"/>
      <c r="T149" s="92"/>
      <c r="U149" s="38"/>
      <c r="V149" s="38"/>
      <c r="W149" s="38"/>
      <c r="X149" s="38"/>
      <c r="Y149" s="38"/>
      <c r="Z149" s="38"/>
      <c r="AA149" s="38"/>
      <c r="AB149" s="38"/>
      <c r="AC149" s="38"/>
      <c r="AD149" s="38"/>
      <c r="AE149" s="38"/>
      <c r="AT149" s="17" t="s">
        <v>138</v>
      </c>
      <c r="AU149" s="17" t="s">
        <v>6</v>
      </c>
    </row>
    <row r="150" s="2" customFormat="1" ht="19.8" customHeight="1">
      <c r="A150" s="38"/>
      <c r="B150" s="39"/>
      <c r="C150" s="205" t="s">
        <v>162</v>
      </c>
      <c r="D150" s="205" t="s">
        <v>130</v>
      </c>
      <c r="E150" s="206" t="s">
        <v>187</v>
      </c>
      <c r="F150" s="207" t="s">
        <v>188</v>
      </c>
      <c r="G150" s="208" t="s">
        <v>147</v>
      </c>
      <c r="H150" s="209">
        <v>0.028000000000000001</v>
      </c>
      <c r="I150" s="210"/>
      <c r="J150" s="209">
        <f>ROUND(I150*H150,15)</f>
        <v>0</v>
      </c>
      <c r="K150" s="207" t="s">
        <v>134</v>
      </c>
      <c r="L150" s="44"/>
      <c r="M150" s="211" t="s">
        <v>1</v>
      </c>
      <c r="N150" s="212" t="s">
        <v>37</v>
      </c>
      <c r="O150" s="91"/>
      <c r="P150" s="213">
        <f>O150*H150</f>
        <v>0</v>
      </c>
      <c r="Q150" s="213">
        <v>0</v>
      </c>
      <c r="R150" s="213">
        <f>Q150*H150</f>
        <v>0</v>
      </c>
      <c r="S150" s="213">
        <v>0</v>
      </c>
      <c r="T150" s="214">
        <f>S150*H150</f>
        <v>0</v>
      </c>
      <c r="U150" s="38"/>
      <c r="V150" s="38"/>
      <c r="W150" s="38"/>
      <c r="X150" s="38"/>
      <c r="Y150" s="38"/>
      <c r="Z150" s="38"/>
      <c r="AA150" s="38"/>
      <c r="AB150" s="38"/>
      <c r="AC150" s="38"/>
      <c r="AD150" s="38"/>
      <c r="AE150" s="38"/>
      <c r="AR150" s="215" t="s">
        <v>135</v>
      </c>
      <c r="AT150" s="215" t="s">
        <v>130</v>
      </c>
      <c r="AU150" s="215" t="s">
        <v>6</v>
      </c>
      <c r="AY150" s="17" t="s">
        <v>136</v>
      </c>
      <c r="BE150" s="216">
        <f>IF(N150="základní",J150,0)</f>
        <v>0</v>
      </c>
      <c r="BF150" s="216">
        <f>IF(N150="snížená",J150,0)</f>
        <v>0</v>
      </c>
      <c r="BG150" s="216">
        <f>IF(N150="zákl. přenesená",J150,0)</f>
        <v>0</v>
      </c>
      <c r="BH150" s="216">
        <f>IF(N150="sníž. přenesená",J150,0)</f>
        <v>0</v>
      </c>
      <c r="BI150" s="216">
        <f>IF(N150="nulová",J150,0)</f>
        <v>0</v>
      </c>
      <c r="BJ150" s="17" t="s">
        <v>79</v>
      </c>
      <c r="BK150" s="217">
        <f>ROUND(I150*H150,15)</f>
        <v>0</v>
      </c>
      <c r="BL150" s="17" t="s">
        <v>135</v>
      </c>
      <c r="BM150" s="215" t="s">
        <v>189</v>
      </c>
    </row>
    <row r="151" s="2" customFormat="1">
      <c r="A151" s="38"/>
      <c r="B151" s="39"/>
      <c r="C151" s="40"/>
      <c r="D151" s="218" t="s">
        <v>137</v>
      </c>
      <c r="E151" s="40"/>
      <c r="F151" s="219" t="s">
        <v>188</v>
      </c>
      <c r="G151" s="40"/>
      <c r="H151" s="40"/>
      <c r="I151" s="144"/>
      <c r="J151" s="40"/>
      <c r="K151" s="40"/>
      <c r="L151" s="44"/>
      <c r="M151" s="220"/>
      <c r="N151" s="221"/>
      <c r="O151" s="91"/>
      <c r="P151" s="91"/>
      <c r="Q151" s="91"/>
      <c r="R151" s="91"/>
      <c r="S151" s="91"/>
      <c r="T151" s="92"/>
      <c r="U151" s="38"/>
      <c r="V151" s="38"/>
      <c r="W151" s="38"/>
      <c r="X151" s="38"/>
      <c r="Y151" s="38"/>
      <c r="Z151" s="38"/>
      <c r="AA151" s="38"/>
      <c r="AB151" s="38"/>
      <c r="AC151" s="38"/>
      <c r="AD151" s="38"/>
      <c r="AE151" s="38"/>
      <c r="AT151" s="17" t="s">
        <v>137</v>
      </c>
      <c r="AU151" s="17" t="s">
        <v>6</v>
      </c>
    </row>
    <row r="152" s="2" customFormat="1">
      <c r="A152" s="38"/>
      <c r="B152" s="39"/>
      <c r="C152" s="40"/>
      <c r="D152" s="218" t="s">
        <v>138</v>
      </c>
      <c r="E152" s="40"/>
      <c r="F152" s="222" t="s">
        <v>190</v>
      </c>
      <c r="G152" s="40"/>
      <c r="H152" s="40"/>
      <c r="I152" s="144"/>
      <c r="J152" s="40"/>
      <c r="K152" s="40"/>
      <c r="L152" s="44"/>
      <c r="M152" s="220"/>
      <c r="N152" s="221"/>
      <c r="O152" s="91"/>
      <c r="P152" s="91"/>
      <c r="Q152" s="91"/>
      <c r="R152" s="91"/>
      <c r="S152" s="91"/>
      <c r="T152" s="92"/>
      <c r="U152" s="38"/>
      <c r="V152" s="38"/>
      <c r="W152" s="38"/>
      <c r="X152" s="38"/>
      <c r="Y152" s="38"/>
      <c r="Z152" s="38"/>
      <c r="AA152" s="38"/>
      <c r="AB152" s="38"/>
      <c r="AC152" s="38"/>
      <c r="AD152" s="38"/>
      <c r="AE152" s="38"/>
      <c r="AT152" s="17" t="s">
        <v>138</v>
      </c>
      <c r="AU152" s="17" t="s">
        <v>6</v>
      </c>
    </row>
    <row r="153" s="2" customFormat="1" ht="19.8" customHeight="1">
      <c r="A153" s="38"/>
      <c r="B153" s="39"/>
      <c r="C153" s="205" t="s">
        <v>191</v>
      </c>
      <c r="D153" s="205" t="s">
        <v>130</v>
      </c>
      <c r="E153" s="206" t="s">
        <v>192</v>
      </c>
      <c r="F153" s="207" t="s">
        <v>193</v>
      </c>
      <c r="G153" s="208" t="s">
        <v>194</v>
      </c>
      <c r="H153" s="209">
        <v>7.2000000000000002</v>
      </c>
      <c r="I153" s="210"/>
      <c r="J153" s="209">
        <f>ROUND(I153*H153,15)</f>
        <v>0</v>
      </c>
      <c r="K153" s="207" t="s">
        <v>134</v>
      </c>
      <c r="L153" s="44"/>
      <c r="M153" s="211" t="s">
        <v>1</v>
      </c>
      <c r="N153" s="212" t="s">
        <v>37</v>
      </c>
      <c r="O153" s="91"/>
      <c r="P153" s="213">
        <f>O153*H153</f>
        <v>0</v>
      </c>
      <c r="Q153" s="213">
        <v>0</v>
      </c>
      <c r="R153" s="213">
        <f>Q153*H153</f>
        <v>0</v>
      </c>
      <c r="S153" s="213">
        <v>0</v>
      </c>
      <c r="T153" s="214">
        <f>S153*H153</f>
        <v>0</v>
      </c>
      <c r="U153" s="38"/>
      <c r="V153" s="38"/>
      <c r="W153" s="38"/>
      <c r="X153" s="38"/>
      <c r="Y153" s="38"/>
      <c r="Z153" s="38"/>
      <c r="AA153" s="38"/>
      <c r="AB153" s="38"/>
      <c r="AC153" s="38"/>
      <c r="AD153" s="38"/>
      <c r="AE153" s="38"/>
      <c r="AR153" s="215" t="s">
        <v>135</v>
      </c>
      <c r="AT153" s="215" t="s">
        <v>130</v>
      </c>
      <c r="AU153" s="215" t="s">
        <v>6</v>
      </c>
      <c r="AY153" s="17" t="s">
        <v>136</v>
      </c>
      <c r="BE153" s="216">
        <f>IF(N153="základní",J153,0)</f>
        <v>0</v>
      </c>
      <c r="BF153" s="216">
        <f>IF(N153="snížená",J153,0)</f>
        <v>0</v>
      </c>
      <c r="BG153" s="216">
        <f>IF(N153="zákl. přenesená",J153,0)</f>
        <v>0</v>
      </c>
      <c r="BH153" s="216">
        <f>IF(N153="sníž. přenesená",J153,0)</f>
        <v>0</v>
      </c>
      <c r="BI153" s="216">
        <f>IF(N153="nulová",J153,0)</f>
        <v>0</v>
      </c>
      <c r="BJ153" s="17" t="s">
        <v>79</v>
      </c>
      <c r="BK153" s="217">
        <f>ROUND(I153*H153,15)</f>
        <v>0</v>
      </c>
      <c r="BL153" s="17" t="s">
        <v>135</v>
      </c>
      <c r="BM153" s="215" t="s">
        <v>195</v>
      </c>
    </row>
    <row r="154" s="2" customFormat="1">
      <c r="A154" s="38"/>
      <c r="B154" s="39"/>
      <c r="C154" s="40"/>
      <c r="D154" s="218" t="s">
        <v>137</v>
      </c>
      <c r="E154" s="40"/>
      <c r="F154" s="219" t="s">
        <v>193</v>
      </c>
      <c r="G154" s="40"/>
      <c r="H154" s="40"/>
      <c r="I154" s="144"/>
      <c r="J154" s="40"/>
      <c r="K154" s="40"/>
      <c r="L154" s="44"/>
      <c r="M154" s="220"/>
      <c r="N154" s="221"/>
      <c r="O154" s="91"/>
      <c r="P154" s="91"/>
      <c r="Q154" s="91"/>
      <c r="R154" s="91"/>
      <c r="S154" s="91"/>
      <c r="T154" s="92"/>
      <c r="U154" s="38"/>
      <c r="V154" s="38"/>
      <c r="W154" s="38"/>
      <c r="X154" s="38"/>
      <c r="Y154" s="38"/>
      <c r="Z154" s="38"/>
      <c r="AA154" s="38"/>
      <c r="AB154" s="38"/>
      <c r="AC154" s="38"/>
      <c r="AD154" s="38"/>
      <c r="AE154" s="38"/>
      <c r="AT154" s="17" t="s">
        <v>137</v>
      </c>
      <c r="AU154" s="17" t="s">
        <v>6</v>
      </c>
    </row>
    <row r="155" s="2" customFormat="1">
      <c r="A155" s="38"/>
      <c r="B155" s="39"/>
      <c r="C155" s="40"/>
      <c r="D155" s="218" t="s">
        <v>138</v>
      </c>
      <c r="E155" s="40"/>
      <c r="F155" s="222" t="s">
        <v>196</v>
      </c>
      <c r="G155" s="40"/>
      <c r="H155" s="40"/>
      <c r="I155" s="144"/>
      <c r="J155" s="40"/>
      <c r="K155" s="40"/>
      <c r="L155" s="44"/>
      <c r="M155" s="220"/>
      <c r="N155" s="221"/>
      <c r="O155" s="91"/>
      <c r="P155" s="91"/>
      <c r="Q155" s="91"/>
      <c r="R155" s="91"/>
      <c r="S155" s="91"/>
      <c r="T155" s="92"/>
      <c r="U155" s="38"/>
      <c r="V155" s="38"/>
      <c r="W155" s="38"/>
      <c r="X155" s="38"/>
      <c r="Y155" s="38"/>
      <c r="Z155" s="38"/>
      <c r="AA155" s="38"/>
      <c r="AB155" s="38"/>
      <c r="AC155" s="38"/>
      <c r="AD155" s="38"/>
      <c r="AE155" s="38"/>
      <c r="AT155" s="17" t="s">
        <v>138</v>
      </c>
      <c r="AU155" s="17" t="s">
        <v>6</v>
      </c>
    </row>
    <row r="156" s="2" customFormat="1" ht="19.8" customHeight="1">
      <c r="A156" s="38"/>
      <c r="B156" s="39"/>
      <c r="C156" s="205" t="s">
        <v>167</v>
      </c>
      <c r="D156" s="205" t="s">
        <v>130</v>
      </c>
      <c r="E156" s="206" t="s">
        <v>197</v>
      </c>
      <c r="F156" s="207" t="s">
        <v>198</v>
      </c>
      <c r="G156" s="208" t="s">
        <v>194</v>
      </c>
      <c r="H156" s="209">
        <v>37</v>
      </c>
      <c r="I156" s="210"/>
      <c r="J156" s="209">
        <f>ROUND(I156*H156,15)</f>
        <v>0</v>
      </c>
      <c r="K156" s="207" t="s">
        <v>134</v>
      </c>
      <c r="L156" s="44"/>
      <c r="M156" s="211" t="s">
        <v>1</v>
      </c>
      <c r="N156" s="212" t="s">
        <v>37</v>
      </c>
      <c r="O156" s="91"/>
      <c r="P156" s="213">
        <f>O156*H156</f>
        <v>0</v>
      </c>
      <c r="Q156" s="213">
        <v>0</v>
      </c>
      <c r="R156" s="213">
        <f>Q156*H156</f>
        <v>0</v>
      </c>
      <c r="S156" s="213">
        <v>0</v>
      </c>
      <c r="T156" s="214">
        <f>S156*H156</f>
        <v>0</v>
      </c>
      <c r="U156" s="38"/>
      <c r="V156" s="38"/>
      <c r="W156" s="38"/>
      <c r="X156" s="38"/>
      <c r="Y156" s="38"/>
      <c r="Z156" s="38"/>
      <c r="AA156" s="38"/>
      <c r="AB156" s="38"/>
      <c r="AC156" s="38"/>
      <c r="AD156" s="38"/>
      <c r="AE156" s="38"/>
      <c r="AR156" s="215" t="s">
        <v>135</v>
      </c>
      <c r="AT156" s="215" t="s">
        <v>130</v>
      </c>
      <c r="AU156" s="215" t="s">
        <v>6</v>
      </c>
      <c r="AY156" s="17" t="s">
        <v>136</v>
      </c>
      <c r="BE156" s="216">
        <f>IF(N156="základní",J156,0)</f>
        <v>0</v>
      </c>
      <c r="BF156" s="216">
        <f>IF(N156="snížená",J156,0)</f>
        <v>0</v>
      </c>
      <c r="BG156" s="216">
        <f>IF(N156="zákl. přenesená",J156,0)</f>
        <v>0</v>
      </c>
      <c r="BH156" s="216">
        <f>IF(N156="sníž. přenesená",J156,0)</f>
        <v>0</v>
      </c>
      <c r="BI156" s="216">
        <f>IF(N156="nulová",J156,0)</f>
        <v>0</v>
      </c>
      <c r="BJ156" s="17" t="s">
        <v>79</v>
      </c>
      <c r="BK156" s="217">
        <f>ROUND(I156*H156,15)</f>
        <v>0</v>
      </c>
      <c r="BL156" s="17" t="s">
        <v>135</v>
      </c>
      <c r="BM156" s="215" t="s">
        <v>199</v>
      </c>
    </row>
    <row r="157" s="2" customFormat="1">
      <c r="A157" s="38"/>
      <c r="B157" s="39"/>
      <c r="C157" s="40"/>
      <c r="D157" s="218" t="s">
        <v>137</v>
      </c>
      <c r="E157" s="40"/>
      <c r="F157" s="219" t="s">
        <v>198</v>
      </c>
      <c r="G157" s="40"/>
      <c r="H157" s="40"/>
      <c r="I157" s="144"/>
      <c r="J157" s="40"/>
      <c r="K157" s="40"/>
      <c r="L157" s="44"/>
      <c r="M157" s="220"/>
      <c r="N157" s="221"/>
      <c r="O157" s="91"/>
      <c r="P157" s="91"/>
      <c r="Q157" s="91"/>
      <c r="R157" s="91"/>
      <c r="S157" s="91"/>
      <c r="T157" s="92"/>
      <c r="U157" s="38"/>
      <c r="V157" s="38"/>
      <c r="W157" s="38"/>
      <c r="X157" s="38"/>
      <c r="Y157" s="38"/>
      <c r="Z157" s="38"/>
      <c r="AA157" s="38"/>
      <c r="AB157" s="38"/>
      <c r="AC157" s="38"/>
      <c r="AD157" s="38"/>
      <c r="AE157" s="38"/>
      <c r="AT157" s="17" t="s">
        <v>137</v>
      </c>
      <c r="AU157" s="17" t="s">
        <v>6</v>
      </c>
    </row>
    <row r="158" s="2" customFormat="1">
      <c r="A158" s="38"/>
      <c r="B158" s="39"/>
      <c r="C158" s="40"/>
      <c r="D158" s="218" t="s">
        <v>138</v>
      </c>
      <c r="E158" s="40"/>
      <c r="F158" s="222" t="s">
        <v>200</v>
      </c>
      <c r="G158" s="40"/>
      <c r="H158" s="40"/>
      <c r="I158" s="144"/>
      <c r="J158" s="40"/>
      <c r="K158" s="40"/>
      <c r="L158" s="44"/>
      <c r="M158" s="220"/>
      <c r="N158" s="221"/>
      <c r="O158" s="91"/>
      <c r="P158" s="91"/>
      <c r="Q158" s="91"/>
      <c r="R158" s="91"/>
      <c r="S158" s="91"/>
      <c r="T158" s="92"/>
      <c r="U158" s="38"/>
      <c r="V158" s="38"/>
      <c r="W158" s="38"/>
      <c r="X158" s="38"/>
      <c r="Y158" s="38"/>
      <c r="Z158" s="38"/>
      <c r="AA158" s="38"/>
      <c r="AB158" s="38"/>
      <c r="AC158" s="38"/>
      <c r="AD158" s="38"/>
      <c r="AE158" s="38"/>
      <c r="AT158" s="17" t="s">
        <v>138</v>
      </c>
      <c r="AU158" s="17" t="s">
        <v>6</v>
      </c>
    </row>
    <row r="159" s="2" customFormat="1" ht="19.8" customHeight="1">
      <c r="A159" s="38"/>
      <c r="B159" s="39"/>
      <c r="C159" s="205" t="s">
        <v>8</v>
      </c>
      <c r="D159" s="205" t="s">
        <v>130</v>
      </c>
      <c r="E159" s="206" t="s">
        <v>201</v>
      </c>
      <c r="F159" s="207" t="s">
        <v>202</v>
      </c>
      <c r="G159" s="208" t="s">
        <v>194</v>
      </c>
      <c r="H159" s="209">
        <v>48</v>
      </c>
      <c r="I159" s="210"/>
      <c r="J159" s="209">
        <f>ROUND(I159*H159,15)</f>
        <v>0</v>
      </c>
      <c r="K159" s="207" t="s">
        <v>134</v>
      </c>
      <c r="L159" s="44"/>
      <c r="M159" s="211" t="s">
        <v>1</v>
      </c>
      <c r="N159" s="212" t="s">
        <v>37</v>
      </c>
      <c r="O159" s="91"/>
      <c r="P159" s="213">
        <f>O159*H159</f>
        <v>0</v>
      </c>
      <c r="Q159" s="213">
        <v>0</v>
      </c>
      <c r="R159" s="213">
        <f>Q159*H159</f>
        <v>0</v>
      </c>
      <c r="S159" s="213">
        <v>0</v>
      </c>
      <c r="T159" s="214">
        <f>S159*H159</f>
        <v>0</v>
      </c>
      <c r="U159" s="38"/>
      <c r="V159" s="38"/>
      <c r="W159" s="38"/>
      <c r="X159" s="38"/>
      <c r="Y159" s="38"/>
      <c r="Z159" s="38"/>
      <c r="AA159" s="38"/>
      <c r="AB159" s="38"/>
      <c r="AC159" s="38"/>
      <c r="AD159" s="38"/>
      <c r="AE159" s="38"/>
      <c r="AR159" s="215" t="s">
        <v>135</v>
      </c>
      <c r="AT159" s="215" t="s">
        <v>130</v>
      </c>
      <c r="AU159" s="215" t="s">
        <v>6</v>
      </c>
      <c r="AY159" s="17" t="s">
        <v>136</v>
      </c>
      <c r="BE159" s="216">
        <f>IF(N159="základní",J159,0)</f>
        <v>0</v>
      </c>
      <c r="BF159" s="216">
        <f>IF(N159="snížená",J159,0)</f>
        <v>0</v>
      </c>
      <c r="BG159" s="216">
        <f>IF(N159="zákl. přenesená",J159,0)</f>
        <v>0</v>
      </c>
      <c r="BH159" s="216">
        <f>IF(N159="sníž. přenesená",J159,0)</f>
        <v>0</v>
      </c>
      <c r="BI159" s="216">
        <f>IF(N159="nulová",J159,0)</f>
        <v>0</v>
      </c>
      <c r="BJ159" s="17" t="s">
        <v>79</v>
      </c>
      <c r="BK159" s="217">
        <f>ROUND(I159*H159,15)</f>
        <v>0</v>
      </c>
      <c r="BL159" s="17" t="s">
        <v>135</v>
      </c>
      <c r="BM159" s="215" t="s">
        <v>203</v>
      </c>
    </row>
    <row r="160" s="2" customFormat="1">
      <c r="A160" s="38"/>
      <c r="B160" s="39"/>
      <c r="C160" s="40"/>
      <c r="D160" s="218" t="s">
        <v>137</v>
      </c>
      <c r="E160" s="40"/>
      <c r="F160" s="219" t="s">
        <v>202</v>
      </c>
      <c r="G160" s="40"/>
      <c r="H160" s="40"/>
      <c r="I160" s="144"/>
      <c r="J160" s="40"/>
      <c r="K160" s="40"/>
      <c r="L160" s="44"/>
      <c r="M160" s="220"/>
      <c r="N160" s="221"/>
      <c r="O160" s="91"/>
      <c r="P160" s="91"/>
      <c r="Q160" s="91"/>
      <c r="R160" s="91"/>
      <c r="S160" s="91"/>
      <c r="T160" s="92"/>
      <c r="U160" s="38"/>
      <c r="V160" s="38"/>
      <c r="W160" s="38"/>
      <c r="X160" s="38"/>
      <c r="Y160" s="38"/>
      <c r="Z160" s="38"/>
      <c r="AA160" s="38"/>
      <c r="AB160" s="38"/>
      <c r="AC160" s="38"/>
      <c r="AD160" s="38"/>
      <c r="AE160" s="38"/>
      <c r="AT160" s="17" t="s">
        <v>137</v>
      </c>
      <c r="AU160" s="17" t="s">
        <v>6</v>
      </c>
    </row>
    <row r="161" s="2" customFormat="1">
      <c r="A161" s="38"/>
      <c r="B161" s="39"/>
      <c r="C161" s="40"/>
      <c r="D161" s="218" t="s">
        <v>138</v>
      </c>
      <c r="E161" s="40"/>
      <c r="F161" s="222" t="s">
        <v>204</v>
      </c>
      <c r="G161" s="40"/>
      <c r="H161" s="40"/>
      <c r="I161" s="144"/>
      <c r="J161" s="40"/>
      <c r="K161" s="40"/>
      <c r="L161" s="44"/>
      <c r="M161" s="220"/>
      <c r="N161" s="221"/>
      <c r="O161" s="91"/>
      <c r="P161" s="91"/>
      <c r="Q161" s="91"/>
      <c r="R161" s="91"/>
      <c r="S161" s="91"/>
      <c r="T161" s="92"/>
      <c r="U161" s="38"/>
      <c r="V161" s="38"/>
      <c r="W161" s="38"/>
      <c r="X161" s="38"/>
      <c r="Y161" s="38"/>
      <c r="Z161" s="38"/>
      <c r="AA161" s="38"/>
      <c r="AB161" s="38"/>
      <c r="AC161" s="38"/>
      <c r="AD161" s="38"/>
      <c r="AE161" s="38"/>
      <c r="AT161" s="17" t="s">
        <v>138</v>
      </c>
      <c r="AU161" s="17" t="s">
        <v>6</v>
      </c>
    </row>
    <row r="162" s="2" customFormat="1" ht="19.8" customHeight="1">
      <c r="A162" s="38"/>
      <c r="B162" s="39"/>
      <c r="C162" s="205" t="s">
        <v>171</v>
      </c>
      <c r="D162" s="205" t="s">
        <v>130</v>
      </c>
      <c r="E162" s="206" t="s">
        <v>205</v>
      </c>
      <c r="F162" s="207" t="s">
        <v>206</v>
      </c>
      <c r="G162" s="208" t="s">
        <v>161</v>
      </c>
      <c r="H162" s="209">
        <v>4</v>
      </c>
      <c r="I162" s="210"/>
      <c r="J162" s="209">
        <f>ROUND(I162*H162,15)</f>
        <v>0</v>
      </c>
      <c r="K162" s="207" t="s">
        <v>134</v>
      </c>
      <c r="L162" s="44"/>
      <c r="M162" s="211" t="s">
        <v>1</v>
      </c>
      <c r="N162" s="212" t="s">
        <v>37</v>
      </c>
      <c r="O162" s="91"/>
      <c r="P162" s="213">
        <f>O162*H162</f>
        <v>0</v>
      </c>
      <c r="Q162" s="213">
        <v>0</v>
      </c>
      <c r="R162" s="213">
        <f>Q162*H162</f>
        <v>0</v>
      </c>
      <c r="S162" s="213">
        <v>0</v>
      </c>
      <c r="T162" s="214">
        <f>S162*H162</f>
        <v>0</v>
      </c>
      <c r="U162" s="38"/>
      <c r="V162" s="38"/>
      <c r="W162" s="38"/>
      <c r="X162" s="38"/>
      <c r="Y162" s="38"/>
      <c r="Z162" s="38"/>
      <c r="AA162" s="38"/>
      <c r="AB162" s="38"/>
      <c r="AC162" s="38"/>
      <c r="AD162" s="38"/>
      <c r="AE162" s="38"/>
      <c r="AR162" s="215" t="s">
        <v>135</v>
      </c>
      <c r="AT162" s="215" t="s">
        <v>130</v>
      </c>
      <c r="AU162" s="215" t="s">
        <v>6</v>
      </c>
      <c r="AY162" s="17" t="s">
        <v>136</v>
      </c>
      <c r="BE162" s="216">
        <f>IF(N162="základní",J162,0)</f>
        <v>0</v>
      </c>
      <c r="BF162" s="216">
        <f>IF(N162="snížená",J162,0)</f>
        <v>0</v>
      </c>
      <c r="BG162" s="216">
        <f>IF(N162="zákl. přenesená",J162,0)</f>
        <v>0</v>
      </c>
      <c r="BH162" s="216">
        <f>IF(N162="sníž. přenesená",J162,0)</f>
        <v>0</v>
      </c>
      <c r="BI162" s="216">
        <f>IF(N162="nulová",J162,0)</f>
        <v>0</v>
      </c>
      <c r="BJ162" s="17" t="s">
        <v>79</v>
      </c>
      <c r="BK162" s="217">
        <f>ROUND(I162*H162,15)</f>
        <v>0</v>
      </c>
      <c r="BL162" s="17" t="s">
        <v>135</v>
      </c>
      <c r="BM162" s="215" t="s">
        <v>207</v>
      </c>
    </row>
    <row r="163" s="2" customFormat="1">
      <c r="A163" s="38"/>
      <c r="B163" s="39"/>
      <c r="C163" s="40"/>
      <c r="D163" s="218" t="s">
        <v>137</v>
      </c>
      <c r="E163" s="40"/>
      <c r="F163" s="219" t="s">
        <v>206</v>
      </c>
      <c r="G163" s="40"/>
      <c r="H163" s="40"/>
      <c r="I163" s="144"/>
      <c r="J163" s="40"/>
      <c r="K163" s="40"/>
      <c r="L163" s="44"/>
      <c r="M163" s="220"/>
      <c r="N163" s="221"/>
      <c r="O163" s="91"/>
      <c r="P163" s="91"/>
      <c r="Q163" s="91"/>
      <c r="R163" s="91"/>
      <c r="S163" s="91"/>
      <c r="T163" s="92"/>
      <c r="U163" s="38"/>
      <c r="V163" s="38"/>
      <c r="W163" s="38"/>
      <c r="X163" s="38"/>
      <c r="Y163" s="38"/>
      <c r="Z163" s="38"/>
      <c r="AA163" s="38"/>
      <c r="AB163" s="38"/>
      <c r="AC163" s="38"/>
      <c r="AD163" s="38"/>
      <c r="AE163" s="38"/>
      <c r="AT163" s="17" t="s">
        <v>137</v>
      </c>
      <c r="AU163" s="17" t="s">
        <v>6</v>
      </c>
    </row>
    <row r="164" s="2" customFormat="1">
      <c r="A164" s="38"/>
      <c r="B164" s="39"/>
      <c r="C164" s="40"/>
      <c r="D164" s="218" t="s">
        <v>138</v>
      </c>
      <c r="E164" s="40"/>
      <c r="F164" s="222" t="s">
        <v>208</v>
      </c>
      <c r="G164" s="40"/>
      <c r="H164" s="40"/>
      <c r="I164" s="144"/>
      <c r="J164" s="40"/>
      <c r="K164" s="40"/>
      <c r="L164" s="44"/>
      <c r="M164" s="220"/>
      <c r="N164" s="221"/>
      <c r="O164" s="91"/>
      <c r="P164" s="91"/>
      <c r="Q164" s="91"/>
      <c r="R164" s="91"/>
      <c r="S164" s="91"/>
      <c r="T164" s="92"/>
      <c r="U164" s="38"/>
      <c r="V164" s="38"/>
      <c r="W164" s="38"/>
      <c r="X164" s="38"/>
      <c r="Y164" s="38"/>
      <c r="Z164" s="38"/>
      <c r="AA164" s="38"/>
      <c r="AB164" s="38"/>
      <c r="AC164" s="38"/>
      <c r="AD164" s="38"/>
      <c r="AE164" s="38"/>
      <c r="AT164" s="17" t="s">
        <v>138</v>
      </c>
      <c r="AU164" s="17" t="s">
        <v>6</v>
      </c>
    </row>
    <row r="165" s="2" customFormat="1" ht="19.8" customHeight="1">
      <c r="A165" s="38"/>
      <c r="B165" s="39"/>
      <c r="C165" s="205" t="s">
        <v>209</v>
      </c>
      <c r="D165" s="205" t="s">
        <v>130</v>
      </c>
      <c r="E165" s="206" t="s">
        <v>210</v>
      </c>
      <c r="F165" s="207" t="s">
        <v>211</v>
      </c>
      <c r="G165" s="208" t="s">
        <v>161</v>
      </c>
      <c r="H165" s="209">
        <v>50</v>
      </c>
      <c r="I165" s="210"/>
      <c r="J165" s="209">
        <f>ROUND(I165*H165,15)</f>
        <v>0</v>
      </c>
      <c r="K165" s="207" t="s">
        <v>134</v>
      </c>
      <c r="L165" s="44"/>
      <c r="M165" s="211" t="s">
        <v>1</v>
      </c>
      <c r="N165" s="212" t="s">
        <v>37</v>
      </c>
      <c r="O165" s="91"/>
      <c r="P165" s="213">
        <f>O165*H165</f>
        <v>0</v>
      </c>
      <c r="Q165" s="213">
        <v>0</v>
      </c>
      <c r="R165" s="213">
        <f>Q165*H165</f>
        <v>0</v>
      </c>
      <c r="S165" s="213">
        <v>0</v>
      </c>
      <c r="T165" s="214">
        <f>S165*H165</f>
        <v>0</v>
      </c>
      <c r="U165" s="38"/>
      <c r="V165" s="38"/>
      <c r="W165" s="38"/>
      <c r="X165" s="38"/>
      <c r="Y165" s="38"/>
      <c r="Z165" s="38"/>
      <c r="AA165" s="38"/>
      <c r="AB165" s="38"/>
      <c r="AC165" s="38"/>
      <c r="AD165" s="38"/>
      <c r="AE165" s="38"/>
      <c r="AR165" s="215" t="s">
        <v>135</v>
      </c>
      <c r="AT165" s="215" t="s">
        <v>130</v>
      </c>
      <c r="AU165" s="215" t="s">
        <v>6</v>
      </c>
      <c r="AY165" s="17" t="s">
        <v>136</v>
      </c>
      <c r="BE165" s="216">
        <f>IF(N165="základní",J165,0)</f>
        <v>0</v>
      </c>
      <c r="BF165" s="216">
        <f>IF(N165="snížená",J165,0)</f>
        <v>0</v>
      </c>
      <c r="BG165" s="216">
        <f>IF(N165="zákl. přenesená",J165,0)</f>
        <v>0</v>
      </c>
      <c r="BH165" s="216">
        <f>IF(N165="sníž. přenesená",J165,0)</f>
        <v>0</v>
      </c>
      <c r="BI165" s="216">
        <f>IF(N165="nulová",J165,0)</f>
        <v>0</v>
      </c>
      <c r="BJ165" s="17" t="s">
        <v>79</v>
      </c>
      <c r="BK165" s="217">
        <f>ROUND(I165*H165,15)</f>
        <v>0</v>
      </c>
      <c r="BL165" s="17" t="s">
        <v>135</v>
      </c>
      <c r="BM165" s="215" t="s">
        <v>212</v>
      </c>
    </row>
    <row r="166" s="2" customFormat="1">
      <c r="A166" s="38"/>
      <c r="B166" s="39"/>
      <c r="C166" s="40"/>
      <c r="D166" s="218" t="s">
        <v>137</v>
      </c>
      <c r="E166" s="40"/>
      <c r="F166" s="219" t="s">
        <v>211</v>
      </c>
      <c r="G166" s="40"/>
      <c r="H166" s="40"/>
      <c r="I166" s="144"/>
      <c r="J166" s="40"/>
      <c r="K166" s="40"/>
      <c r="L166" s="44"/>
      <c r="M166" s="220"/>
      <c r="N166" s="221"/>
      <c r="O166" s="91"/>
      <c r="P166" s="91"/>
      <c r="Q166" s="91"/>
      <c r="R166" s="91"/>
      <c r="S166" s="91"/>
      <c r="T166" s="92"/>
      <c r="U166" s="38"/>
      <c r="V166" s="38"/>
      <c r="W166" s="38"/>
      <c r="X166" s="38"/>
      <c r="Y166" s="38"/>
      <c r="Z166" s="38"/>
      <c r="AA166" s="38"/>
      <c r="AB166" s="38"/>
      <c r="AC166" s="38"/>
      <c r="AD166" s="38"/>
      <c r="AE166" s="38"/>
      <c r="AT166" s="17" t="s">
        <v>137</v>
      </c>
      <c r="AU166" s="17" t="s">
        <v>6</v>
      </c>
    </row>
    <row r="167" s="2" customFormat="1">
      <c r="A167" s="38"/>
      <c r="B167" s="39"/>
      <c r="C167" s="40"/>
      <c r="D167" s="218" t="s">
        <v>138</v>
      </c>
      <c r="E167" s="40"/>
      <c r="F167" s="222" t="s">
        <v>213</v>
      </c>
      <c r="G167" s="40"/>
      <c r="H167" s="40"/>
      <c r="I167" s="144"/>
      <c r="J167" s="40"/>
      <c r="K167" s="40"/>
      <c r="L167" s="44"/>
      <c r="M167" s="220"/>
      <c r="N167" s="221"/>
      <c r="O167" s="91"/>
      <c r="P167" s="91"/>
      <c r="Q167" s="91"/>
      <c r="R167" s="91"/>
      <c r="S167" s="91"/>
      <c r="T167" s="92"/>
      <c r="U167" s="38"/>
      <c r="V167" s="38"/>
      <c r="W167" s="38"/>
      <c r="X167" s="38"/>
      <c r="Y167" s="38"/>
      <c r="Z167" s="38"/>
      <c r="AA167" s="38"/>
      <c r="AB167" s="38"/>
      <c r="AC167" s="38"/>
      <c r="AD167" s="38"/>
      <c r="AE167" s="38"/>
      <c r="AT167" s="17" t="s">
        <v>138</v>
      </c>
      <c r="AU167" s="17" t="s">
        <v>6</v>
      </c>
    </row>
    <row r="168" s="2" customFormat="1" ht="19.8" customHeight="1">
      <c r="A168" s="38"/>
      <c r="B168" s="39"/>
      <c r="C168" s="205" t="s">
        <v>176</v>
      </c>
      <c r="D168" s="205" t="s">
        <v>130</v>
      </c>
      <c r="E168" s="206" t="s">
        <v>214</v>
      </c>
      <c r="F168" s="207" t="s">
        <v>215</v>
      </c>
      <c r="G168" s="208" t="s">
        <v>161</v>
      </c>
      <c r="H168" s="209">
        <v>15</v>
      </c>
      <c r="I168" s="210"/>
      <c r="J168" s="209">
        <f>ROUND(I168*H168,15)</f>
        <v>0</v>
      </c>
      <c r="K168" s="207" t="s">
        <v>134</v>
      </c>
      <c r="L168" s="44"/>
      <c r="M168" s="211" t="s">
        <v>1</v>
      </c>
      <c r="N168" s="212" t="s">
        <v>37</v>
      </c>
      <c r="O168" s="91"/>
      <c r="P168" s="213">
        <f>O168*H168</f>
        <v>0</v>
      </c>
      <c r="Q168" s="213">
        <v>0</v>
      </c>
      <c r="R168" s="213">
        <f>Q168*H168</f>
        <v>0</v>
      </c>
      <c r="S168" s="213">
        <v>0</v>
      </c>
      <c r="T168" s="214">
        <f>S168*H168</f>
        <v>0</v>
      </c>
      <c r="U168" s="38"/>
      <c r="V168" s="38"/>
      <c r="W168" s="38"/>
      <c r="X168" s="38"/>
      <c r="Y168" s="38"/>
      <c r="Z168" s="38"/>
      <c r="AA168" s="38"/>
      <c r="AB168" s="38"/>
      <c r="AC168" s="38"/>
      <c r="AD168" s="38"/>
      <c r="AE168" s="38"/>
      <c r="AR168" s="215" t="s">
        <v>135</v>
      </c>
      <c r="AT168" s="215" t="s">
        <v>130</v>
      </c>
      <c r="AU168" s="215" t="s">
        <v>6</v>
      </c>
      <c r="AY168" s="17" t="s">
        <v>136</v>
      </c>
      <c r="BE168" s="216">
        <f>IF(N168="základní",J168,0)</f>
        <v>0</v>
      </c>
      <c r="BF168" s="216">
        <f>IF(N168="snížená",J168,0)</f>
        <v>0</v>
      </c>
      <c r="BG168" s="216">
        <f>IF(N168="zákl. přenesená",J168,0)</f>
        <v>0</v>
      </c>
      <c r="BH168" s="216">
        <f>IF(N168="sníž. přenesená",J168,0)</f>
        <v>0</v>
      </c>
      <c r="BI168" s="216">
        <f>IF(N168="nulová",J168,0)</f>
        <v>0</v>
      </c>
      <c r="BJ168" s="17" t="s">
        <v>79</v>
      </c>
      <c r="BK168" s="217">
        <f>ROUND(I168*H168,15)</f>
        <v>0</v>
      </c>
      <c r="BL168" s="17" t="s">
        <v>135</v>
      </c>
      <c r="BM168" s="215" t="s">
        <v>216</v>
      </c>
    </row>
    <row r="169" s="2" customFormat="1">
      <c r="A169" s="38"/>
      <c r="B169" s="39"/>
      <c r="C169" s="40"/>
      <c r="D169" s="218" t="s">
        <v>137</v>
      </c>
      <c r="E169" s="40"/>
      <c r="F169" s="219" t="s">
        <v>215</v>
      </c>
      <c r="G169" s="40"/>
      <c r="H169" s="40"/>
      <c r="I169" s="144"/>
      <c r="J169" s="40"/>
      <c r="K169" s="40"/>
      <c r="L169" s="44"/>
      <c r="M169" s="220"/>
      <c r="N169" s="221"/>
      <c r="O169" s="91"/>
      <c r="P169" s="91"/>
      <c r="Q169" s="91"/>
      <c r="R169" s="91"/>
      <c r="S169" s="91"/>
      <c r="T169" s="92"/>
      <c r="U169" s="38"/>
      <c r="V169" s="38"/>
      <c r="W169" s="38"/>
      <c r="X169" s="38"/>
      <c r="Y169" s="38"/>
      <c r="Z169" s="38"/>
      <c r="AA169" s="38"/>
      <c r="AB169" s="38"/>
      <c r="AC169" s="38"/>
      <c r="AD169" s="38"/>
      <c r="AE169" s="38"/>
      <c r="AT169" s="17" t="s">
        <v>137</v>
      </c>
      <c r="AU169" s="17" t="s">
        <v>6</v>
      </c>
    </row>
    <row r="170" s="2" customFormat="1">
      <c r="A170" s="38"/>
      <c r="B170" s="39"/>
      <c r="C170" s="40"/>
      <c r="D170" s="218" t="s">
        <v>138</v>
      </c>
      <c r="E170" s="40"/>
      <c r="F170" s="222" t="s">
        <v>217</v>
      </c>
      <c r="G170" s="40"/>
      <c r="H170" s="40"/>
      <c r="I170" s="144"/>
      <c r="J170" s="40"/>
      <c r="K170" s="40"/>
      <c r="L170" s="44"/>
      <c r="M170" s="220"/>
      <c r="N170" s="221"/>
      <c r="O170" s="91"/>
      <c r="P170" s="91"/>
      <c r="Q170" s="91"/>
      <c r="R170" s="91"/>
      <c r="S170" s="91"/>
      <c r="T170" s="92"/>
      <c r="U170" s="38"/>
      <c r="V170" s="38"/>
      <c r="W170" s="38"/>
      <c r="X170" s="38"/>
      <c r="Y170" s="38"/>
      <c r="Z170" s="38"/>
      <c r="AA170" s="38"/>
      <c r="AB170" s="38"/>
      <c r="AC170" s="38"/>
      <c r="AD170" s="38"/>
      <c r="AE170" s="38"/>
      <c r="AT170" s="17" t="s">
        <v>138</v>
      </c>
      <c r="AU170" s="17" t="s">
        <v>6</v>
      </c>
    </row>
    <row r="171" s="2" customFormat="1" ht="19.8" customHeight="1">
      <c r="A171" s="38"/>
      <c r="B171" s="39"/>
      <c r="C171" s="205" t="s">
        <v>218</v>
      </c>
      <c r="D171" s="205" t="s">
        <v>130</v>
      </c>
      <c r="E171" s="206" t="s">
        <v>219</v>
      </c>
      <c r="F171" s="207" t="s">
        <v>220</v>
      </c>
      <c r="G171" s="208" t="s">
        <v>221</v>
      </c>
      <c r="H171" s="209">
        <v>168</v>
      </c>
      <c r="I171" s="210"/>
      <c r="J171" s="209">
        <f>ROUND(I171*H171,15)</f>
        <v>0</v>
      </c>
      <c r="K171" s="207" t="s">
        <v>134</v>
      </c>
      <c r="L171" s="44"/>
      <c r="M171" s="211" t="s">
        <v>1</v>
      </c>
      <c r="N171" s="212" t="s">
        <v>37</v>
      </c>
      <c r="O171" s="91"/>
      <c r="P171" s="213">
        <f>O171*H171</f>
        <v>0</v>
      </c>
      <c r="Q171" s="213">
        <v>0</v>
      </c>
      <c r="R171" s="213">
        <f>Q171*H171</f>
        <v>0</v>
      </c>
      <c r="S171" s="213">
        <v>0</v>
      </c>
      <c r="T171" s="214">
        <f>S171*H171</f>
        <v>0</v>
      </c>
      <c r="U171" s="38"/>
      <c r="V171" s="38"/>
      <c r="W171" s="38"/>
      <c r="X171" s="38"/>
      <c r="Y171" s="38"/>
      <c r="Z171" s="38"/>
      <c r="AA171" s="38"/>
      <c r="AB171" s="38"/>
      <c r="AC171" s="38"/>
      <c r="AD171" s="38"/>
      <c r="AE171" s="38"/>
      <c r="AR171" s="215" t="s">
        <v>135</v>
      </c>
      <c r="AT171" s="215" t="s">
        <v>130</v>
      </c>
      <c r="AU171" s="215" t="s">
        <v>6</v>
      </c>
      <c r="AY171" s="17" t="s">
        <v>136</v>
      </c>
      <c r="BE171" s="216">
        <f>IF(N171="základní",J171,0)</f>
        <v>0</v>
      </c>
      <c r="BF171" s="216">
        <f>IF(N171="snížená",J171,0)</f>
        <v>0</v>
      </c>
      <c r="BG171" s="216">
        <f>IF(N171="zákl. přenesená",J171,0)</f>
        <v>0</v>
      </c>
      <c r="BH171" s="216">
        <f>IF(N171="sníž. přenesená",J171,0)</f>
        <v>0</v>
      </c>
      <c r="BI171" s="216">
        <f>IF(N171="nulová",J171,0)</f>
        <v>0</v>
      </c>
      <c r="BJ171" s="17" t="s">
        <v>79</v>
      </c>
      <c r="BK171" s="217">
        <f>ROUND(I171*H171,15)</f>
        <v>0</v>
      </c>
      <c r="BL171" s="17" t="s">
        <v>135</v>
      </c>
      <c r="BM171" s="215" t="s">
        <v>222</v>
      </c>
    </row>
    <row r="172" s="2" customFormat="1">
      <c r="A172" s="38"/>
      <c r="B172" s="39"/>
      <c r="C172" s="40"/>
      <c r="D172" s="218" t="s">
        <v>137</v>
      </c>
      <c r="E172" s="40"/>
      <c r="F172" s="219" t="s">
        <v>220</v>
      </c>
      <c r="G172" s="40"/>
      <c r="H172" s="40"/>
      <c r="I172" s="144"/>
      <c r="J172" s="40"/>
      <c r="K172" s="40"/>
      <c r="L172" s="44"/>
      <c r="M172" s="220"/>
      <c r="N172" s="221"/>
      <c r="O172" s="91"/>
      <c r="P172" s="91"/>
      <c r="Q172" s="91"/>
      <c r="R172" s="91"/>
      <c r="S172" s="91"/>
      <c r="T172" s="92"/>
      <c r="U172" s="38"/>
      <c r="V172" s="38"/>
      <c r="W172" s="38"/>
      <c r="X172" s="38"/>
      <c r="Y172" s="38"/>
      <c r="Z172" s="38"/>
      <c r="AA172" s="38"/>
      <c r="AB172" s="38"/>
      <c r="AC172" s="38"/>
      <c r="AD172" s="38"/>
      <c r="AE172" s="38"/>
      <c r="AT172" s="17" t="s">
        <v>137</v>
      </c>
      <c r="AU172" s="17" t="s">
        <v>6</v>
      </c>
    </row>
    <row r="173" s="2" customFormat="1">
      <c r="A173" s="38"/>
      <c r="B173" s="39"/>
      <c r="C173" s="40"/>
      <c r="D173" s="218" t="s">
        <v>138</v>
      </c>
      <c r="E173" s="40"/>
      <c r="F173" s="222" t="s">
        <v>223</v>
      </c>
      <c r="G173" s="40"/>
      <c r="H173" s="40"/>
      <c r="I173" s="144"/>
      <c r="J173" s="40"/>
      <c r="K173" s="40"/>
      <c r="L173" s="44"/>
      <c r="M173" s="220"/>
      <c r="N173" s="221"/>
      <c r="O173" s="91"/>
      <c r="P173" s="91"/>
      <c r="Q173" s="91"/>
      <c r="R173" s="91"/>
      <c r="S173" s="91"/>
      <c r="T173" s="92"/>
      <c r="U173" s="38"/>
      <c r="V173" s="38"/>
      <c r="W173" s="38"/>
      <c r="X173" s="38"/>
      <c r="Y173" s="38"/>
      <c r="Z173" s="38"/>
      <c r="AA173" s="38"/>
      <c r="AB173" s="38"/>
      <c r="AC173" s="38"/>
      <c r="AD173" s="38"/>
      <c r="AE173" s="38"/>
      <c r="AT173" s="17" t="s">
        <v>138</v>
      </c>
      <c r="AU173" s="17" t="s">
        <v>6</v>
      </c>
    </row>
    <row r="174" s="2" customFormat="1" ht="19.8" customHeight="1">
      <c r="A174" s="38"/>
      <c r="B174" s="39"/>
      <c r="C174" s="205" t="s">
        <v>180</v>
      </c>
      <c r="D174" s="205" t="s">
        <v>130</v>
      </c>
      <c r="E174" s="206" t="s">
        <v>224</v>
      </c>
      <c r="F174" s="207" t="s">
        <v>225</v>
      </c>
      <c r="G174" s="208" t="s">
        <v>221</v>
      </c>
      <c r="H174" s="209">
        <v>24</v>
      </c>
      <c r="I174" s="210"/>
      <c r="J174" s="209">
        <f>ROUND(I174*H174,15)</f>
        <v>0</v>
      </c>
      <c r="K174" s="207" t="s">
        <v>134</v>
      </c>
      <c r="L174" s="44"/>
      <c r="M174" s="211" t="s">
        <v>1</v>
      </c>
      <c r="N174" s="212" t="s">
        <v>37</v>
      </c>
      <c r="O174" s="91"/>
      <c r="P174" s="213">
        <f>O174*H174</f>
        <v>0</v>
      </c>
      <c r="Q174" s="213">
        <v>0</v>
      </c>
      <c r="R174" s="213">
        <f>Q174*H174</f>
        <v>0</v>
      </c>
      <c r="S174" s="213">
        <v>0</v>
      </c>
      <c r="T174" s="214">
        <f>S174*H174</f>
        <v>0</v>
      </c>
      <c r="U174" s="38"/>
      <c r="V174" s="38"/>
      <c r="W174" s="38"/>
      <c r="X174" s="38"/>
      <c r="Y174" s="38"/>
      <c r="Z174" s="38"/>
      <c r="AA174" s="38"/>
      <c r="AB174" s="38"/>
      <c r="AC174" s="38"/>
      <c r="AD174" s="38"/>
      <c r="AE174" s="38"/>
      <c r="AR174" s="215" t="s">
        <v>135</v>
      </c>
      <c r="AT174" s="215" t="s">
        <v>130</v>
      </c>
      <c r="AU174" s="215" t="s">
        <v>6</v>
      </c>
      <c r="AY174" s="17" t="s">
        <v>136</v>
      </c>
      <c r="BE174" s="216">
        <f>IF(N174="základní",J174,0)</f>
        <v>0</v>
      </c>
      <c r="BF174" s="216">
        <f>IF(N174="snížená",J174,0)</f>
        <v>0</v>
      </c>
      <c r="BG174" s="216">
        <f>IF(N174="zákl. přenesená",J174,0)</f>
        <v>0</v>
      </c>
      <c r="BH174" s="216">
        <f>IF(N174="sníž. přenesená",J174,0)</f>
        <v>0</v>
      </c>
      <c r="BI174" s="216">
        <f>IF(N174="nulová",J174,0)</f>
        <v>0</v>
      </c>
      <c r="BJ174" s="17" t="s">
        <v>79</v>
      </c>
      <c r="BK174" s="217">
        <f>ROUND(I174*H174,15)</f>
        <v>0</v>
      </c>
      <c r="BL174" s="17" t="s">
        <v>135</v>
      </c>
      <c r="BM174" s="215" t="s">
        <v>226</v>
      </c>
    </row>
    <row r="175" s="2" customFormat="1">
      <c r="A175" s="38"/>
      <c r="B175" s="39"/>
      <c r="C175" s="40"/>
      <c r="D175" s="218" t="s">
        <v>137</v>
      </c>
      <c r="E175" s="40"/>
      <c r="F175" s="219" t="s">
        <v>225</v>
      </c>
      <c r="G175" s="40"/>
      <c r="H175" s="40"/>
      <c r="I175" s="144"/>
      <c r="J175" s="40"/>
      <c r="K175" s="40"/>
      <c r="L175" s="44"/>
      <c r="M175" s="220"/>
      <c r="N175" s="221"/>
      <c r="O175" s="91"/>
      <c r="P175" s="91"/>
      <c r="Q175" s="91"/>
      <c r="R175" s="91"/>
      <c r="S175" s="91"/>
      <c r="T175" s="92"/>
      <c r="U175" s="38"/>
      <c r="V175" s="38"/>
      <c r="W175" s="38"/>
      <c r="X175" s="38"/>
      <c r="Y175" s="38"/>
      <c r="Z175" s="38"/>
      <c r="AA175" s="38"/>
      <c r="AB175" s="38"/>
      <c r="AC175" s="38"/>
      <c r="AD175" s="38"/>
      <c r="AE175" s="38"/>
      <c r="AT175" s="17" t="s">
        <v>137</v>
      </c>
      <c r="AU175" s="17" t="s">
        <v>6</v>
      </c>
    </row>
    <row r="176" s="2" customFormat="1">
      <c r="A176" s="38"/>
      <c r="B176" s="39"/>
      <c r="C176" s="40"/>
      <c r="D176" s="218" t="s">
        <v>138</v>
      </c>
      <c r="E176" s="40"/>
      <c r="F176" s="222" t="s">
        <v>227</v>
      </c>
      <c r="G176" s="40"/>
      <c r="H176" s="40"/>
      <c r="I176" s="144"/>
      <c r="J176" s="40"/>
      <c r="K176" s="40"/>
      <c r="L176" s="44"/>
      <c r="M176" s="220"/>
      <c r="N176" s="221"/>
      <c r="O176" s="91"/>
      <c r="P176" s="91"/>
      <c r="Q176" s="91"/>
      <c r="R176" s="91"/>
      <c r="S176" s="91"/>
      <c r="T176" s="92"/>
      <c r="U176" s="38"/>
      <c r="V176" s="38"/>
      <c r="W176" s="38"/>
      <c r="X176" s="38"/>
      <c r="Y176" s="38"/>
      <c r="Z176" s="38"/>
      <c r="AA176" s="38"/>
      <c r="AB176" s="38"/>
      <c r="AC176" s="38"/>
      <c r="AD176" s="38"/>
      <c r="AE176" s="38"/>
      <c r="AT176" s="17" t="s">
        <v>138</v>
      </c>
      <c r="AU176" s="17" t="s">
        <v>6</v>
      </c>
    </row>
    <row r="177" s="2" customFormat="1" ht="19.8" customHeight="1">
      <c r="A177" s="38"/>
      <c r="B177" s="39"/>
      <c r="C177" s="205" t="s">
        <v>7</v>
      </c>
      <c r="D177" s="205" t="s">
        <v>130</v>
      </c>
      <c r="E177" s="206" t="s">
        <v>228</v>
      </c>
      <c r="F177" s="207" t="s">
        <v>229</v>
      </c>
      <c r="G177" s="208" t="s">
        <v>221</v>
      </c>
      <c r="H177" s="209">
        <v>2</v>
      </c>
      <c r="I177" s="210"/>
      <c r="J177" s="209">
        <f>ROUND(I177*H177,15)</f>
        <v>0</v>
      </c>
      <c r="K177" s="207" t="s">
        <v>134</v>
      </c>
      <c r="L177" s="44"/>
      <c r="M177" s="211" t="s">
        <v>1</v>
      </c>
      <c r="N177" s="212" t="s">
        <v>37</v>
      </c>
      <c r="O177" s="91"/>
      <c r="P177" s="213">
        <f>O177*H177</f>
        <v>0</v>
      </c>
      <c r="Q177" s="213">
        <v>0</v>
      </c>
      <c r="R177" s="213">
        <f>Q177*H177</f>
        <v>0</v>
      </c>
      <c r="S177" s="213">
        <v>0</v>
      </c>
      <c r="T177" s="214">
        <f>S177*H177</f>
        <v>0</v>
      </c>
      <c r="U177" s="38"/>
      <c r="V177" s="38"/>
      <c r="W177" s="38"/>
      <c r="X177" s="38"/>
      <c r="Y177" s="38"/>
      <c r="Z177" s="38"/>
      <c r="AA177" s="38"/>
      <c r="AB177" s="38"/>
      <c r="AC177" s="38"/>
      <c r="AD177" s="38"/>
      <c r="AE177" s="38"/>
      <c r="AR177" s="215" t="s">
        <v>135</v>
      </c>
      <c r="AT177" s="215" t="s">
        <v>130</v>
      </c>
      <c r="AU177" s="215" t="s">
        <v>6</v>
      </c>
      <c r="AY177" s="17" t="s">
        <v>136</v>
      </c>
      <c r="BE177" s="216">
        <f>IF(N177="základní",J177,0)</f>
        <v>0</v>
      </c>
      <c r="BF177" s="216">
        <f>IF(N177="snížená",J177,0)</f>
        <v>0</v>
      </c>
      <c r="BG177" s="216">
        <f>IF(N177="zákl. přenesená",J177,0)</f>
        <v>0</v>
      </c>
      <c r="BH177" s="216">
        <f>IF(N177="sníž. přenesená",J177,0)</f>
        <v>0</v>
      </c>
      <c r="BI177" s="216">
        <f>IF(N177="nulová",J177,0)</f>
        <v>0</v>
      </c>
      <c r="BJ177" s="17" t="s">
        <v>79</v>
      </c>
      <c r="BK177" s="217">
        <f>ROUND(I177*H177,15)</f>
        <v>0</v>
      </c>
      <c r="BL177" s="17" t="s">
        <v>135</v>
      </c>
      <c r="BM177" s="215" t="s">
        <v>230</v>
      </c>
    </row>
    <row r="178" s="2" customFormat="1">
      <c r="A178" s="38"/>
      <c r="B178" s="39"/>
      <c r="C178" s="40"/>
      <c r="D178" s="218" t="s">
        <v>137</v>
      </c>
      <c r="E178" s="40"/>
      <c r="F178" s="219" t="s">
        <v>229</v>
      </c>
      <c r="G178" s="40"/>
      <c r="H178" s="40"/>
      <c r="I178" s="144"/>
      <c r="J178" s="40"/>
      <c r="K178" s="40"/>
      <c r="L178" s="44"/>
      <c r="M178" s="220"/>
      <c r="N178" s="221"/>
      <c r="O178" s="91"/>
      <c r="P178" s="91"/>
      <c r="Q178" s="91"/>
      <c r="R178" s="91"/>
      <c r="S178" s="91"/>
      <c r="T178" s="92"/>
      <c r="U178" s="38"/>
      <c r="V178" s="38"/>
      <c r="W178" s="38"/>
      <c r="X178" s="38"/>
      <c r="Y178" s="38"/>
      <c r="Z178" s="38"/>
      <c r="AA178" s="38"/>
      <c r="AB178" s="38"/>
      <c r="AC178" s="38"/>
      <c r="AD178" s="38"/>
      <c r="AE178" s="38"/>
      <c r="AT178" s="17" t="s">
        <v>137</v>
      </c>
      <c r="AU178" s="17" t="s">
        <v>6</v>
      </c>
    </row>
    <row r="179" s="2" customFormat="1">
      <c r="A179" s="38"/>
      <c r="B179" s="39"/>
      <c r="C179" s="40"/>
      <c r="D179" s="218" t="s">
        <v>138</v>
      </c>
      <c r="E179" s="40"/>
      <c r="F179" s="222" t="s">
        <v>231</v>
      </c>
      <c r="G179" s="40"/>
      <c r="H179" s="40"/>
      <c r="I179" s="144"/>
      <c r="J179" s="40"/>
      <c r="K179" s="40"/>
      <c r="L179" s="44"/>
      <c r="M179" s="220"/>
      <c r="N179" s="221"/>
      <c r="O179" s="91"/>
      <c r="P179" s="91"/>
      <c r="Q179" s="91"/>
      <c r="R179" s="91"/>
      <c r="S179" s="91"/>
      <c r="T179" s="92"/>
      <c r="U179" s="38"/>
      <c r="V179" s="38"/>
      <c r="W179" s="38"/>
      <c r="X179" s="38"/>
      <c r="Y179" s="38"/>
      <c r="Z179" s="38"/>
      <c r="AA179" s="38"/>
      <c r="AB179" s="38"/>
      <c r="AC179" s="38"/>
      <c r="AD179" s="38"/>
      <c r="AE179" s="38"/>
      <c r="AT179" s="17" t="s">
        <v>138</v>
      </c>
      <c r="AU179" s="17" t="s">
        <v>6</v>
      </c>
    </row>
    <row r="180" s="2" customFormat="1" ht="19.8" customHeight="1">
      <c r="A180" s="38"/>
      <c r="B180" s="39"/>
      <c r="C180" s="205" t="s">
        <v>185</v>
      </c>
      <c r="D180" s="205" t="s">
        <v>130</v>
      </c>
      <c r="E180" s="206" t="s">
        <v>232</v>
      </c>
      <c r="F180" s="207" t="s">
        <v>233</v>
      </c>
      <c r="G180" s="208" t="s">
        <v>194</v>
      </c>
      <c r="H180" s="209">
        <v>87.670000000000002</v>
      </c>
      <c r="I180" s="210"/>
      <c r="J180" s="209">
        <f>ROUND(I180*H180,15)</f>
        <v>0</v>
      </c>
      <c r="K180" s="207" t="s">
        <v>134</v>
      </c>
      <c r="L180" s="44"/>
      <c r="M180" s="211" t="s">
        <v>1</v>
      </c>
      <c r="N180" s="212" t="s">
        <v>37</v>
      </c>
      <c r="O180" s="91"/>
      <c r="P180" s="213">
        <f>O180*H180</f>
        <v>0</v>
      </c>
      <c r="Q180" s="213">
        <v>0</v>
      </c>
      <c r="R180" s="213">
        <f>Q180*H180</f>
        <v>0</v>
      </c>
      <c r="S180" s="213">
        <v>0</v>
      </c>
      <c r="T180" s="214">
        <f>S180*H180</f>
        <v>0</v>
      </c>
      <c r="U180" s="38"/>
      <c r="V180" s="38"/>
      <c r="W180" s="38"/>
      <c r="X180" s="38"/>
      <c r="Y180" s="38"/>
      <c r="Z180" s="38"/>
      <c r="AA180" s="38"/>
      <c r="AB180" s="38"/>
      <c r="AC180" s="38"/>
      <c r="AD180" s="38"/>
      <c r="AE180" s="38"/>
      <c r="AR180" s="215" t="s">
        <v>135</v>
      </c>
      <c r="AT180" s="215" t="s">
        <v>130</v>
      </c>
      <c r="AU180" s="215" t="s">
        <v>6</v>
      </c>
      <c r="AY180" s="17" t="s">
        <v>136</v>
      </c>
      <c r="BE180" s="216">
        <f>IF(N180="základní",J180,0)</f>
        <v>0</v>
      </c>
      <c r="BF180" s="216">
        <f>IF(N180="snížená",J180,0)</f>
        <v>0</v>
      </c>
      <c r="BG180" s="216">
        <f>IF(N180="zákl. přenesená",J180,0)</f>
        <v>0</v>
      </c>
      <c r="BH180" s="216">
        <f>IF(N180="sníž. přenesená",J180,0)</f>
        <v>0</v>
      </c>
      <c r="BI180" s="216">
        <f>IF(N180="nulová",J180,0)</f>
        <v>0</v>
      </c>
      <c r="BJ180" s="17" t="s">
        <v>79</v>
      </c>
      <c r="BK180" s="217">
        <f>ROUND(I180*H180,15)</f>
        <v>0</v>
      </c>
      <c r="BL180" s="17" t="s">
        <v>135</v>
      </c>
      <c r="BM180" s="215" t="s">
        <v>234</v>
      </c>
    </row>
    <row r="181" s="2" customFormat="1">
      <c r="A181" s="38"/>
      <c r="B181" s="39"/>
      <c r="C181" s="40"/>
      <c r="D181" s="218" t="s">
        <v>137</v>
      </c>
      <c r="E181" s="40"/>
      <c r="F181" s="219" t="s">
        <v>233</v>
      </c>
      <c r="G181" s="40"/>
      <c r="H181" s="40"/>
      <c r="I181" s="144"/>
      <c r="J181" s="40"/>
      <c r="K181" s="40"/>
      <c r="L181" s="44"/>
      <c r="M181" s="220"/>
      <c r="N181" s="221"/>
      <c r="O181" s="91"/>
      <c r="P181" s="91"/>
      <c r="Q181" s="91"/>
      <c r="R181" s="91"/>
      <c r="S181" s="91"/>
      <c r="T181" s="92"/>
      <c r="U181" s="38"/>
      <c r="V181" s="38"/>
      <c r="W181" s="38"/>
      <c r="X181" s="38"/>
      <c r="Y181" s="38"/>
      <c r="Z181" s="38"/>
      <c r="AA181" s="38"/>
      <c r="AB181" s="38"/>
      <c r="AC181" s="38"/>
      <c r="AD181" s="38"/>
      <c r="AE181" s="38"/>
      <c r="AT181" s="17" t="s">
        <v>137</v>
      </c>
      <c r="AU181" s="17" t="s">
        <v>6</v>
      </c>
    </row>
    <row r="182" s="2" customFormat="1">
      <c r="A182" s="38"/>
      <c r="B182" s="39"/>
      <c r="C182" s="40"/>
      <c r="D182" s="218" t="s">
        <v>138</v>
      </c>
      <c r="E182" s="40"/>
      <c r="F182" s="222" t="s">
        <v>235</v>
      </c>
      <c r="G182" s="40"/>
      <c r="H182" s="40"/>
      <c r="I182" s="144"/>
      <c r="J182" s="40"/>
      <c r="K182" s="40"/>
      <c r="L182" s="44"/>
      <c r="M182" s="220"/>
      <c r="N182" s="221"/>
      <c r="O182" s="91"/>
      <c r="P182" s="91"/>
      <c r="Q182" s="91"/>
      <c r="R182" s="91"/>
      <c r="S182" s="91"/>
      <c r="T182" s="92"/>
      <c r="U182" s="38"/>
      <c r="V182" s="38"/>
      <c r="W182" s="38"/>
      <c r="X182" s="38"/>
      <c r="Y182" s="38"/>
      <c r="Z182" s="38"/>
      <c r="AA182" s="38"/>
      <c r="AB182" s="38"/>
      <c r="AC182" s="38"/>
      <c r="AD182" s="38"/>
      <c r="AE182" s="38"/>
      <c r="AT182" s="17" t="s">
        <v>138</v>
      </c>
      <c r="AU182" s="17" t="s">
        <v>6</v>
      </c>
    </row>
    <row r="183" s="2" customFormat="1" ht="19.8" customHeight="1">
      <c r="A183" s="38"/>
      <c r="B183" s="39"/>
      <c r="C183" s="205" t="s">
        <v>236</v>
      </c>
      <c r="D183" s="205" t="s">
        <v>130</v>
      </c>
      <c r="E183" s="206" t="s">
        <v>237</v>
      </c>
      <c r="F183" s="207" t="s">
        <v>238</v>
      </c>
      <c r="G183" s="208" t="s">
        <v>161</v>
      </c>
      <c r="H183" s="209">
        <v>10</v>
      </c>
      <c r="I183" s="210"/>
      <c r="J183" s="209">
        <f>ROUND(I183*H183,15)</f>
        <v>0</v>
      </c>
      <c r="K183" s="207" t="s">
        <v>134</v>
      </c>
      <c r="L183" s="44"/>
      <c r="M183" s="211" t="s">
        <v>1</v>
      </c>
      <c r="N183" s="212" t="s">
        <v>37</v>
      </c>
      <c r="O183" s="91"/>
      <c r="P183" s="213">
        <f>O183*H183</f>
        <v>0</v>
      </c>
      <c r="Q183" s="213">
        <v>0</v>
      </c>
      <c r="R183" s="213">
        <f>Q183*H183</f>
        <v>0</v>
      </c>
      <c r="S183" s="213">
        <v>0</v>
      </c>
      <c r="T183" s="214">
        <f>S183*H183</f>
        <v>0</v>
      </c>
      <c r="U183" s="38"/>
      <c r="V183" s="38"/>
      <c r="W183" s="38"/>
      <c r="X183" s="38"/>
      <c r="Y183" s="38"/>
      <c r="Z183" s="38"/>
      <c r="AA183" s="38"/>
      <c r="AB183" s="38"/>
      <c r="AC183" s="38"/>
      <c r="AD183" s="38"/>
      <c r="AE183" s="38"/>
      <c r="AR183" s="215" t="s">
        <v>135</v>
      </c>
      <c r="AT183" s="215" t="s">
        <v>130</v>
      </c>
      <c r="AU183" s="215" t="s">
        <v>6</v>
      </c>
      <c r="AY183" s="17" t="s">
        <v>136</v>
      </c>
      <c r="BE183" s="216">
        <f>IF(N183="základní",J183,0)</f>
        <v>0</v>
      </c>
      <c r="BF183" s="216">
        <f>IF(N183="snížená",J183,0)</f>
        <v>0</v>
      </c>
      <c r="BG183" s="216">
        <f>IF(N183="zákl. přenesená",J183,0)</f>
        <v>0</v>
      </c>
      <c r="BH183" s="216">
        <f>IF(N183="sníž. přenesená",J183,0)</f>
        <v>0</v>
      </c>
      <c r="BI183" s="216">
        <f>IF(N183="nulová",J183,0)</f>
        <v>0</v>
      </c>
      <c r="BJ183" s="17" t="s">
        <v>79</v>
      </c>
      <c r="BK183" s="217">
        <f>ROUND(I183*H183,15)</f>
        <v>0</v>
      </c>
      <c r="BL183" s="17" t="s">
        <v>135</v>
      </c>
      <c r="BM183" s="215" t="s">
        <v>239</v>
      </c>
    </row>
    <row r="184" s="2" customFormat="1">
      <c r="A184" s="38"/>
      <c r="B184" s="39"/>
      <c r="C184" s="40"/>
      <c r="D184" s="218" t="s">
        <v>137</v>
      </c>
      <c r="E184" s="40"/>
      <c r="F184" s="219" t="s">
        <v>238</v>
      </c>
      <c r="G184" s="40"/>
      <c r="H184" s="40"/>
      <c r="I184" s="144"/>
      <c r="J184" s="40"/>
      <c r="K184" s="40"/>
      <c r="L184" s="44"/>
      <c r="M184" s="220"/>
      <c r="N184" s="221"/>
      <c r="O184" s="91"/>
      <c r="P184" s="91"/>
      <c r="Q184" s="91"/>
      <c r="R184" s="91"/>
      <c r="S184" s="91"/>
      <c r="T184" s="92"/>
      <c r="U184" s="38"/>
      <c r="V184" s="38"/>
      <c r="W184" s="38"/>
      <c r="X184" s="38"/>
      <c r="Y184" s="38"/>
      <c r="Z184" s="38"/>
      <c r="AA184" s="38"/>
      <c r="AB184" s="38"/>
      <c r="AC184" s="38"/>
      <c r="AD184" s="38"/>
      <c r="AE184" s="38"/>
      <c r="AT184" s="17" t="s">
        <v>137</v>
      </c>
      <c r="AU184" s="17" t="s">
        <v>6</v>
      </c>
    </row>
    <row r="185" s="2" customFormat="1">
      <c r="A185" s="38"/>
      <c r="B185" s="39"/>
      <c r="C185" s="40"/>
      <c r="D185" s="218" t="s">
        <v>138</v>
      </c>
      <c r="E185" s="40"/>
      <c r="F185" s="222" t="s">
        <v>240</v>
      </c>
      <c r="G185" s="40"/>
      <c r="H185" s="40"/>
      <c r="I185" s="144"/>
      <c r="J185" s="40"/>
      <c r="K185" s="40"/>
      <c r="L185" s="44"/>
      <c r="M185" s="220"/>
      <c r="N185" s="221"/>
      <c r="O185" s="91"/>
      <c r="P185" s="91"/>
      <c r="Q185" s="91"/>
      <c r="R185" s="91"/>
      <c r="S185" s="91"/>
      <c r="T185" s="92"/>
      <c r="U185" s="38"/>
      <c r="V185" s="38"/>
      <c r="W185" s="38"/>
      <c r="X185" s="38"/>
      <c r="Y185" s="38"/>
      <c r="Z185" s="38"/>
      <c r="AA185" s="38"/>
      <c r="AB185" s="38"/>
      <c r="AC185" s="38"/>
      <c r="AD185" s="38"/>
      <c r="AE185" s="38"/>
      <c r="AT185" s="17" t="s">
        <v>138</v>
      </c>
      <c r="AU185" s="17" t="s">
        <v>6</v>
      </c>
    </row>
    <row r="186" s="2" customFormat="1" ht="19.8" customHeight="1">
      <c r="A186" s="38"/>
      <c r="B186" s="39"/>
      <c r="C186" s="205" t="s">
        <v>189</v>
      </c>
      <c r="D186" s="205" t="s">
        <v>130</v>
      </c>
      <c r="E186" s="206" t="s">
        <v>241</v>
      </c>
      <c r="F186" s="207" t="s">
        <v>242</v>
      </c>
      <c r="G186" s="208" t="s">
        <v>161</v>
      </c>
      <c r="H186" s="209">
        <v>10</v>
      </c>
      <c r="I186" s="210"/>
      <c r="J186" s="209">
        <f>ROUND(I186*H186,15)</f>
        <v>0</v>
      </c>
      <c r="K186" s="207" t="s">
        <v>134</v>
      </c>
      <c r="L186" s="44"/>
      <c r="M186" s="211" t="s">
        <v>1</v>
      </c>
      <c r="N186" s="212" t="s">
        <v>37</v>
      </c>
      <c r="O186" s="91"/>
      <c r="P186" s="213">
        <f>O186*H186</f>
        <v>0</v>
      </c>
      <c r="Q186" s="213">
        <v>0</v>
      </c>
      <c r="R186" s="213">
        <f>Q186*H186</f>
        <v>0</v>
      </c>
      <c r="S186" s="213">
        <v>0</v>
      </c>
      <c r="T186" s="214">
        <f>S186*H186</f>
        <v>0</v>
      </c>
      <c r="U186" s="38"/>
      <c r="V186" s="38"/>
      <c r="W186" s="38"/>
      <c r="X186" s="38"/>
      <c r="Y186" s="38"/>
      <c r="Z186" s="38"/>
      <c r="AA186" s="38"/>
      <c r="AB186" s="38"/>
      <c r="AC186" s="38"/>
      <c r="AD186" s="38"/>
      <c r="AE186" s="38"/>
      <c r="AR186" s="215" t="s">
        <v>135</v>
      </c>
      <c r="AT186" s="215" t="s">
        <v>130</v>
      </c>
      <c r="AU186" s="215" t="s">
        <v>6</v>
      </c>
      <c r="AY186" s="17" t="s">
        <v>136</v>
      </c>
      <c r="BE186" s="216">
        <f>IF(N186="základní",J186,0)</f>
        <v>0</v>
      </c>
      <c r="BF186" s="216">
        <f>IF(N186="snížená",J186,0)</f>
        <v>0</v>
      </c>
      <c r="BG186" s="216">
        <f>IF(N186="zákl. přenesená",J186,0)</f>
        <v>0</v>
      </c>
      <c r="BH186" s="216">
        <f>IF(N186="sníž. přenesená",J186,0)</f>
        <v>0</v>
      </c>
      <c r="BI186" s="216">
        <f>IF(N186="nulová",J186,0)</f>
        <v>0</v>
      </c>
      <c r="BJ186" s="17" t="s">
        <v>79</v>
      </c>
      <c r="BK186" s="217">
        <f>ROUND(I186*H186,15)</f>
        <v>0</v>
      </c>
      <c r="BL186" s="17" t="s">
        <v>135</v>
      </c>
      <c r="BM186" s="215" t="s">
        <v>243</v>
      </c>
    </row>
    <row r="187" s="2" customFormat="1">
      <c r="A187" s="38"/>
      <c r="B187" s="39"/>
      <c r="C187" s="40"/>
      <c r="D187" s="218" t="s">
        <v>137</v>
      </c>
      <c r="E187" s="40"/>
      <c r="F187" s="219" t="s">
        <v>242</v>
      </c>
      <c r="G187" s="40"/>
      <c r="H187" s="40"/>
      <c r="I187" s="144"/>
      <c r="J187" s="40"/>
      <c r="K187" s="40"/>
      <c r="L187" s="44"/>
      <c r="M187" s="220"/>
      <c r="N187" s="221"/>
      <c r="O187" s="91"/>
      <c r="P187" s="91"/>
      <c r="Q187" s="91"/>
      <c r="R187" s="91"/>
      <c r="S187" s="91"/>
      <c r="T187" s="92"/>
      <c r="U187" s="38"/>
      <c r="V187" s="38"/>
      <c r="W187" s="38"/>
      <c r="X187" s="38"/>
      <c r="Y187" s="38"/>
      <c r="Z187" s="38"/>
      <c r="AA187" s="38"/>
      <c r="AB187" s="38"/>
      <c r="AC187" s="38"/>
      <c r="AD187" s="38"/>
      <c r="AE187" s="38"/>
      <c r="AT187" s="17" t="s">
        <v>137</v>
      </c>
      <c r="AU187" s="17" t="s">
        <v>6</v>
      </c>
    </row>
    <row r="188" s="2" customFormat="1">
      <c r="A188" s="38"/>
      <c r="B188" s="39"/>
      <c r="C188" s="40"/>
      <c r="D188" s="218" t="s">
        <v>138</v>
      </c>
      <c r="E188" s="40"/>
      <c r="F188" s="222" t="s">
        <v>244</v>
      </c>
      <c r="G188" s="40"/>
      <c r="H188" s="40"/>
      <c r="I188" s="144"/>
      <c r="J188" s="40"/>
      <c r="K188" s="40"/>
      <c r="L188" s="44"/>
      <c r="M188" s="220"/>
      <c r="N188" s="221"/>
      <c r="O188" s="91"/>
      <c r="P188" s="91"/>
      <c r="Q188" s="91"/>
      <c r="R188" s="91"/>
      <c r="S188" s="91"/>
      <c r="T188" s="92"/>
      <c r="U188" s="38"/>
      <c r="V188" s="38"/>
      <c r="W188" s="38"/>
      <c r="X188" s="38"/>
      <c r="Y188" s="38"/>
      <c r="Z188" s="38"/>
      <c r="AA188" s="38"/>
      <c r="AB188" s="38"/>
      <c r="AC188" s="38"/>
      <c r="AD188" s="38"/>
      <c r="AE188" s="38"/>
      <c r="AT188" s="17" t="s">
        <v>138</v>
      </c>
      <c r="AU188" s="17" t="s">
        <v>6</v>
      </c>
    </row>
    <row r="189" s="2" customFormat="1" ht="19.8" customHeight="1">
      <c r="A189" s="38"/>
      <c r="B189" s="39"/>
      <c r="C189" s="205" t="s">
        <v>245</v>
      </c>
      <c r="D189" s="205" t="s">
        <v>130</v>
      </c>
      <c r="E189" s="206" t="s">
        <v>246</v>
      </c>
      <c r="F189" s="207" t="s">
        <v>247</v>
      </c>
      <c r="G189" s="208" t="s">
        <v>161</v>
      </c>
      <c r="H189" s="209">
        <v>6</v>
      </c>
      <c r="I189" s="210"/>
      <c r="J189" s="209">
        <f>ROUND(I189*H189,15)</f>
        <v>0</v>
      </c>
      <c r="K189" s="207" t="s">
        <v>134</v>
      </c>
      <c r="L189" s="44"/>
      <c r="M189" s="211" t="s">
        <v>1</v>
      </c>
      <c r="N189" s="212" t="s">
        <v>37</v>
      </c>
      <c r="O189" s="91"/>
      <c r="P189" s="213">
        <f>O189*H189</f>
        <v>0</v>
      </c>
      <c r="Q189" s="213">
        <v>0</v>
      </c>
      <c r="R189" s="213">
        <f>Q189*H189</f>
        <v>0</v>
      </c>
      <c r="S189" s="213">
        <v>0</v>
      </c>
      <c r="T189" s="214">
        <f>S189*H189</f>
        <v>0</v>
      </c>
      <c r="U189" s="38"/>
      <c r="V189" s="38"/>
      <c r="W189" s="38"/>
      <c r="X189" s="38"/>
      <c r="Y189" s="38"/>
      <c r="Z189" s="38"/>
      <c r="AA189" s="38"/>
      <c r="AB189" s="38"/>
      <c r="AC189" s="38"/>
      <c r="AD189" s="38"/>
      <c r="AE189" s="38"/>
      <c r="AR189" s="215" t="s">
        <v>135</v>
      </c>
      <c r="AT189" s="215" t="s">
        <v>130</v>
      </c>
      <c r="AU189" s="215" t="s">
        <v>6</v>
      </c>
      <c r="AY189" s="17" t="s">
        <v>136</v>
      </c>
      <c r="BE189" s="216">
        <f>IF(N189="základní",J189,0)</f>
        <v>0</v>
      </c>
      <c r="BF189" s="216">
        <f>IF(N189="snížená",J189,0)</f>
        <v>0</v>
      </c>
      <c r="BG189" s="216">
        <f>IF(N189="zákl. přenesená",J189,0)</f>
        <v>0</v>
      </c>
      <c r="BH189" s="216">
        <f>IF(N189="sníž. přenesená",J189,0)</f>
        <v>0</v>
      </c>
      <c r="BI189" s="216">
        <f>IF(N189="nulová",J189,0)</f>
        <v>0</v>
      </c>
      <c r="BJ189" s="17" t="s">
        <v>79</v>
      </c>
      <c r="BK189" s="217">
        <f>ROUND(I189*H189,15)</f>
        <v>0</v>
      </c>
      <c r="BL189" s="17" t="s">
        <v>135</v>
      </c>
      <c r="BM189" s="215" t="s">
        <v>248</v>
      </c>
    </row>
    <row r="190" s="2" customFormat="1">
      <c r="A190" s="38"/>
      <c r="B190" s="39"/>
      <c r="C190" s="40"/>
      <c r="D190" s="218" t="s">
        <v>137</v>
      </c>
      <c r="E190" s="40"/>
      <c r="F190" s="219" t="s">
        <v>247</v>
      </c>
      <c r="G190" s="40"/>
      <c r="H190" s="40"/>
      <c r="I190" s="144"/>
      <c r="J190" s="40"/>
      <c r="K190" s="40"/>
      <c r="L190" s="44"/>
      <c r="M190" s="220"/>
      <c r="N190" s="221"/>
      <c r="O190" s="91"/>
      <c r="P190" s="91"/>
      <c r="Q190" s="91"/>
      <c r="R190" s="91"/>
      <c r="S190" s="91"/>
      <c r="T190" s="92"/>
      <c r="U190" s="38"/>
      <c r="V190" s="38"/>
      <c r="W190" s="38"/>
      <c r="X190" s="38"/>
      <c r="Y190" s="38"/>
      <c r="Z190" s="38"/>
      <c r="AA190" s="38"/>
      <c r="AB190" s="38"/>
      <c r="AC190" s="38"/>
      <c r="AD190" s="38"/>
      <c r="AE190" s="38"/>
      <c r="AT190" s="17" t="s">
        <v>137</v>
      </c>
      <c r="AU190" s="17" t="s">
        <v>6</v>
      </c>
    </row>
    <row r="191" s="2" customFormat="1">
      <c r="A191" s="38"/>
      <c r="B191" s="39"/>
      <c r="C191" s="40"/>
      <c r="D191" s="218" t="s">
        <v>138</v>
      </c>
      <c r="E191" s="40"/>
      <c r="F191" s="222" t="s">
        <v>249</v>
      </c>
      <c r="G191" s="40"/>
      <c r="H191" s="40"/>
      <c r="I191" s="144"/>
      <c r="J191" s="40"/>
      <c r="K191" s="40"/>
      <c r="L191" s="44"/>
      <c r="M191" s="220"/>
      <c r="N191" s="221"/>
      <c r="O191" s="91"/>
      <c r="P191" s="91"/>
      <c r="Q191" s="91"/>
      <c r="R191" s="91"/>
      <c r="S191" s="91"/>
      <c r="T191" s="92"/>
      <c r="U191" s="38"/>
      <c r="V191" s="38"/>
      <c r="W191" s="38"/>
      <c r="X191" s="38"/>
      <c r="Y191" s="38"/>
      <c r="Z191" s="38"/>
      <c r="AA191" s="38"/>
      <c r="AB191" s="38"/>
      <c r="AC191" s="38"/>
      <c r="AD191" s="38"/>
      <c r="AE191" s="38"/>
      <c r="AT191" s="17" t="s">
        <v>138</v>
      </c>
      <c r="AU191" s="17" t="s">
        <v>6</v>
      </c>
    </row>
    <row r="192" s="2" customFormat="1" ht="19.8" customHeight="1">
      <c r="A192" s="38"/>
      <c r="B192" s="39"/>
      <c r="C192" s="205" t="s">
        <v>195</v>
      </c>
      <c r="D192" s="205" t="s">
        <v>130</v>
      </c>
      <c r="E192" s="206" t="s">
        <v>250</v>
      </c>
      <c r="F192" s="207" t="s">
        <v>251</v>
      </c>
      <c r="G192" s="208" t="s">
        <v>161</v>
      </c>
      <c r="H192" s="209">
        <v>20</v>
      </c>
      <c r="I192" s="210"/>
      <c r="J192" s="209">
        <f>ROUND(I192*H192,15)</f>
        <v>0</v>
      </c>
      <c r="K192" s="207" t="s">
        <v>134</v>
      </c>
      <c r="L192" s="44"/>
      <c r="M192" s="211" t="s">
        <v>1</v>
      </c>
      <c r="N192" s="212" t="s">
        <v>37</v>
      </c>
      <c r="O192" s="91"/>
      <c r="P192" s="213">
        <f>O192*H192</f>
        <v>0</v>
      </c>
      <c r="Q192" s="213">
        <v>0</v>
      </c>
      <c r="R192" s="213">
        <f>Q192*H192</f>
        <v>0</v>
      </c>
      <c r="S192" s="213">
        <v>0</v>
      </c>
      <c r="T192" s="214">
        <f>S192*H192</f>
        <v>0</v>
      </c>
      <c r="U192" s="38"/>
      <c r="V192" s="38"/>
      <c r="W192" s="38"/>
      <c r="X192" s="38"/>
      <c r="Y192" s="38"/>
      <c r="Z192" s="38"/>
      <c r="AA192" s="38"/>
      <c r="AB192" s="38"/>
      <c r="AC192" s="38"/>
      <c r="AD192" s="38"/>
      <c r="AE192" s="38"/>
      <c r="AR192" s="215" t="s">
        <v>135</v>
      </c>
      <c r="AT192" s="215" t="s">
        <v>130</v>
      </c>
      <c r="AU192" s="215" t="s">
        <v>6</v>
      </c>
      <c r="AY192" s="17" t="s">
        <v>136</v>
      </c>
      <c r="BE192" s="216">
        <f>IF(N192="základní",J192,0)</f>
        <v>0</v>
      </c>
      <c r="BF192" s="216">
        <f>IF(N192="snížená",J192,0)</f>
        <v>0</v>
      </c>
      <c r="BG192" s="216">
        <f>IF(N192="zákl. přenesená",J192,0)</f>
        <v>0</v>
      </c>
      <c r="BH192" s="216">
        <f>IF(N192="sníž. přenesená",J192,0)</f>
        <v>0</v>
      </c>
      <c r="BI192" s="216">
        <f>IF(N192="nulová",J192,0)</f>
        <v>0</v>
      </c>
      <c r="BJ192" s="17" t="s">
        <v>79</v>
      </c>
      <c r="BK192" s="217">
        <f>ROUND(I192*H192,15)</f>
        <v>0</v>
      </c>
      <c r="BL192" s="17" t="s">
        <v>135</v>
      </c>
      <c r="BM192" s="215" t="s">
        <v>252</v>
      </c>
    </row>
    <row r="193" s="2" customFormat="1">
      <c r="A193" s="38"/>
      <c r="B193" s="39"/>
      <c r="C193" s="40"/>
      <c r="D193" s="218" t="s">
        <v>137</v>
      </c>
      <c r="E193" s="40"/>
      <c r="F193" s="219" t="s">
        <v>251</v>
      </c>
      <c r="G193" s="40"/>
      <c r="H193" s="40"/>
      <c r="I193" s="144"/>
      <c r="J193" s="40"/>
      <c r="K193" s="40"/>
      <c r="L193" s="44"/>
      <c r="M193" s="220"/>
      <c r="N193" s="221"/>
      <c r="O193" s="91"/>
      <c r="P193" s="91"/>
      <c r="Q193" s="91"/>
      <c r="R193" s="91"/>
      <c r="S193" s="91"/>
      <c r="T193" s="92"/>
      <c r="U193" s="38"/>
      <c r="V193" s="38"/>
      <c r="W193" s="38"/>
      <c r="X193" s="38"/>
      <c r="Y193" s="38"/>
      <c r="Z193" s="38"/>
      <c r="AA193" s="38"/>
      <c r="AB193" s="38"/>
      <c r="AC193" s="38"/>
      <c r="AD193" s="38"/>
      <c r="AE193" s="38"/>
      <c r="AT193" s="17" t="s">
        <v>137</v>
      </c>
      <c r="AU193" s="17" t="s">
        <v>6</v>
      </c>
    </row>
    <row r="194" s="2" customFormat="1">
      <c r="A194" s="38"/>
      <c r="B194" s="39"/>
      <c r="C194" s="40"/>
      <c r="D194" s="218" t="s">
        <v>138</v>
      </c>
      <c r="E194" s="40"/>
      <c r="F194" s="222" t="s">
        <v>253</v>
      </c>
      <c r="G194" s="40"/>
      <c r="H194" s="40"/>
      <c r="I194" s="144"/>
      <c r="J194" s="40"/>
      <c r="K194" s="40"/>
      <c r="L194" s="44"/>
      <c r="M194" s="220"/>
      <c r="N194" s="221"/>
      <c r="O194" s="91"/>
      <c r="P194" s="91"/>
      <c r="Q194" s="91"/>
      <c r="R194" s="91"/>
      <c r="S194" s="91"/>
      <c r="T194" s="92"/>
      <c r="U194" s="38"/>
      <c r="V194" s="38"/>
      <c r="W194" s="38"/>
      <c r="X194" s="38"/>
      <c r="Y194" s="38"/>
      <c r="Z194" s="38"/>
      <c r="AA194" s="38"/>
      <c r="AB194" s="38"/>
      <c r="AC194" s="38"/>
      <c r="AD194" s="38"/>
      <c r="AE194" s="38"/>
      <c r="AT194" s="17" t="s">
        <v>138</v>
      </c>
      <c r="AU194" s="17" t="s">
        <v>6</v>
      </c>
    </row>
    <row r="195" s="2" customFormat="1" ht="19.8" customHeight="1">
      <c r="A195" s="38"/>
      <c r="B195" s="39"/>
      <c r="C195" s="205" t="s">
        <v>254</v>
      </c>
      <c r="D195" s="205" t="s">
        <v>130</v>
      </c>
      <c r="E195" s="206" t="s">
        <v>255</v>
      </c>
      <c r="F195" s="207" t="s">
        <v>256</v>
      </c>
      <c r="G195" s="208" t="s">
        <v>161</v>
      </c>
      <c r="H195" s="209">
        <v>22</v>
      </c>
      <c r="I195" s="210"/>
      <c r="J195" s="209">
        <f>ROUND(I195*H195,15)</f>
        <v>0</v>
      </c>
      <c r="K195" s="207" t="s">
        <v>134</v>
      </c>
      <c r="L195" s="44"/>
      <c r="M195" s="211" t="s">
        <v>1</v>
      </c>
      <c r="N195" s="212" t="s">
        <v>37</v>
      </c>
      <c r="O195" s="91"/>
      <c r="P195" s="213">
        <f>O195*H195</f>
        <v>0</v>
      </c>
      <c r="Q195" s="213">
        <v>0</v>
      </c>
      <c r="R195" s="213">
        <f>Q195*H195</f>
        <v>0</v>
      </c>
      <c r="S195" s="213">
        <v>0</v>
      </c>
      <c r="T195" s="214">
        <f>S195*H195</f>
        <v>0</v>
      </c>
      <c r="U195" s="38"/>
      <c r="V195" s="38"/>
      <c r="W195" s="38"/>
      <c r="X195" s="38"/>
      <c r="Y195" s="38"/>
      <c r="Z195" s="38"/>
      <c r="AA195" s="38"/>
      <c r="AB195" s="38"/>
      <c r="AC195" s="38"/>
      <c r="AD195" s="38"/>
      <c r="AE195" s="38"/>
      <c r="AR195" s="215" t="s">
        <v>135</v>
      </c>
      <c r="AT195" s="215" t="s">
        <v>130</v>
      </c>
      <c r="AU195" s="215" t="s">
        <v>6</v>
      </c>
      <c r="AY195" s="17" t="s">
        <v>136</v>
      </c>
      <c r="BE195" s="216">
        <f>IF(N195="základní",J195,0)</f>
        <v>0</v>
      </c>
      <c r="BF195" s="216">
        <f>IF(N195="snížená",J195,0)</f>
        <v>0</v>
      </c>
      <c r="BG195" s="216">
        <f>IF(N195="zákl. přenesená",J195,0)</f>
        <v>0</v>
      </c>
      <c r="BH195" s="216">
        <f>IF(N195="sníž. přenesená",J195,0)</f>
        <v>0</v>
      </c>
      <c r="BI195" s="216">
        <f>IF(N195="nulová",J195,0)</f>
        <v>0</v>
      </c>
      <c r="BJ195" s="17" t="s">
        <v>79</v>
      </c>
      <c r="BK195" s="217">
        <f>ROUND(I195*H195,15)</f>
        <v>0</v>
      </c>
      <c r="BL195" s="17" t="s">
        <v>135</v>
      </c>
      <c r="BM195" s="215" t="s">
        <v>257</v>
      </c>
    </row>
    <row r="196" s="2" customFormat="1">
      <c r="A196" s="38"/>
      <c r="B196" s="39"/>
      <c r="C196" s="40"/>
      <c r="D196" s="218" t="s">
        <v>137</v>
      </c>
      <c r="E196" s="40"/>
      <c r="F196" s="219" t="s">
        <v>256</v>
      </c>
      <c r="G196" s="40"/>
      <c r="H196" s="40"/>
      <c r="I196" s="144"/>
      <c r="J196" s="40"/>
      <c r="K196" s="40"/>
      <c r="L196" s="44"/>
      <c r="M196" s="220"/>
      <c r="N196" s="221"/>
      <c r="O196" s="91"/>
      <c r="P196" s="91"/>
      <c r="Q196" s="91"/>
      <c r="R196" s="91"/>
      <c r="S196" s="91"/>
      <c r="T196" s="92"/>
      <c r="U196" s="38"/>
      <c r="V196" s="38"/>
      <c r="W196" s="38"/>
      <c r="X196" s="38"/>
      <c r="Y196" s="38"/>
      <c r="Z196" s="38"/>
      <c r="AA196" s="38"/>
      <c r="AB196" s="38"/>
      <c r="AC196" s="38"/>
      <c r="AD196" s="38"/>
      <c r="AE196" s="38"/>
      <c r="AT196" s="17" t="s">
        <v>137</v>
      </c>
      <c r="AU196" s="17" t="s">
        <v>6</v>
      </c>
    </row>
    <row r="197" s="2" customFormat="1">
      <c r="A197" s="38"/>
      <c r="B197" s="39"/>
      <c r="C197" s="40"/>
      <c r="D197" s="218" t="s">
        <v>138</v>
      </c>
      <c r="E197" s="40"/>
      <c r="F197" s="222" t="s">
        <v>258</v>
      </c>
      <c r="G197" s="40"/>
      <c r="H197" s="40"/>
      <c r="I197" s="144"/>
      <c r="J197" s="40"/>
      <c r="K197" s="40"/>
      <c r="L197" s="44"/>
      <c r="M197" s="220"/>
      <c r="N197" s="221"/>
      <c r="O197" s="91"/>
      <c r="P197" s="91"/>
      <c r="Q197" s="91"/>
      <c r="R197" s="91"/>
      <c r="S197" s="91"/>
      <c r="T197" s="92"/>
      <c r="U197" s="38"/>
      <c r="V197" s="38"/>
      <c r="W197" s="38"/>
      <c r="X197" s="38"/>
      <c r="Y197" s="38"/>
      <c r="Z197" s="38"/>
      <c r="AA197" s="38"/>
      <c r="AB197" s="38"/>
      <c r="AC197" s="38"/>
      <c r="AD197" s="38"/>
      <c r="AE197" s="38"/>
      <c r="AT197" s="17" t="s">
        <v>138</v>
      </c>
      <c r="AU197" s="17" t="s">
        <v>6</v>
      </c>
    </row>
    <row r="198" s="2" customFormat="1" ht="19.8" customHeight="1">
      <c r="A198" s="38"/>
      <c r="B198" s="39"/>
      <c r="C198" s="205" t="s">
        <v>199</v>
      </c>
      <c r="D198" s="205" t="s">
        <v>130</v>
      </c>
      <c r="E198" s="206" t="s">
        <v>259</v>
      </c>
      <c r="F198" s="207" t="s">
        <v>260</v>
      </c>
      <c r="G198" s="208" t="s">
        <v>194</v>
      </c>
      <c r="H198" s="209">
        <v>224.84999999999999</v>
      </c>
      <c r="I198" s="210"/>
      <c r="J198" s="209">
        <f>ROUND(I198*H198,15)</f>
        <v>0</v>
      </c>
      <c r="K198" s="207" t="s">
        <v>134</v>
      </c>
      <c r="L198" s="44"/>
      <c r="M198" s="211" t="s">
        <v>1</v>
      </c>
      <c r="N198" s="212" t="s">
        <v>37</v>
      </c>
      <c r="O198" s="91"/>
      <c r="P198" s="213">
        <f>O198*H198</f>
        <v>0</v>
      </c>
      <c r="Q198" s="213">
        <v>0</v>
      </c>
      <c r="R198" s="213">
        <f>Q198*H198</f>
        <v>0</v>
      </c>
      <c r="S198" s="213">
        <v>0</v>
      </c>
      <c r="T198" s="214">
        <f>S198*H198</f>
        <v>0</v>
      </c>
      <c r="U198" s="38"/>
      <c r="V198" s="38"/>
      <c r="W198" s="38"/>
      <c r="X198" s="38"/>
      <c r="Y198" s="38"/>
      <c r="Z198" s="38"/>
      <c r="AA198" s="38"/>
      <c r="AB198" s="38"/>
      <c r="AC198" s="38"/>
      <c r="AD198" s="38"/>
      <c r="AE198" s="38"/>
      <c r="AR198" s="215" t="s">
        <v>135</v>
      </c>
      <c r="AT198" s="215" t="s">
        <v>130</v>
      </c>
      <c r="AU198" s="215" t="s">
        <v>6</v>
      </c>
      <c r="AY198" s="17" t="s">
        <v>136</v>
      </c>
      <c r="BE198" s="216">
        <f>IF(N198="základní",J198,0)</f>
        <v>0</v>
      </c>
      <c r="BF198" s="216">
        <f>IF(N198="snížená",J198,0)</f>
        <v>0</v>
      </c>
      <c r="BG198" s="216">
        <f>IF(N198="zákl. přenesená",J198,0)</f>
        <v>0</v>
      </c>
      <c r="BH198" s="216">
        <f>IF(N198="sníž. přenesená",J198,0)</f>
        <v>0</v>
      </c>
      <c r="BI198" s="216">
        <f>IF(N198="nulová",J198,0)</f>
        <v>0</v>
      </c>
      <c r="BJ198" s="17" t="s">
        <v>79</v>
      </c>
      <c r="BK198" s="217">
        <f>ROUND(I198*H198,15)</f>
        <v>0</v>
      </c>
      <c r="BL198" s="17" t="s">
        <v>135</v>
      </c>
      <c r="BM198" s="215" t="s">
        <v>261</v>
      </c>
    </row>
    <row r="199" s="2" customFormat="1">
      <c r="A199" s="38"/>
      <c r="B199" s="39"/>
      <c r="C199" s="40"/>
      <c r="D199" s="218" t="s">
        <v>137</v>
      </c>
      <c r="E199" s="40"/>
      <c r="F199" s="219" t="s">
        <v>260</v>
      </c>
      <c r="G199" s="40"/>
      <c r="H199" s="40"/>
      <c r="I199" s="144"/>
      <c r="J199" s="40"/>
      <c r="K199" s="40"/>
      <c r="L199" s="44"/>
      <c r="M199" s="220"/>
      <c r="N199" s="221"/>
      <c r="O199" s="91"/>
      <c r="P199" s="91"/>
      <c r="Q199" s="91"/>
      <c r="R199" s="91"/>
      <c r="S199" s="91"/>
      <c r="T199" s="92"/>
      <c r="U199" s="38"/>
      <c r="V199" s="38"/>
      <c r="W199" s="38"/>
      <c r="X199" s="38"/>
      <c r="Y199" s="38"/>
      <c r="Z199" s="38"/>
      <c r="AA199" s="38"/>
      <c r="AB199" s="38"/>
      <c r="AC199" s="38"/>
      <c r="AD199" s="38"/>
      <c r="AE199" s="38"/>
      <c r="AT199" s="17" t="s">
        <v>137</v>
      </c>
      <c r="AU199" s="17" t="s">
        <v>6</v>
      </c>
    </row>
    <row r="200" s="2" customFormat="1">
      <c r="A200" s="38"/>
      <c r="B200" s="39"/>
      <c r="C200" s="40"/>
      <c r="D200" s="218" t="s">
        <v>138</v>
      </c>
      <c r="E200" s="40"/>
      <c r="F200" s="222" t="s">
        <v>262</v>
      </c>
      <c r="G200" s="40"/>
      <c r="H200" s="40"/>
      <c r="I200" s="144"/>
      <c r="J200" s="40"/>
      <c r="K200" s="40"/>
      <c r="L200" s="44"/>
      <c r="M200" s="220"/>
      <c r="N200" s="221"/>
      <c r="O200" s="91"/>
      <c r="P200" s="91"/>
      <c r="Q200" s="91"/>
      <c r="R200" s="91"/>
      <c r="S200" s="91"/>
      <c r="T200" s="92"/>
      <c r="U200" s="38"/>
      <c r="V200" s="38"/>
      <c r="W200" s="38"/>
      <c r="X200" s="38"/>
      <c r="Y200" s="38"/>
      <c r="Z200" s="38"/>
      <c r="AA200" s="38"/>
      <c r="AB200" s="38"/>
      <c r="AC200" s="38"/>
      <c r="AD200" s="38"/>
      <c r="AE200" s="38"/>
      <c r="AT200" s="17" t="s">
        <v>138</v>
      </c>
      <c r="AU200" s="17" t="s">
        <v>6</v>
      </c>
    </row>
    <row r="201" s="2" customFormat="1" ht="19.8" customHeight="1">
      <c r="A201" s="38"/>
      <c r="B201" s="39"/>
      <c r="C201" s="205" t="s">
        <v>263</v>
      </c>
      <c r="D201" s="205" t="s">
        <v>130</v>
      </c>
      <c r="E201" s="206" t="s">
        <v>264</v>
      </c>
      <c r="F201" s="207" t="s">
        <v>265</v>
      </c>
      <c r="G201" s="208" t="s">
        <v>194</v>
      </c>
      <c r="H201" s="209">
        <v>93.599999999999994</v>
      </c>
      <c r="I201" s="210"/>
      <c r="J201" s="209">
        <f>ROUND(I201*H201,15)</f>
        <v>0</v>
      </c>
      <c r="K201" s="207" t="s">
        <v>134</v>
      </c>
      <c r="L201" s="44"/>
      <c r="M201" s="211" t="s">
        <v>1</v>
      </c>
      <c r="N201" s="212" t="s">
        <v>37</v>
      </c>
      <c r="O201" s="91"/>
      <c r="P201" s="213">
        <f>O201*H201</f>
        <v>0</v>
      </c>
      <c r="Q201" s="213">
        <v>0</v>
      </c>
      <c r="R201" s="213">
        <f>Q201*H201</f>
        <v>0</v>
      </c>
      <c r="S201" s="213">
        <v>0</v>
      </c>
      <c r="T201" s="214">
        <f>S201*H201</f>
        <v>0</v>
      </c>
      <c r="U201" s="38"/>
      <c r="V201" s="38"/>
      <c r="W201" s="38"/>
      <c r="X201" s="38"/>
      <c r="Y201" s="38"/>
      <c r="Z201" s="38"/>
      <c r="AA201" s="38"/>
      <c r="AB201" s="38"/>
      <c r="AC201" s="38"/>
      <c r="AD201" s="38"/>
      <c r="AE201" s="38"/>
      <c r="AR201" s="215" t="s">
        <v>135</v>
      </c>
      <c r="AT201" s="215" t="s">
        <v>130</v>
      </c>
      <c r="AU201" s="215" t="s">
        <v>6</v>
      </c>
      <c r="AY201" s="17" t="s">
        <v>136</v>
      </c>
      <c r="BE201" s="216">
        <f>IF(N201="základní",J201,0)</f>
        <v>0</v>
      </c>
      <c r="BF201" s="216">
        <f>IF(N201="snížená",J201,0)</f>
        <v>0</v>
      </c>
      <c r="BG201" s="216">
        <f>IF(N201="zákl. přenesená",J201,0)</f>
        <v>0</v>
      </c>
      <c r="BH201" s="216">
        <f>IF(N201="sníž. přenesená",J201,0)</f>
        <v>0</v>
      </c>
      <c r="BI201" s="216">
        <f>IF(N201="nulová",J201,0)</f>
        <v>0</v>
      </c>
      <c r="BJ201" s="17" t="s">
        <v>79</v>
      </c>
      <c r="BK201" s="217">
        <f>ROUND(I201*H201,15)</f>
        <v>0</v>
      </c>
      <c r="BL201" s="17" t="s">
        <v>135</v>
      </c>
      <c r="BM201" s="215" t="s">
        <v>266</v>
      </c>
    </row>
    <row r="202" s="2" customFormat="1">
      <c r="A202" s="38"/>
      <c r="B202" s="39"/>
      <c r="C202" s="40"/>
      <c r="D202" s="218" t="s">
        <v>137</v>
      </c>
      <c r="E202" s="40"/>
      <c r="F202" s="219" t="s">
        <v>265</v>
      </c>
      <c r="G202" s="40"/>
      <c r="H202" s="40"/>
      <c r="I202" s="144"/>
      <c r="J202" s="40"/>
      <c r="K202" s="40"/>
      <c r="L202" s="44"/>
      <c r="M202" s="220"/>
      <c r="N202" s="221"/>
      <c r="O202" s="91"/>
      <c r="P202" s="91"/>
      <c r="Q202" s="91"/>
      <c r="R202" s="91"/>
      <c r="S202" s="91"/>
      <c r="T202" s="92"/>
      <c r="U202" s="38"/>
      <c r="V202" s="38"/>
      <c r="W202" s="38"/>
      <c r="X202" s="38"/>
      <c r="Y202" s="38"/>
      <c r="Z202" s="38"/>
      <c r="AA202" s="38"/>
      <c r="AB202" s="38"/>
      <c r="AC202" s="38"/>
      <c r="AD202" s="38"/>
      <c r="AE202" s="38"/>
      <c r="AT202" s="17" t="s">
        <v>137</v>
      </c>
      <c r="AU202" s="17" t="s">
        <v>6</v>
      </c>
    </row>
    <row r="203" s="2" customFormat="1">
      <c r="A203" s="38"/>
      <c r="B203" s="39"/>
      <c r="C203" s="40"/>
      <c r="D203" s="218" t="s">
        <v>138</v>
      </c>
      <c r="E203" s="40"/>
      <c r="F203" s="222" t="s">
        <v>267</v>
      </c>
      <c r="G203" s="40"/>
      <c r="H203" s="40"/>
      <c r="I203" s="144"/>
      <c r="J203" s="40"/>
      <c r="K203" s="40"/>
      <c r="L203" s="44"/>
      <c r="M203" s="220"/>
      <c r="N203" s="221"/>
      <c r="O203" s="91"/>
      <c r="P203" s="91"/>
      <c r="Q203" s="91"/>
      <c r="R203" s="91"/>
      <c r="S203" s="91"/>
      <c r="T203" s="92"/>
      <c r="U203" s="38"/>
      <c r="V203" s="38"/>
      <c r="W203" s="38"/>
      <c r="X203" s="38"/>
      <c r="Y203" s="38"/>
      <c r="Z203" s="38"/>
      <c r="AA203" s="38"/>
      <c r="AB203" s="38"/>
      <c r="AC203" s="38"/>
      <c r="AD203" s="38"/>
      <c r="AE203" s="38"/>
      <c r="AT203" s="17" t="s">
        <v>138</v>
      </c>
      <c r="AU203" s="17" t="s">
        <v>6</v>
      </c>
    </row>
    <row r="204" s="2" customFormat="1" ht="19.8" customHeight="1">
      <c r="A204" s="38"/>
      <c r="B204" s="39"/>
      <c r="C204" s="205" t="s">
        <v>203</v>
      </c>
      <c r="D204" s="205" t="s">
        <v>130</v>
      </c>
      <c r="E204" s="206" t="s">
        <v>268</v>
      </c>
      <c r="F204" s="207" t="s">
        <v>269</v>
      </c>
      <c r="G204" s="208" t="s">
        <v>194</v>
      </c>
      <c r="H204" s="209">
        <v>137.09999999999999</v>
      </c>
      <c r="I204" s="210"/>
      <c r="J204" s="209">
        <f>ROUND(I204*H204,15)</f>
        <v>0</v>
      </c>
      <c r="K204" s="207" t="s">
        <v>134</v>
      </c>
      <c r="L204" s="44"/>
      <c r="M204" s="211" t="s">
        <v>1</v>
      </c>
      <c r="N204" s="212" t="s">
        <v>37</v>
      </c>
      <c r="O204" s="91"/>
      <c r="P204" s="213">
        <f>O204*H204</f>
        <v>0</v>
      </c>
      <c r="Q204" s="213">
        <v>0</v>
      </c>
      <c r="R204" s="213">
        <f>Q204*H204</f>
        <v>0</v>
      </c>
      <c r="S204" s="213">
        <v>0</v>
      </c>
      <c r="T204" s="214">
        <f>S204*H204</f>
        <v>0</v>
      </c>
      <c r="U204" s="38"/>
      <c r="V204" s="38"/>
      <c r="W204" s="38"/>
      <c r="X204" s="38"/>
      <c r="Y204" s="38"/>
      <c r="Z204" s="38"/>
      <c r="AA204" s="38"/>
      <c r="AB204" s="38"/>
      <c r="AC204" s="38"/>
      <c r="AD204" s="38"/>
      <c r="AE204" s="38"/>
      <c r="AR204" s="215" t="s">
        <v>135</v>
      </c>
      <c r="AT204" s="215" t="s">
        <v>130</v>
      </c>
      <c r="AU204" s="215" t="s">
        <v>6</v>
      </c>
      <c r="AY204" s="17" t="s">
        <v>136</v>
      </c>
      <c r="BE204" s="216">
        <f>IF(N204="základní",J204,0)</f>
        <v>0</v>
      </c>
      <c r="BF204" s="216">
        <f>IF(N204="snížená",J204,0)</f>
        <v>0</v>
      </c>
      <c r="BG204" s="216">
        <f>IF(N204="zákl. přenesená",J204,0)</f>
        <v>0</v>
      </c>
      <c r="BH204" s="216">
        <f>IF(N204="sníž. přenesená",J204,0)</f>
        <v>0</v>
      </c>
      <c r="BI204" s="216">
        <f>IF(N204="nulová",J204,0)</f>
        <v>0</v>
      </c>
      <c r="BJ204" s="17" t="s">
        <v>79</v>
      </c>
      <c r="BK204" s="217">
        <f>ROUND(I204*H204,15)</f>
        <v>0</v>
      </c>
      <c r="BL204" s="17" t="s">
        <v>135</v>
      </c>
      <c r="BM204" s="215" t="s">
        <v>270</v>
      </c>
    </row>
    <row r="205" s="2" customFormat="1">
      <c r="A205" s="38"/>
      <c r="B205" s="39"/>
      <c r="C205" s="40"/>
      <c r="D205" s="218" t="s">
        <v>137</v>
      </c>
      <c r="E205" s="40"/>
      <c r="F205" s="219" t="s">
        <v>269</v>
      </c>
      <c r="G205" s="40"/>
      <c r="H205" s="40"/>
      <c r="I205" s="144"/>
      <c r="J205" s="40"/>
      <c r="K205" s="40"/>
      <c r="L205" s="44"/>
      <c r="M205" s="220"/>
      <c r="N205" s="221"/>
      <c r="O205" s="91"/>
      <c r="P205" s="91"/>
      <c r="Q205" s="91"/>
      <c r="R205" s="91"/>
      <c r="S205" s="91"/>
      <c r="T205" s="92"/>
      <c r="U205" s="38"/>
      <c r="V205" s="38"/>
      <c r="W205" s="38"/>
      <c r="X205" s="38"/>
      <c r="Y205" s="38"/>
      <c r="Z205" s="38"/>
      <c r="AA205" s="38"/>
      <c r="AB205" s="38"/>
      <c r="AC205" s="38"/>
      <c r="AD205" s="38"/>
      <c r="AE205" s="38"/>
      <c r="AT205" s="17" t="s">
        <v>137</v>
      </c>
      <c r="AU205" s="17" t="s">
        <v>6</v>
      </c>
    </row>
    <row r="206" s="2" customFormat="1">
      <c r="A206" s="38"/>
      <c r="B206" s="39"/>
      <c r="C206" s="40"/>
      <c r="D206" s="218" t="s">
        <v>138</v>
      </c>
      <c r="E206" s="40"/>
      <c r="F206" s="222" t="s">
        <v>271</v>
      </c>
      <c r="G206" s="40"/>
      <c r="H206" s="40"/>
      <c r="I206" s="144"/>
      <c r="J206" s="40"/>
      <c r="K206" s="40"/>
      <c r="L206" s="44"/>
      <c r="M206" s="220"/>
      <c r="N206" s="221"/>
      <c r="O206" s="91"/>
      <c r="P206" s="91"/>
      <c r="Q206" s="91"/>
      <c r="R206" s="91"/>
      <c r="S206" s="91"/>
      <c r="T206" s="92"/>
      <c r="U206" s="38"/>
      <c r="V206" s="38"/>
      <c r="W206" s="38"/>
      <c r="X206" s="38"/>
      <c r="Y206" s="38"/>
      <c r="Z206" s="38"/>
      <c r="AA206" s="38"/>
      <c r="AB206" s="38"/>
      <c r="AC206" s="38"/>
      <c r="AD206" s="38"/>
      <c r="AE206" s="38"/>
      <c r="AT206" s="17" t="s">
        <v>138</v>
      </c>
      <c r="AU206" s="17" t="s">
        <v>6</v>
      </c>
    </row>
    <row r="207" s="2" customFormat="1" ht="19.8" customHeight="1">
      <c r="A207" s="38"/>
      <c r="B207" s="39"/>
      <c r="C207" s="205" t="s">
        <v>272</v>
      </c>
      <c r="D207" s="205" t="s">
        <v>130</v>
      </c>
      <c r="E207" s="206" t="s">
        <v>273</v>
      </c>
      <c r="F207" s="207" t="s">
        <v>274</v>
      </c>
      <c r="G207" s="208" t="s">
        <v>161</v>
      </c>
      <c r="H207" s="209">
        <v>4</v>
      </c>
      <c r="I207" s="210"/>
      <c r="J207" s="209">
        <f>ROUND(I207*H207,15)</f>
        <v>0</v>
      </c>
      <c r="K207" s="207" t="s">
        <v>134</v>
      </c>
      <c r="L207" s="44"/>
      <c r="M207" s="211" t="s">
        <v>1</v>
      </c>
      <c r="N207" s="212" t="s">
        <v>37</v>
      </c>
      <c r="O207" s="91"/>
      <c r="P207" s="213">
        <f>O207*H207</f>
        <v>0</v>
      </c>
      <c r="Q207" s="213">
        <v>0</v>
      </c>
      <c r="R207" s="213">
        <f>Q207*H207</f>
        <v>0</v>
      </c>
      <c r="S207" s="213">
        <v>0</v>
      </c>
      <c r="T207" s="214">
        <f>S207*H207</f>
        <v>0</v>
      </c>
      <c r="U207" s="38"/>
      <c r="V207" s="38"/>
      <c r="W207" s="38"/>
      <c r="X207" s="38"/>
      <c r="Y207" s="38"/>
      <c r="Z207" s="38"/>
      <c r="AA207" s="38"/>
      <c r="AB207" s="38"/>
      <c r="AC207" s="38"/>
      <c r="AD207" s="38"/>
      <c r="AE207" s="38"/>
      <c r="AR207" s="215" t="s">
        <v>135</v>
      </c>
      <c r="AT207" s="215" t="s">
        <v>130</v>
      </c>
      <c r="AU207" s="215" t="s">
        <v>6</v>
      </c>
      <c r="AY207" s="17" t="s">
        <v>136</v>
      </c>
      <c r="BE207" s="216">
        <f>IF(N207="základní",J207,0)</f>
        <v>0</v>
      </c>
      <c r="BF207" s="216">
        <f>IF(N207="snížená",J207,0)</f>
        <v>0</v>
      </c>
      <c r="BG207" s="216">
        <f>IF(N207="zákl. přenesená",J207,0)</f>
        <v>0</v>
      </c>
      <c r="BH207" s="216">
        <f>IF(N207="sníž. přenesená",J207,0)</f>
        <v>0</v>
      </c>
      <c r="BI207" s="216">
        <f>IF(N207="nulová",J207,0)</f>
        <v>0</v>
      </c>
      <c r="BJ207" s="17" t="s">
        <v>79</v>
      </c>
      <c r="BK207" s="217">
        <f>ROUND(I207*H207,15)</f>
        <v>0</v>
      </c>
      <c r="BL207" s="17" t="s">
        <v>135</v>
      </c>
      <c r="BM207" s="215" t="s">
        <v>275</v>
      </c>
    </row>
    <row r="208" s="2" customFormat="1">
      <c r="A208" s="38"/>
      <c r="B208" s="39"/>
      <c r="C208" s="40"/>
      <c r="D208" s="218" t="s">
        <v>137</v>
      </c>
      <c r="E208" s="40"/>
      <c r="F208" s="219" t="s">
        <v>274</v>
      </c>
      <c r="G208" s="40"/>
      <c r="H208" s="40"/>
      <c r="I208" s="144"/>
      <c r="J208" s="40"/>
      <c r="K208" s="40"/>
      <c r="L208" s="44"/>
      <c r="M208" s="220"/>
      <c r="N208" s="221"/>
      <c r="O208" s="91"/>
      <c r="P208" s="91"/>
      <c r="Q208" s="91"/>
      <c r="R208" s="91"/>
      <c r="S208" s="91"/>
      <c r="T208" s="92"/>
      <c r="U208" s="38"/>
      <c r="V208" s="38"/>
      <c r="W208" s="38"/>
      <c r="X208" s="38"/>
      <c r="Y208" s="38"/>
      <c r="Z208" s="38"/>
      <c r="AA208" s="38"/>
      <c r="AB208" s="38"/>
      <c r="AC208" s="38"/>
      <c r="AD208" s="38"/>
      <c r="AE208" s="38"/>
      <c r="AT208" s="17" t="s">
        <v>137</v>
      </c>
      <c r="AU208" s="17" t="s">
        <v>6</v>
      </c>
    </row>
    <row r="209" s="2" customFormat="1">
      <c r="A209" s="38"/>
      <c r="B209" s="39"/>
      <c r="C209" s="40"/>
      <c r="D209" s="218" t="s">
        <v>138</v>
      </c>
      <c r="E209" s="40"/>
      <c r="F209" s="222" t="s">
        <v>276</v>
      </c>
      <c r="G209" s="40"/>
      <c r="H209" s="40"/>
      <c r="I209" s="144"/>
      <c r="J209" s="40"/>
      <c r="K209" s="40"/>
      <c r="L209" s="44"/>
      <c r="M209" s="220"/>
      <c r="N209" s="221"/>
      <c r="O209" s="91"/>
      <c r="P209" s="91"/>
      <c r="Q209" s="91"/>
      <c r="R209" s="91"/>
      <c r="S209" s="91"/>
      <c r="T209" s="92"/>
      <c r="U209" s="38"/>
      <c r="V209" s="38"/>
      <c r="W209" s="38"/>
      <c r="X209" s="38"/>
      <c r="Y209" s="38"/>
      <c r="Z209" s="38"/>
      <c r="AA209" s="38"/>
      <c r="AB209" s="38"/>
      <c r="AC209" s="38"/>
      <c r="AD209" s="38"/>
      <c r="AE209" s="38"/>
      <c r="AT209" s="17" t="s">
        <v>138</v>
      </c>
      <c r="AU209" s="17" t="s">
        <v>6</v>
      </c>
    </row>
    <row r="210" s="2" customFormat="1" ht="19.8" customHeight="1">
      <c r="A210" s="38"/>
      <c r="B210" s="39"/>
      <c r="C210" s="205" t="s">
        <v>207</v>
      </c>
      <c r="D210" s="205" t="s">
        <v>130</v>
      </c>
      <c r="E210" s="206" t="s">
        <v>277</v>
      </c>
      <c r="F210" s="207" t="s">
        <v>278</v>
      </c>
      <c r="G210" s="208" t="s">
        <v>161</v>
      </c>
      <c r="H210" s="209">
        <v>4</v>
      </c>
      <c r="I210" s="210"/>
      <c r="J210" s="209">
        <f>ROUND(I210*H210,15)</f>
        <v>0</v>
      </c>
      <c r="K210" s="207" t="s">
        <v>134</v>
      </c>
      <c r="L210" s="44"/>
      <c r="M210" s="211" t="s">
        <v>1</v>
      </c>
      <c r="N210" s="212" t="s">
        <v>37</v>
      </c>
      <c r="O210" s="91"/>
      <c r="P210" s="213">
        <f>O210*H210</f>
        <v>0</v>
      </c>
      <c r="Q210" s="213">
        <v>0</v>
      </c>
      <c r="R210" s="213">
        <f>Q210*H210</f>
        <v>0</v>
      </c>
      <c r="S210" s="213">
        <v>0</v>
      </c>
      <c r="T210" s="214">
        <f>S210*H210</f>
        <v>0</v>
      </c>
      <c r="U210" s="38"/>
      <c r="V210" s="38"/>
      <c r="W210" s="38"/>
      <c r="X210" s="38"/>
      <c r="Y210" s="38"/>
      <c r="Z210" s="38"/>
      <c r="AA210" s="38"/>
      <c r="AB210" s="38"/>
      <c r="AC210" s="38"/>
      <c r="AD210" s="38"/>
      <c r="AE210" s="38"/>
      <c r="AR210" s="215" t="s">
        <v>135</v>
      </c>
      <c r="AT210" s="215" t="s">
        <v>130</v>
      </c>
      <c r="AU210" s="215" t="s">
        <v>6</v>
      </c>
      <c r="AY210" s="17" t="s">
        <v>136</v>
      </c>
      <c r="BE210" s="216">
        <f>IF(N210="základní",J210,0)</f>
        <v>0</v>
      </c>
      <c r="BF210" s="216">
        <f>IF(N210="snížená",J210,0)</f>
        <v>0</v>
      </c>
      <c r="BG210" s="216">
        <f>IF(N210="zákl. přenesená",J210,0)</f>
        <v>0</v>
      </c>
      <c r="BH210" s="216">
        <f>IF(N210="sníž. přenesená",J210,0)</f>
        <v>0</v>
      </c>
      <c r="BI210" s="216">
        <f>IF(N210="nulová",J210,0)</f>
        <v>0</v>
      </c>
      <c r="BJ210" s="17" t="s">
        <v>79</v>
      </c>
      <c r="BK210" s="217">
        <f>ROUND(I210*H210,15)</f>
        <v>0</v>
      </c>
      <c r="BL210" s="17" t="s">
        <v>135</v>
      </c>
      <c r="BM210" s="215" t="s">
        <v>279</v>
      </c>
    </row>
    <row r="211" s="2" customFormat="1">
      <c r="A211" s="38"/>
      <c r="B211" s="39"/>
      <c r="C211" s="40"/>
      <c r="D211" s="218" t="s">
        <v>137</v>
      </c>
      <c r="E211" s="40"/>
      <c r="F211" s="219" t="s">
        <v>278</v>
      </c>
      <c r="G211" s="40"/>
      <c r="H211" s="40"/>
      <c r="I211" s="144"/>
      <c r="J211" s="40"/>
      <c r="K211" s="40"/>
      <c r="L211" s="44"/>
      <c r="M211" s="220"/>
      <c r="N211" s="221"/>
      <c r="O211" s="91"/>
      <c r="P211" s="91"/>
      <c r="Q211" s="91"/>
      <c r="R211" s="91"/>
      <c r="S211" s="91"/>
      <c r="T211" s="92"/>
      <c r="U211" s="38"/>
      <c r="V211" s="38"/>
      <c r="W211" s="38"/>
      <c r="X211" s="38"/>
      <c r="Y211" s="38"/>
      <c r="Z211" s="38"/>
      <c r="AA211" s="38"/>
      <c r="AB211" s="38"/>
      <c r="AC211" s="38"/>
      <c r="AD211" s="38"/>
      <c r="AE211" s="38"/>
      <c r="AT211" s="17" t="s">
        <v>137</v>
      </c>
      <c r="AU211" s="17" t="s">
        <v>6</v>
      </c>
    </row>
    <row r="212" s="2" customFormat="1">
      <c r="A212" s="38"/>
      <c r="B212" s="39"/>
      <c r="C212" s="40"/>
      <c r="D212" s="218" t="s">
        <v>138</v>
      </c>
      <c r="E212" s="40"/>
      <c r="F212" s="222" t="s">
        <v>280</v>
      </c>
      <c r="G212" s="40"/>
      <c r="H212" s="40"/>
      <c r="I212" s="144"/>
      <c r="J212" s="40"/>
      <c r="K212" s="40"/>
      <c r="L212" s="44"/>
      <c r="M212" s="220"/>
      <c r="N212" s="221"/>
      <c r="O212" s="91"/>
      <c r="P212" s="91"/>
      <c r="Q212" s="91"/>
      <c r="R212" s="91"/>
      <c r="S212" s="91"/>
      <c r="T212" s="92"/>
      <c r="U212" s="38"/>
      <c r="V212" s="38"/>
      <c r="W212" s="38"/>
      <c r="X212" s="38"/>
      <c r="Y212" s="38"/>
      <c r="Z212" s="38"/>
      <c r="AA212" s="38"/>
      <c r="AB212" s="38"/>
      <c r="AC212" s="38"/>
      <c r="AD212" s="38"/>
      <c r="AE212" s="38"/>
      <c r="AT212" s="17" t="s">
        <v>138</v>
      </c>
      <c r="AU212" s="17" t="s">
        <v>6</v>
      </c>
    </row>
    <row r="213" s="2" customFormat="1" ht="19.8" customHeight="1">
      <c r="A213" s="38"/>
      <c r="B213" s="39"/>
      <c r="C213" s="205" t="s">
        <v>281</v>
      </c>
      <c r="D213" s="205" t="s">
        <v>130</v>
      </c>
      <c r="E213" s="206" t="s">
        <v>282</v>
      </c>
      <c r="F213" s="207" t="s">
        <v>283</v>
      </c>
      <c r="G213" s="208" t="s">
        <v>161</v>
      </c>
      <c r="H213" s="209">
        <v>8</v>
      </c>
      <c r="I213" s="210"/>
      <c r="J213" s="209">
        <f>ROUND(I213*H213,15)</f>
        <v>0</v>
      </c>
      <c r="K213" s="207" t="s">
        <v>134</v>
      </c>
      <c r="L213" s="44"/>
      <c r="M213" s="211" t="s">
        <v>1</v>
      </c>
      <c r="N213" s="212" t="s">
        <v>37</v>
      </c>
      <c r="O213" s="91"/>
      <c r="P213" s="213">
        <f>O213*H213</f>
        <v>0</v>
      </c>
      <c r="Q213" s="213">
        <v>0</v>
      </c>
      <c r="R213" s="213">
        <f>Q213*H213</f>
        <v>0</v>
      </c>
      <c r="S213" s="213">
        <v>0</v>
      </c>
      <c r="T213" s="214">
        <f>S213*H213</f>
        <v>0</v>
      </c>
      <c r="U213" s="38"/>
      <c r="V213" s="38"/>
      <c r="W213" s="38"/>
      <c r="X213" s="38"/>
      <c r="Y213" s="38"/>
      <c r="Z213" s="38"/>
      <c r="AA213" s="38"/>
      <c r="AB213" s="38"/>
      <c r="AC213" s="38"/>
      <c r="AD213" s="38"/>
      <c r="AE213" s="38"/>
      <c r="AR213" s="215" t="s">
        <v>135</v>
      </c>
      <c r="AT213" s="215" t="s">
        <v>130</v>
      </c>
      <c r="AU213" s="215" t="s">
        <v>6</v>
      </c>
      <c r="AY213" s="17" t="s">
        <v>136</v>
      </c>
      <c r="BE213" s="216">
        <f>IF(N213="základní",J213,0)</f>
        <v>0</v>
      </c>
      <c r="BF213" s="216">
        <f>IF(N213="snížená",J213,0)</f>
        <v>0</v>
      </c>
      <c r="BG213" s="216">
        <f>IF(N213="zákl. přenesená",J213,0)</f>
        <v>0</v>
      </c>
      <c r="BH213" s="216">
        <f>IF(N213="sníž. přenesená",J213,0)</f>
        <v>0</v>
      </c>
      <c r="BI213" s="216">
        <f>IF(N213="nulová",J213,0)</f>
        <v>0</v>
      </c>
      <c r="BJ213" s="17" t="s">
        <v>79</v>
      </c>
      <c r="BK213" s="217">
        <f>ROUND(I213*H213,15)</f>
        <v>0</v>
      </c>
      <c r="BL213" s="17" t="s">
        <v>135</v>
      </c>
      <c r="BM213" s="215" t="s">
        <v>284</v>
      </c>
    </row>
    <row r="214" s="2" customFormat="1">
      <c r="A214" s="38"/>
      <c r="B214" s="39"/>
      <c r="C214" s="40"/>
      <c r="D214" s="218" t="s">
        <v>137</v>
      </c>
      <c r="E214" s="40"/>
      <c r="F214" s="219" t="s">
        <v>283</v>
      </c>
      <c r="G214" s="40"/>
      <c r="H214" s="40"/>
      <c r="I214" s="144"/>
      <c r="J214" s="40"/>
      <c r="K214" s="40"/>
      <c r="L214" s="44"/>
      <c r="M214" s="220"/>
      <c r="N214" s="221"/>
      <c r="O214" s="91"/>
      <c r="P214" s="91"/>
      <c r="Q214" s="91"/>
      <c r="R214" s="91"/>
      <c r="S214" s="91"/>
      <c r="T214" s="92"/>
      <c r="U214" s="38"/>
      <c r="V214" s="38"/>
      <c r="W214" s="38"/>
      <c r="X214" s="38"/>
      <c r="Y214" s="38"/>
      <c r="Z214" s="38"/>
      <c r="AA214" s="38"/>
      <c r="AB214" s="38"/>
      <c r="AC214" s="38"/>
      <c r="AD214" s="38"/>
      <c r="AE214" s="38"/>
      <c r="AT214" s="17" t="s">
        <v>137</v>
      </c>
      <c r="AU214" s="17" t="s">
        <v>6</v>
      </c>
    </row>
    <row r="215" s="2" customFormat="1">
      <c r="A215" s="38"/>
      <c r="B215" s="39"/>
      <c r="C215" s="40"/>
      <c r="D215" s="218" t="s">
        <v>138</v>
      </c>
      <c r="E215" s="40"/>
      <c r="F215" s="222" t="s">
        <v>285</v>
      </c>
      <c r="G215" s="40"/>
      <c r="H215" s="40"/>
      <c r="I215" s="144"/>
      <c r="J215" s="40"/>
      <c r="K215" s="40"/>
      <c r="L215" s="44"/>
      <c r="M215" s="220"/>
      <c r="N215" s="221"/>
      <c r="O215" s="91"/>
      <c r="P215" s="91"/>
      <c r="Q215" s="91"/>
      <c r="R215" s="91"/>
      <c r="S215" s="91"/>
      <c r="T215" s="92"/>
      <c r="U215" s="38"/>
      <c r="V215" s="38"/>
      <c r="W215" s="38"/>
      <c r="X215" s="38"/>
      <c r="Y215" s="38"/>
      <c r="Z215" s="38"/>
      <c r="AA215" s="38"/>
      <c r="AB215" s="38"/>
      <c r="AC215" s="38"/>
      <c r="AD215" s="38"/>
      <c r="AE215" s="38"/>
      <c r="AT215" s="17" t="s">
        <v>138</v>
      </c>
      <c r="AU215" s="17" t="s">
        <v>6</v>
      </c>
    </row>
    <row r="216" s="2" customFormat="1" ht="19.8" customHeight="1">
      <c r="A216" s="38"/>
      <c r="B216" s="39"/>
      <c r="C216" s="205" t="s">
        <v>212</v>
      </c>
      <c r="D216" s="205" t="s">
        <v>130</v>
      </c>
      <c r="E216" s="206" t="s">
        <v>286</v>
      </c>
      <c r="F216" s="207" t="s">
        <v>287</v>
      </c>
      <c r="G216" s="208" t="s">
        <v>161</v>
      </c>
      <c r="H216" s="209">
        <v>10</v>
      </c>
      <c r="I216" s="210"/>
      <c r="J216" s="209">
        <f>ROUND(I216*H216,15)</f>
        <v>0</v>
      </c>
      <c r="K216" s="207" t="s">
        <v>134</v>
      </c>
      <c r="L216" s="44"/>
      <c r="M216" s="211" t="s">
        <v>1</v>
      </c>
      <c r="N216" s="212" t="s">
        <v>37</v>
      </c>
      <c r="O216" s="91"/>
      <c r="P216" s="213">
        <f>O216*H216</f>
        <v>0</v>
      </c>
      <c r="Q216" s="213">
        <v>0</v>
      </c>
      <c r="R216" s="213">
        <f>Q216*H216</f>
        <v>0</v>
      </c>
      <c r="S216" s="213">
        <v>0</v>
      </c>
      <c r="T216" s="214">
        <f>S216*H216</f>
        <v>0</v>
      </c>
      <c r="U216" s="38"/>
      <c r="V216" s="38"/>
      <c r="W216" s="38"/>
      <c r="X216" s="38"/>
      <c r="Y216" s="38"/>
      <c r="Z216" s="38"/>
      <c r="AA216" s="38"/>
      <c r="AB216" s="38"/>
      <c r="AC216" s="38"/>
      <c r="AD216" s="38"/>
      <c r="AE216" s="38"/>
      <c r="AR216" s="215" t="s">
        <v>135</v>
      </c>
      <c r="AT216" s="215" t="s">
        <v>130</v>
      </c>
      <c r="AU216" s="215" t="s">
        <v>6</v>
      </c>
      <c r="AY216" s="17" t="s">
        <v>136</v>
      </c>
      <c r="BE216" s="216">
        <f>IF(N216="základní",J216,0)</f>
        <v>0</v>
      </c>
      <c r="BF216" s="216">
        <f>IF(N216="snížená",J216,0)</f>
        <v>0</v>
      </c>
      <c r="BG216" s="216">
        <f>IF(N216="zákl. přenesená",J216,0)</f>
        <v>0</v>
      </c>
      <c r="BH216" s="216">
        <f>IF(N216="sníž. přenesená",J216,0)</f>
        <v>0</v>
      </c>
      <c r="BI216" s="216">
        <f>IF(N216="nulová",J216,0)</f>
        <v>0</v>
      </c>
      <c r="BJ216" s="17" t="s">
        <v>79</v>
      </c>
      <c r="BK216" s="217">
        <f>ROUND(I216*H216,15)</f>
        <v>0</v>
      </c>
      <c r="BL216" s="17" t="s">
        <v>135</v>
      </c>
      <c r="BM216" s="215" t="s">
        <v>288</v>
      </c>
    </row>
    <row r="217" s="2" customFormat="1">
      <c r="A217" s="38"/>
      <c r="B217" s="39"/>
      <c r="C217" s="40"/>
      <c r="D217" s="218" t="s">
        <v>137</v>
      </c>
      <c r="E217" s="40"/>
      <c r="F217" s="219" t="s">
        <v>287</v>
      </c>
      <c r="G217" s="40"/>
      <c r="H217" s="40"/>
      <c r="I217" s="144"/>
      <c r="J217" s="40"/>
      <c r="K217" s="40"/>
      <c r="L217" s="44"/>
      <c r="M217" s="220"/>
      <c r="N217" s="221"/>
      <c r="O217" s="91"/>
      <c r="P217" s="91"/>
      <c r="Q217" s="91"/>
      <c r="R217" s="91"/>
      <c r="S217" s="91"/>
      <c r="T217" s="92"/>
      <c r="U217" s="38"/>
      <c r="V217" s="38"/>
      <c r="W217" s="38"/>
      <c r="X217" s="38"/>
      <c r="Y217" s="38"/>
      <c r="Z217" s="38"/>
      <c r="AA217" s="38"/>
      <c r="AB217" s="38"/>
      <c r="AC217" s="38"/>
      <c r="AD217" s="38"/>
      <c r="AE217" s="38"/>
      <c r="AT217" s="17" t="s">
        <v>137</v>
      </c>
      <c r="AU217" s="17" t="s">
        <v>6</v>
      </c>
    </row>
    <row r="218" s="2" customFormat="1">
      <c r="A218" s="38"/>
      <c r="B218" s="39"/>
      <c r="C218" s="40"/>
      <c r="D218" s="218" t="s">
        <v>138</v>
      </c>
      <c r="E218" s="40"/>
      <c r="F218" s="222" t="s">
        <v>289</v>
      </c>
      <c r="G218" s="40"/>
      <c r="H218" s="40"/>
      <c r="I218" s="144"/>
      <c r="J218" s="40"/>
      <c r="K218" s="40"/>
      <c r="L218" s="44"/>
      <c r="M218" s="220"/>
      <c r="N218" s="221"/>
      <c r="O218" s="91"/>
      <c r="P218" s="91"/>
      <c r="Q218" s="91"/>
      <c r="R218" s="91"/>
      <c r="S218" s="91"/>
      <c r="T218" s="92"/>
      <c r="U218" s="38"/>
      <c r="V218" s="38"/>
      <c r="W218" s="38"/>
      <c r="X218" s="38"/>
      <c r="Y218" s="38"/>
      <c r="Z218" s="38"/>
      <c r="AA218" s="38"/>
      <c r="AB218" s="38"/>
      <c r="AC218" s="38"/>
      <c r="AD218" s="38"/>
      <c r="AE218" s="38"/>
      <c r="AT218" s="17" t="s">
        <v>138</v>
      </c>
      <c r="AU218" s="17" t="s">
        <v>6</v>
      </c>
    </row>
    <row r="219" s="2" customFormat="1" ht="19.8" customHeight="1">
      <c r="A219" s="38"/>
      <c r="B219" s="39"/>
      <c r="C219" s="223" t="s">
        <v>290</v>
      </c>
      <c r="D219" s="223" t="s">
        <v>291</v>
      </c>
      <c r="E219" s="224" t="s">
        <v>292</v>
      </c>
      <c r="F219" s="225" t="s">
        <v>293</v>
      </c>
      <c r="G219" s="226" t="s">
        <v>294</v>
      </c>
      <c r="H219" s="227">
        <v>177.03</v>
      </c>
      <c r="I219" s="228"/>
      <c r="J219" s="227">
        <f>ROUND(I219*H219,15)</f>
        <v>0</v>
      </c>
      <c r="K219" s="225" t="s">
        <v>134</v>
      </c>
      <c r="L219" s="229"/>
      <c r="M219" s="230" t="s">
        <v>1</v>
      </c>
      <c r="N219" s="231" t="s">
        <v>37</v>
      </c>
      <c r="O219" s="91"/>
      <c r="P219" s="213">
        <f>O219*H219</f>
        <v>0</v>
      </c>
      <c r="Q219" s="213">
        <v>1</v>
      </c>
      <c r="R219" s="213">
        <f>Q219*H219</f>
        <v>177.03</v>
      </c>
      <c r="S219" s="213">
        <v>0</v>
      </c>
      <c r="T219" s="214">
        <f>S219*H219</f>
        <v>0</v>
      </c>
      <c r="U219" s="38"/>
      <c r="V219" s="38"/>
      <c r="W219" s="38"/>
      <c r="X219" s="38"/>
      <c r="Y219" s="38"/>
      <c r="Z219" s="38"/>
      <c r="AA219" s="38"/>
      <c r="AB219" s="38"/>
      <c r="AC219" s="38"/>
      <c r="AD219" s="38"/>
      <c r="AE219" s="38"/>
      <c r="AR219" s="215" t="s">
        <v>152</v>
      </c>
      <c r="AT219" s="215" t="s">
        <v>291</v>
      </c>
      <c r="AU219" s="215" t="s">
        <v>6</v>
      </c>
      <c r="AY219" s="17" t="s">
        <v>136</v>
      </c>
      <c r="BE219" s="216">
        <f>IF(N219="základní",J219,0)</f>
        <v>0</v>
      </c>
      <c r="BF219" s="216">
        <f>IF(N219="snížená",J219,0)</f>
        <v>0</v>
      </c>
      <c r="BG219" s="216">
        <f>IF(N219="zákl. přenesená",J219,0)</f>
        <v>0</v>
      </c>
      <c r="BH219" s="216">
        <f>IF(N219="sníž. přenesená",J219,0)</f>
        <v>0</v>
      </c>
      <c r="BI219" s="216">
        <f>IF(N219="nulová",J219,0)</f>
        <v>0</v>
      </c>
      <c r="BJ219" s="17" t="s">
        <v>79</v>
      </c>
      <c r="BK219" s="217">
        <f>ROUND(I219*H219,15)</f>
        <v>0</v>
      </c>
      <c r="BL219" s="17" t="s">
        <v>135</v>
      </c>
      <c r="BM219" s="215" t="s">
        <v>295</v>
      </c>
    </row>
    <row r="220" s="2" customFormat="1">
      <c r="A220" s="38"/>
      <c r="B220" s="39"/>
      <c r="C220" s="40"/>
      <c r="D220" s="218" t="s">
        <v>137</v>
      </c>
      <c r="E220" s="40"/>
      <c r="F220" s="219" t="s">
        <v>293</v>
      </c>
      <c r="G220" s="40"/>
      <c r="H220" s="40"/>
      <c r="I220" s="144"/>
      <c r="J220" s="40"/>
      <c r="K220" s="40"/>
      <c r="L220" s="44"/>
      <c r="M220" s="220"/>
      <c r="N220" s="221"/>
      <c r="O220" s="91"/>
      <c r="P220" s="91"/>
      <c r="Q220" s="91"/>
      <c r="R220" s="91"/>
      <c r="S220" s="91"/>
      <c r="T220" s="92"/>
      <c r="U220" s="38"/>
      <c r="V220" s="38"/>
      <c r="W220" s="38"/>
      <c r="X220" s="38"/>
      <c r="Y220" s="38"/>
      <c r="Z220" s="38"/>
      <c r="AA220" s="38"/>
      <c r="AB220" s="38"/>
      <c r="AC220" s="38"/>
      <c r="AD220" s="38"/>
      <c r="AE220" s="38"/>
      <c r="AT220" s="17" t="s">
        <v>137</v>
      </c>
      <c r="AU220" s="17" t="s">
        <v>6</v>
      </c>
    </row>
    <row r="221" s="2" customFormat="1">
      <c r="A221" s="38"/>
      <c r="B221" s="39"/>
      <c r="C221" s="40"/>
      <c r="D221" s="218" t="s">
        <v>138</v>
      </c>
      <c r="E221" s="40"/>
      <c r="F221" s="222" t="s">
        <v>296</v>
      </c>
      <c r="G221" s="40"/>
      <c r="H221" s="40"/>
      <c r="I221" s="144"/>
      <c r="J221" s="40"/>
      <c r="K221" s="40"/>
      <c r="L221" s="44"/>
      <c r="M221" s="220"/>
      <c r="N221" s="221"/>
      <c r="O221" s="91"/>
      <c r="P221" s="91"/>
      <c r="Q221" s="91"/>
      <c r="R221" s="91"/>
      <c r="S221" s="91"/>
      <c r="T221" s="92"/>
      <c r="U221" s="38"/>
      <c r="V221" s="38"/>
      <c r="W221" s="38"/>
      <c r="X221" s="38"/>
      <c r="Y221" s="38"/>
      <c r="Z221" s="38"/>
      <c r="AA221" s="38"/>
      <c r="AB221" s="38"/>
      <c r="AC221" s="38"/>
      <c r="AD221" s="38"/>
      <c r="AE221" s="38"/>
      <c r="AT221" s="17" t="s">
        <v>138</v>
      </c>
      <c r="AU221" s="17" t="s">
        <v>6</v>
      </c>
    </row>
    <row r="222" s="2" customFormat="1" ht="19.8" customHeight="1">
      <c r="A222" s="38"/>
      <c r="B222" s="39"/>
      <c r="C222" s="223" t="s">
        <v>216</v>
      </c>
      <c r="D222" s="223" t="s">
        <v>291</v>
      </c>
      <c r="E222" s="224" t="s">
        <v>297</v>
      </c>
      <c r="F222" s="225" t="s">
        <v>298</v>
      </c>
      <c r="G222" s="226" t="s">
        <v>142</v>
      </c>
      <c r="H222" s="227">
        <v>40.119999999999997</v>
      </c>
      <c r="I222" s="228"/>
      <c r="J222" s="227">
        <f>ROUND(I222*H222,15)</f>
        <v>0</v>
      </c>
      <c r="K222" s="225" t="s">
        <v>134</v>
      </c>
      <c r="L222" s="229"/>
      <c r="M222" s="230" t="s">
        <v>1</v>
      </c>
      <c r="N222" s="231" t="s">
        <v>37</v>
      </c>
      <c r="O222" s="91"/>
      <c r="P222" s="213">
        <f>O222*H222</f>
        <v>0</v>
      </c>
      <c r="Q222" s="213">
        <v>0.95499999999999996</v>
      </c>
      <c r="R222" s="213">
        <f>Q222*H222</f>
        <v>38.314599999999999</v>
      </c>
      <c r="S222" s="213">
        <v>0</v>
      </c>
      <c r="T222" s="214">
        <f>S222*H222</f>
        <v>0</v>
      </c>
      <c r="U222" s="38"/>
      <c r="V222" s="38"/>
      <c r="W222" s="38"/>
      <c r="X222" s="38"/>
      <c r="Y222" s="38"/>
      <c r="Z222" s="38"/>
      <c r="AA222" s="38"/>
      <c r="AB222" s="38"/>
      <c r="AC222" s="38"/>
      <c r="AD222" s="38"/>
      <c r="AE222" s="38"/>
      <c r="AR222" s="215" t="s">
        <v>152</v>
      </c>
      <c r="AT222" s="215" t="s">
        <v>291</v>
      </c>
      <c r="AU222" s="215" t="s">
        <v>6</v>
      </c>
      <c r="AY222" s="17" t="s">
        <v>136</v>
      </c>
      <c r="BE222" s="216">
        <f>IF(N222="základní",J222,0)</f>
        <v>0</v>
      </c>
      <c r="BF222" s="216">
        <f>IF(N222="snížená",J222,0)</f>
        <v>0</v>
      </c>
      <c r="BG222" s="216">
        <f>IF(N222="zákl. přenesená",J222,0)</f>
        <v>0</v>
      </c>
      <c r="BH222" s="216">
        <f>IF(N222="sníž. přenesená",J222,0)</f>
        <v>0</v>
      </c>
      <c r="BI222" s="216">
        <f>IF(N222="nulová",J222,0)</f>
        <v>0</v>
      </c>
      <c r="BJ222" s="17" t="s">
        <v>79</v>
      </c>
      <c r="BK222" s="217">
        <f>ROUND(I222*H222,15)</f>
        <v>0</v>
      </c>
      <c r="BL222" s="17" t="s">
        <v>135</v>
      </c>
      <c r="BM222" s="215" t="s">
        <v>299</v>
      </c>
    </row>
    <row r="223" s="2" customFormat="1">
      <c r="A223" s="38"/>
      <c r="B223" s="39"/>
      <c r="C223" s="40"/>
      <c r="D223" s="218" t="s">
        <v>137</v>
      </c>
      <c r="E223" s="40"/>
      <c r="F223" s="219" t="s">
        <v>298</v>
      </c>
      <c r="G223" s="40"/>
      <c r="H223" s="40"/>
      <c r="I223" s="144"/>
      <c r="J223" s="40"/>
      <c r="K223" s="40"/>
      <c r="L223" s="44"/>
      <c r="M223" s="220"/>
      <c r="N223" s="221"/>
      <c r="O223" s="91"/>
      <c r="P223" s="91"/>
      <c r="Q223" s="91"/>
      <c r="R223" s="91"/>
      <c r="S223" s="91"/>
      <c r="T223" s="92"/>
      <c r="U223" s="38"/>
      <c r="V223" s="38"/>
      <c r="W223" s="38"/>
      <c r="X223" s="38"/>
      <c r="Y223" s="38"/>
      <c r="Z223" s="38"/>
      <c r="AA223" s="38"/>
      <c r="AB223" s="38"/>
      <c r="AC223" s="38"/>
      <c r="AD223" s="38"/>
      <c r="AE223" s="38"/>
      <c r="AT223" s="17" t="s">
        <v>137</v>
      </c>
      <c r="AU223" s="17" t="s">
        <v>6</v>
      </c>
    </row>
    <row r="224" s="2" customFormat="1">
      <c r="A224" s="38"/>
      <c r="B224" s="39"/>
      <c r="C224" s="40"/>
      <c r="D224" s="218" t="s">
        <v>138</v>
      </c>
      <c r="E224" s="40"/>
      <c r="F224" s="222" t="s">
        <v>300</v>
      </c>
      <c r="G224" s="40"/>
      <c r="H224" s="40"/>
      <c r="I224" s="144"/>
      <c r="J224" s="40"/>
      <c r="K224" s="40"/>
      <c r="L224" s="44"/>
      <c r="M224" s="220"/>
      <c r="N224" s="221"/>
      <c r="O224" s="91"/>
      <c r="P224" s="91"/>
      <c r="Q224" s="91"/>
      <c r="R224" s="91"/>
      <c r="S224" s="91"/>
      <c r="T224" s="92"/>
      <c r="U224" s="38"/>
      <c r="V224" s="38"/>
      <c r="W224" s="38"/>
      <c r="X224" s="38"/>
      <c r="Y224" s="38"/>
      <c r="Z224" s="38"/>
      <c r="AA224" s="38"/>
      <c r="AB224" s="38"/>
      <c r="AC224" s="38"/>
      <c r="AD224" s="38"/>
      <c r="AE224" s="38"/>
      <c r="AT224" s="17" t="s">
        <v>138</v>
      </c>
      <c r="AU224" s="17" t="s">
        <v>6</v>
      </c>
    </row>
    <row r="225" s="2" customFormat="1" ht="19.8" customHeight="1">
      <c r="A225" s="38"/>
      <c r="B225" s="39"/>
      <c r="C225" s="223" t="s">
        <v>301</v>
      </c>
      <c r="D225" s="223" t="s">
        <v>291</v>
      </c>
      <c r="E225" s="224" t="s">
        <v>302</v>
      </c>
      <c r="F225" s="225" t="s">
        <v>303</v>
      </c>
      <c r="G225" s="226" t="s">
        <v>161</v>
      </c>
      <c r="H225" s="227">
        <v>72</v>
      </c>
      <c r="I225" s="228"/>
      <c r="J225" s="227">
        <f>ROUND(I225*H225,15)</f>
        <v>0</v>
      </c>
      <c r="K225" s="225" t="s">
        <v>134</v>
      </c>
      <c r="L225" s="229"/>
      <c r="M225" s="230" t="s">
        <v>1</v>
      </c>
      <c r="N225" s="231" t="s">
        <v>37</v>
      </c>
      <c r="O225" s="91"/>
      <c r="P225" s="213">
        <f>O225*H225</f>
        <v>0</v>
      </c>
      <c r="Q225" s="213">
        <v>0</v>
      </c>
      <c r="R225" s="213">
        <f>Q225*H225</f>
        <v>0</v>
      </c>
      <c r="S225" s="213">
        <v>0</v>
      </c>
      <c r="T225" s="214">
        <f>S225*H225</f>
        <v>0</v>
      </c>
      <c r="U225" s="38"/>
      <c r="V225" s="38"/>
      <c r="W225" s="38"/>
      <c r="X225" s="38"/>
      <c r="Y225" s="38"/>
      <c r="Z225" s="38"/>
      <c r="AA225" s="38"/>
      <c r="AB225" s="38"/>
      <c r="AC225" s="38"/>
      <c r="AD225" s="38"/>
      <c r="AE225" s="38"/>
      <c r="AR225" s="215" t="s">
        <v>152</v>
      </c>
      <c r="AT225" s="215" t="s">
        <v>291</v>
      </c>
      <c r="AU225" s="215" t="s">
        <v>6</v>
      </c>
      <c r="AY225" s="17" t="s">
        <v>136</v>
      </c>
      <c r="BE225" s="216">
        <f>IF(N225="základní",J225,0)</f>
        <v>0</v>
      </c>
      <c r="BF225" s="216">
        <f>IF(N225="snížená",J225,0)</f>
        <v>0</v>
      </c>
      <c r="BG225" s="216">
        <f>IF(N225="zákl. přenesená",J225,0)</f>
        <v>0</v>
      </c>
      <c r="BH225" s="216">
        <f>IF(N225="sníž. přenesená",J225,0)</f>
        <v>0</v>
      </c>
      <c r="BI225" s="216">
        <f>IF(N225="nulová",J225,0)</f>
        <v>0</v>
      </c>
      <c r="BJ225" s="17" t="s">
        <v>79</v>
      </c>
      <c r="BK225" s="217">
        <f>ROUND(I225*H225,15)</f>
        <v>0</v>
      </c>
      <c r="BL225" s="17" t="s">
        <v>135</v>
      </c>
      <c r="BM225" s="215" t="s">
        <v>304</v>
      </c>
    </row>
    <row r="226" s="2" customFormat="1">
      <c r="A226" s="38"/>
      <c r="B226" s="39"/>
      <c r="C226" s="40"/>
      <c r="D226" s="218" t="s">
        <v>137</v>
      </c>
      <c r="E226" s="40"/>
      <c r="F226" s="219" t="s">
        <v>303</v>
      </c>
      <c r="G226" s="40"/>
      <c r="H226" s="40"/>
      <c r="I226" s="144"/>
      <c r="J226" s="40"/>
      <c r="K226" s="40"/>
      <c r="L226" s="44"/>
      <c r="M226" s="220"/>
      <c r="N226" s="221"/>
      <c r="O226" s="91"/>
      <c r="P226" s="91"/>
      <c r="Q226" s="91"/>
      <c r="R226" s="91"/>
      <c r="S226" s="91"/>
      <c r="T226" s="92"/>
      <c r="U226" s="38"/>
      <c r="V226" s="38"/>
      <c r="W226" s="38"/>
      <c r="X226" s="38"/>
      <c r="Y226" s="38"/>
      <c r="Z226" s="38"/>
      <c r="AA226" s="38"/>
      <c r="AB226" s="38"/>
      <c r="AC226" s="38"/>
      <c r="AD226" s="38"/>
      <c r="AE226" s="38"/>
      <c r="AT226" s="17" t="s">
        <v>137</v>
      </c>
      <c r="AU226" s="17" t="s">
        <v>6</v>
      </c>
    </row>
    <row r="227" s="2" customFormat="1">
      <c r="A227" s="38"/>
      <c r="B227" s="39"/>
      <c r="C227" s="40"/>
      <c r="D227" s="218" t="s">
        <v>138</v>
      </c>
      <c r="E227" s="40"/>
      <c r="F227" s="222" t="s">
        <v>305</v>
      </c>
      <c r="G227" s="40"/>
      <c r="H227" s="40"/>
      <c r="I227" s="144"/>
      <c r="J227" s="40"/>
      <c r="K227" s="40"/>
      <c r="L227" s="44"/>
      <c r="M227" s="220"/>
      <c r="N227" s="221"/>
      <c r="O227" s="91"/>
      <c r="P227" s="91"/>
      <c r="Q227" s="91"/>
      <c r="R227" s="91"/>
      <c r="S227" s="91"/>
      <c r="T227" s="92"/>
      <c r="U227" s="38"/>
      <c r="V227" s="38"/>
      <c r="W227" s="38"/>
      <c r="X227" s="38"/>
      <c r="Y227" s="38"/>
      <c r="Z227" s="38"/>
      <c r="AA227" s="38"/>
      <c r="AB227" s="38"/>
      <c r="AC227" s="38"/>
      <c r="AD227" s="38"/>
      <c r="AE227" s="38"/>
      <c r="AT227" s="17" t="s">
        <v>138</v>
      </c>
      <c r="AU227" s="17" t="s">
        <v>6</v>
      </c>
    </row>
    <row r="228" s="2" customFormat="1" ht="19.8" customHeight="1">
      <c r="A228" s="38"/>
      <c r="B228" s="39"/>
      <c r="C228" s="223" t="s">
        <v>222</v>
      </c>
      <c r="D228" s="232" t="s">
        <v>291</v>
      </c>
      <c r="E228" s="224" t="s">
        <v>306</v>
      </c>
      <c r="F228" s="225" t="s">
        <v>307</v>
      </c>
      <c r="G228" s="226" t="s">
        <v>161</v>
      </c>
      <c r="H228" s="227">
        <v>80</v>
      </c>
      <c r="I228" s="228"/>
      <c r="J228" s="227">
        <f>ROUND(I228*H228,15)</f>
        <v>0</v>
      </c>
      <c r="K228" s="225" t="s">
        <v>134</v>
      </c>
      <c r="L228" s="229"/>
      <c r="M228" s="230" t="s">
        <v>1</v>
      </c>
      <c r="N228" s="231" t="s">
        <v>37</v>
      </c>
      <c r="O228" s="91"/>
      <c r="P228" s="213">
        <f>O228*H228</f>
        <v>0</v>
      </c>
      <c r="Q228" s="213">
        <v>0</v>
      </c>
      <c r="R228" s="213">
        <f>Q228*H228</f>
        <v>0</v>
      </c>
      <c r="S228" s="213">
        <v>0</v>
      </c>
      <c r="T228" s="214">
        <f>S228*H228</f>
        <v>0</v>
      </c>
      <c r="U228" s="38"/>
      <c r="V228" s="38"/>
      <c r="W228" s="38"/>
      <c r="X228" s="38"/>
      <c r="Y228" s="38"/>
      <c r="Z228" s="38"/>
      <c r="AA228" s="38"/>
      <c r="AB228" s="38"/>
      <c r="AC228" s="38"/>
      <c r="AD228" s="38"/>
      <c r="AE228" s="38"/>
      <c r="AR228" s="215" t="s">
        <v>152</v>
      </c>
      <c r="AT228" s="215" t="s">
        <v>291</v>
      </c>
      <c r="AU228" s="215" t="s">
        <v>6</v>
      </c>
      <c r="AY228" s="17" t="s">
        <v>136</v>
      </c>
      <c r="BE228" s="216">
        <f>IF(N228="základní",J228,0)</f>
        <v>0</v>
      </c>
      <c r="BF228" s="216">
        <f>IF(N228="snížená",J228,0)</f>
        <v>0</v>
      </c>
      <c r="BG228" s="216">
        <f>IF(N228="zákl. přenesená",J228,0)</f>
        <v>0</v>
      </c>
      <c r="BH228" s="216">
        <f>IF(N228="sníž. přenesená",J228,0)</f>
        <v>0</v>
      </c>
      <c r="BI228" s="216">
        <f>IF(N228="nulová",J228,0)</f>
        <v>0</v>
      </c>
      <c r="BJ228" s="17" t="s">
        <v>79</v>
      </c>
      <c r="BK228" s="217">
        <f>ROUND(I228*H228,15)</f>
        <v>0</v>
      </c>
      <c r="BL228" s="17" t="s">
        <v>135</v>
      </c>
      <c r="BM228" s="215" t="s">
        <v>308</v>
      </c>
    </row>
    <row r="229" s="2" customFormat="1">
      <c r="A229" s="38"/>
      <c r="B229" s="39"/>
      <c r="C229" s="40"/>
      <c r="D229" s="218" t="s">
        <v>137</v>
      </c>
      <c r="E229" s="40"/>
      <c r="F229" s="219" t="s">
        <v>307</v>
      </c>
      <c r="G229" s="40"/>
      <c r="H229" s="40"/>
      <c r="I229" s="144"/>
      <c r="J229" s="40"/>
      <c r="K229" s="40"/>
      <c r="L229" s="44"/>
      <c r="M229" s="220"/>
      <c r="N229" s="221"/>
      <c r="O229" s="91"/>
      <c r="P229" s="91"/>
      <c r="Q229" s="91"/>
      <c r="R229" s="91"/>
      <c r="S229" s="91"/>
      <c r="T229" s="92"/>
      <c r="U229" s="38"/>
      <c r="V229" s="38"/>
      <c r="W229" s="38"/>
      <c r="X229" s="38"/>
      <c r="Y229" s="38"/>
      <c r="Z229" s="38"/>
      <c r="AA229" s="38"/>
      <c r="AB229" s="38"/>
      <c r="AC229" s="38"/>
      <c r="AD229" s="38"/>
      <c r="AE229" s="38"/>
      <c r="AT229" s="17" t="s">
        <v>137</v>
      </c>
      <c r="AU229" s="17" t="s">
        <v>6</v>
      </c>
    </row>
    <row r="230" s="2" customFormat="1">
      <c r="A230" s="38"/>
      <c r="B230" s="39"/>
      <c r="C230" s="40"/>
      <c r="D230" s="218" t="s">
        <v>138</v>
      </c>
      <c r="E230" s="40"/>
      <c r="F230" s="222" t="s">
        <v>309</v>
      </c>
      <c r="G230" s="40"/>
      <c r="H230" s="40"/>
      <c r="I230" s="144"/>
      <c r="J230" s="40"/>
      <c r="K230" s="40"/>
      <c r="L230" s="44"/>
      <c r="M230" s="220"/>
      <c r="N230" s="221"/>
      <c r="O230" s="91"/>
      <c r="P230" s="91"/>
      <c r="Q230" s="91"/>
      <c r="R230" s="91"/>
      <c r="S230" s="91"/>
      <c r="T230" s="92"/>
      <c r="U230" s="38"/>
      <c r="V230" s="38"/>
      <c r="W230" s="38"/>
      <c r="X230" s="38"/>
      <c r="Y230" s="38"/>
      <c r="Z230" s="38"/>
      <c r="AA230" s="38"/>
      <c r="AB230" s="38"/>
      <c r="AC230" s="38"/>
      <c r="AD230" s="38"/>
      <c r="AE230" s="38"/>
      <c r="AT230" s="17" t="s">
        <v>138</v>
      </c>
      <c r="AU230" s="17" t="s">
        <v>6</v>
      </c>
    </row>
    <row r="231" s="2" customFormat="1" ht="19.8" customHeight="1">
      <c r="A231" s="38"/>
      <c r="B231" s="39"/>
      <c r="C231" s="223" t="s">
        <v>310</v>
      </c>
      <c r="D231" s="232" t="s">
        <v>291</v>
      </c>
      <c r="E231" s="224" t="s">
        <v>311</v>
      </c>
      <c r="F231" s="225" t="s">
        <v>312</v>
      </c>
      <c r="G231" s="226" t="s">
        <v>161</v>
      </c>
      <c r="H231" s="227">
        <v>77</v>
      </c>
      <c r="I231" s="228"/>
      <c r="J231" s="227">
        <f>ROUND(I231*H231,15)</f>
        <v>0</v>
      </c>
      <c r="K231" s="225" t="s">
        <v>134</v>
      </c>
      <c r="L231" s="229"/>
      <c r="M231" s="230" t="s">
        <v>1</v>
      </c>
      <c r="N231" s="231" t="s">
        <v>37</v>
      </c>
      <c r="O231" s="91"/>
      <c r="P231" s="213">
        <f>O231*H231</f>
        <v>0</v>
      </c>
      <c r="Q231" s="213">
        <v>0</v>
      </c>
      <c r="R231" s="213">
        <f>Q231*H231</f>
        <v>0</v>
      </c>
      <c r="S231" s="213">
        <v>0</v>
      </c>
      <c r="T231" s="214">
        <f>S231*H231</f>
        <v>0</v>
      </c>
      <c r="U231" s="38"/>
      <c r="V231" s="38"/>
      <c r="W231" s="38"/>
      <c r="X231" s="38"/>
      <c r="Y231" s="38"/>
      <c r="Z231" s="38"/>
      <c r="AA231" s="38"/>
      <c r="AB231" s="38"/>
      <c r="AC231" s="38"/>
      <c r="AD231" s="38"/>
      <c r="AE231" s="38"/>
      <c r="AR231" s="215" t="s">
        <v>152</v>
      </c>
      <c r="AT231" s="215" t="s">
        <v>291</v>
      </c>
      <c r="AU231" s="215" t="s">
        <v>6</v>
      </c>
      <c r="AY231" s="17" t="s">
        <v>136</v>
      </c>
      <c r="BE231" s="216">
        <f>IF(N231="základní",J231,0)</f>
        <v>0</v>
      </c>
      <c r="BF231" s="216">
        <f>IF(N231="snížená",J231,0)</f>
        <v>0</v>
      </c>
      <c r="BG231" s="216">
        <f>IF(N231="zákl. přenesená",J231,0)</f>
        <v>0</v>
      </c>
      <c r="BH231" s="216">
        <f>IF(N231="sníž. přenesená",J231,0)</f>
        <v>0</v>
      </c>
      <c r="BI231" s="216">
        <f>IF(N231="nulová",J231,0)</f>
        <v>0</v>
      </c>
      <c r="BJ231" s="17" t="s">
        <v>79</v>
      </c>
      <c r="BK231" s="217">
        <f>ROUND(I231*H231,15)</f>
        <v>0</v>
      </c>
      <c r="BL231" s="17" t="s">
        <v>135</v>
      </c>
      <c r="BM231" s="215" t="s">
        <v>313</v>
      </c>
    </row>
    <row r="232" s="2" customFormat="1">
      <c r="A232" s="38"/>
      <c r="B232" s="39"/>
      <c r="C232" s="40"/>
      <c r="D232" s="218" t="s">
        <v>137</v>
      </c>
      <c r="E232" s="40"/>
      <c r="F232" s="219" t="s">
        <v>312</v>
      </c>
      <c r="G232" s="40"/>
      <c r="H232" s="40"/>
      <c r="I232" s="144"/>
      <c r="J232" s="40"/>
      <c r="K232" s="40"/>
      <c r="L232" s="44"/>
      <c r="M232" s="220"/>
      <c r="N232" s="221"/>
      <c r="O232" s="91"/>
      <c r="P232" s="91"/>
      <c r="Q232" s="91"/>
      <c r="R232" s="91"/>
      <c r="S232" s="91"/>
      <c r="T232" s="92"/>
      <c r="U232" s="38"/>
      <c r="V232" s="38"/>
      <c r="W232" s="38"/>
      <c r="X232" s="38"/>
      <c r="Y232" s="38"/>
      <c r="Z232" s="38"/>
      <c r="AA232" s="38"/>
      <c r="AB232" s="38"/>
      <c r="AC232" s="38"/>
      <c r="AD232" s="38"/>
      <c r="AE232" s="38"/>
      <c r="AT232" s="17" t="s">
        <v>137</v>
      </c>
      <c r="AU232" s="17" t="s">
        <v>6</v>
      </c>
    </row>
    <row r="233" s="2" customFormat="1">
      <c r="A233" s="38"/>
      <c r="B233" s="39"/>
      <c r="C233" s="40"/>
      <c r="D233" s="218" t="s">
        <v>138</v>
      </c>
      <c r="E233" s="40"/>
      <c r="F233" s="222" t="s">
        <v>314</v>
      </c>
      <c r="G233" s="40"/>
      <c r="H233" s="40"/>
      <c r="I233" s="144"/>
      <c r="J233" s="40"/>
      <c r="K233" s="40"/>
      <c r="L233" s="44"/>
      <c r="M233" s="220"/>
      <c r="N233" s="221"/>
      <c r="O233" s="91"/>
      <c r="P233" s="91"/>
      <c r="Q233" s="91"/>
      <c r="R233" s="91"/>
      <c r="S233" s="91"/>
      <c r="T233" s="92"/>
      <c r="U233" s="38"/>
      <c r="V233" s="38"/>
      <c r="W233" s="38"/>
      <c r="X233" s="38"/>
      <c r="Y233" s="38"/>
      <c r="Z233" s="38"/>
      <c r="AA233" s="38"/>
      <c r="AB233" s="38"/>
      <c r="AC233" s="38"/>
      <c r="AD233" s="38"/>
      <c r="AE233" s="38"/>
      <c r="AT233" s="17" t="s">
        <v>138</v>
      </c>
      <c r="AU233" s="17" t="s">
        <v>6</v>
      </c>
    </row>
    <row r="234" s="2" customFormat="1" ht="19.8" customHeight="1">
      <c r="A234" s="38"/>
      <c r="B234" s="39"/>
      <c r="C234" s="223" t="s">
        <v>226</v>
      </c>
      <c r="D234" s="232" t="s">
        <v>291</v>
      </c>
      <c r="E234" s="224" t="s">
        <v>315</v>
      </c>
      <c r="F234" s="225" t="s">
        <v>316</v>
      </c>
      <c r="G234" s="226" t="s">
        <v>161</v>
      </c>
      <c r="H234" s="227">
        <v>944</v>
      </c>
      <c r="I234" s="228"/>
      <c r="J234" s="227">
        <f>ROUND(I234*H234,15)</f>
        <v>0</v>
      </c>
      <c r="K234" s="225" t="s">
        <v>134</v>
      </c>
      <c r="L234" s="229"/>
      <c r="M234" s="230" t="s">
        <v>1</v>
      </c>
      <c r="N234" s="231" t="s">
        <v>37</v>
      </c>
      <c r="O234" s="91"/>
      <c r="P234" s="213">
        <f>O234*H234</f>
        <v>0</v>
      </c>
      <c r="Q234" s="213">
        <v>0</v>
      </c>
      <c r="R234" s="213">
        <f>Q234*H234</f>
        <v>0</v>
      </c>
      <c r="S234" s="213">
        <v>0</v>
      </c>
      <c r="T234" s="214">
        <f>S234*H234</f>
        <v>0</v>
      </c>
      <c r="U234" s="38"/>
      <c r="V234" s="38"/>
      <c r="W234" s="38"/>
      <c r="X234" s="38"/>
      <c r="Y234" s="38"/>
      <c r="Z234" s="38"/>
      <c r="AA234" s="38"/>
      <c r="AB234" s="38"/>
      <c r="AC234" s="38"/>
      <c r="AD234" s="38"/>
      <c r="AE234" s="38"/>
      <c r="AR234" s="215" t="s">
        <v>152</v>
      </c>
      <c r="AT234" s="215" t="s">
        <v>291</v>
      </c>
      <c r="AU234" s="215" t="s">
        <v>6</v>
      </c>
      <c r="AY234" s="17" t="s">
        <v>136</v>
      </c>
      <c r="BE234" s="216">
        <f>IF(N234="základní",J234,0)</f>
        <v>0</v>
      </c>
      <c r="BF234" s="216">
        <f>IF(N234="snížená",J234,0)</f>
        <v>0</v>
      </c>
      <c r="BG234" s="216">
        <f>IF(N234="zákl. přenesená",J234,0)</f>
        <v>0</v>
      </c>
      <c r="BH234" s="216">
        <f>IF(N234="sníž. přenesená",J234,0)</f>
        <v>0</v>
      </c>
      <c r="BI234" s="216">
        <f>IF(N234="nulová",J234,0)</f>
        <v>0</v>
      </c>
      <c r="BJ234" s="17" t="s">
        <v>79</v>
      </c>
      <c r="BK234" s="217">
        <f>ROUND(I234*H234,15)</f>
        <v>0</v>
      </c>
      <c r="BL234" s="17" t="s">
        <v>135</v>
      </c>
      <c r="BM234" s="215" t="s">
        <v>317</v>
      </c>
    </row>
    <row r="235" s="2" customFormat="1">
      <c r="A235" s="38"/>
      <c r="B235" s="39"/>
      <c r="C235" s="40"/>
      <c r="D235" s="218" t="s">
        <v>137</v>
      </c>
      <c r="E235" s="40"/>
      <c r="F235" s="219" t="s">
        <v>316</v>
      </c>
      <c r="G235" s="40"/>
      <c r="H235" s="40"/>
      <c r="I235" s="144"/>
      <c r="J235" s="40"/>
      <c r="K235" s="40"/>
      <c r="L235" s="44"/>
      <c r="M235" s="220"/>
      <c r="N235" s="221"/>
      <c r="O235" s="91"/>
      <c r="P235" s="91"/>
      <c r="Q235" s="91"/>
      <c r="R235" s="91"/>
      <c r="S235" s="91"/>
      <c r="T235" s="92"/>
      <c r="U235" s="38"/>
      <c r="V235" s="38"/>
      <c r="W235" s="38"/>
      <c r="X235" s="38"/>
      <c r="Y235" s="38"/>
      <c r="Z235" s="38"/>
      <c r="AA235" s="38"/>
      <c r="AB235" s="38"/>
      <c r="AC235" s="38"/>
      <c r="AD235" s="38"/>
      <c r="AE235" s="38"/>
      <c r="AT235" s="17" t="s">
        <v>137</v>
      </c>
      <c r="AU235" s="17" t="s">
        <v>6</v>
      </c>
    </row>
    <row r="236" s="2" customFormat="1">
      <c r="A236" s="38"/>
      <c r="B236" s="39"/>
      <c r="C236" s="40"/>
      <c r="D236" s="218" t="s">
        <v>138</v>
      </c>
      <c r="E236" s="40"/>
      <c r="F236" s="222" t="s">
        <v>318</v>
      </c>
      <c r="G236" s="40"/>
      <c r="H236" s="40"/>
      <c r="I236" s="144"/>
      <c r="J236" s="40"/>
      <c r="K236" s="40"/>
      <c r="L236" s="44"/>
      <c r="M236" s="220"/>
      <c r="N236" s="221"/>
      <c r="O236" s="91"/>
      <c r="P236" s="91"/>
      <c r="Q236" s="91"/>
      <c r="R236" s="91"/>
      <c r="S236" s="91"/>
      <c r="T236" s="92"/>
      <c r="U236" s="38"/>
      <c r="V236" s="38"/>
      <c r="W236" s="38"/>
      <c r="X236" s="38"/>
      <c r="Y236" s="38"/>
      <c r="Z236" s="38"/>
      <c r="AA236" s="38"/>
      <c r="AB236" s="38"/>
      <c r="AC236" s="38"/>
      <c r="AD236" s="38"/>
      <c r="AE236" s="38"/>
      <c r="AT236" s="17" t="s">
        <v>138</v>
      </c>
      <c r="AU236" s="17" t="s">
        <v>6</v>
      </c>
    </row>
    <row r="237" s="2" customFormat="1" ht="19.8" customHeight="1">
      <c r="A237" s="38"/>
      <c r="B237" s="39"/>
      <c r="C237" s="223" t="s">
        <v>319</v>
      </c>
      <c r="D237" s="223" t="s">
        <v>291</v>
      </c>
      <c r="E237" s="224" t="s">
        <v>320</v>
      </c>
      <c r="F237" s="225" t="s">
        <v>321</v>
      </c>
      <c r="G237" s="226" t="s">
        <v>161</v>
      </c>
      <c r="H237" s="227">
        <v>10</v>
      </c>
      <c r="I237" s="228"/>
      <c r="J237" s="227">
        <f>ROUND(I237*H237,15)</f>
        <v>0</v>
      </c>
      <c r="K237" s="225" t="s">
        <v>134</v>
      </c>
      <c r="L237" s="229"/>
      <c r="M237" s="230" t="s">
        <v>1</v>
      </c>
      <c r="N237" s="231" t="s">
        <v>37</v>
      </c>
      <c r="O237" s="91"/>
      <c r="P237" s="213">
        <f>O237*H237</f>
        <v>0</v>
      </c>
      <c r="Q237" s="213">
        <v>0.22400000000000001</v>
      </c>
      <c r="R237" s="213">
        <f>Q237*H237</f>
        <v>2.2400000000000002</v>
      </c>
      <c r="S237" s="213">
        <v>0</v>
      </c>
      <c r="T237" s="214">
        <f>S237*H237</f>
        <v>0</v>
      </c>
      <c r="U237" s="38"/>
      <c r="V237" s="38"/>
      <c r="W237" s="38"/>
      <c r="X237" s="38"/>
      <c r="Y237" s="38"/>
      <c r="Z237" s="38"/>
      <c r="AA237" s="38"/>
      <c r="AB237" s="38"/>
      <c r="AC237" s="38"/>
      <c r="AD237" s="38"/>
      <c r="AE237" s="38"/>
      <c r="AR237" s="215" t="s">
        <v>152</v>
      </c>
      <c r="AT237" s="215" t="s">
        <v>291</v>
      </c>
      <c r="AU237" s="215" t="s">
        <v>6</v>
      </c>
      <c r="AY237" s="17" t="s">
        <v>136</v>
      </c>
      <c r="BE237" s="216">
        <f>IF(N237="základní",J237,0)</f>
        <v>0</v>
      </c>
      <c r="BF237" s="216">
        <f>IF(N237="snížená",J237,0)</f>
        <v>0</v>
      </c>
      <c r="BG237" s="216">
        <f>IF(N237="zákl. přenesená",J237,0)</f>
        <v>0</v>
      </c>
      <c r="BH237" s="216">
        <f>IF(N237="sníž. přenesená",J237,0)</f>
        <v>0</v>
      </c>
      <c r="BI237" s="216">
        <f>IF(N237="nulová",J237,0)</f>
        <v>0</v>
      </c>
      <c r="BJ237" s="17" t="s">
        <v>79</v>
      </c>
      <c r="BK237" s="217">
        <f>ROUND(I237*H237,15)</f>
        <v>0</v>
      </c>
      <c r="BL237" s="17" t="s">
        <v>135</v>
      </c>
      <c r="BM237" s="215" t="s">
        <v>322</v>
      </c>
    </row>
    <row r="238" s="2" customFormat="1">
      <c r="A238" s="38"/>
      <c r="B238" s="39"/>
      <c r="C238" s="40"/>
      <c r="D238" s="218" t="s">
        <v>137</v>
      </c>
      <c r="E238" s="40"/>
      <c r="F238" s="219" t="s">
        <v>321</v>
      </c>
      <c r="G238" s="40"/>
      <c r="H238" s="40"/>
      <c r="I238" s="144"/>
      <c r="J238" s="40"/>
      <c r="K238" s="40"/>
      <c r="L238" s="44"/>
      <c r="M238" s="220"/>
      <c r="N238" s="221"/>
      <c r="O238" s="91"/>
      <c r="P238" s="91"/>
      <c r="Q238" s="91"/>
      <c r="R238" s="91"/>
      <c r="S238" s="91"/>
      <c r="T238" s="92"/>
      <c r="U238" s="38"/>
      <c r="V238" s="38"/>
      <c r="W238" s="38"/>
      <c r="X238" s="38"/>
      <c r="Y238" s="38"/>
      <c r="Z238" s="38"/>
      <c r="AA238" s="38"/>
      <c r="AB238" s="38"/>
      <c r="AC238" s="38"/>
      <c r="AD238" s="38"/>
      <c r="AE238" s="38"/>
      <c r="AT238" s="17" t="s">
        <v>137</v>
      </c>
      <c r="AU238" s="17" t="s">
        <v>6</v>
      </c>
    </row>
    <row r="239" s="2" customFormat="1">
      <c r="A239" s="38"/>
      <c r="B239" s="39"/>
      <c r="C239" s="40"/>
      <c r="D239" s="218" t="s">
        <v>138</v>
      </c>
      <c r="E239" s="40"/>
      <c r="F239" s="222" t="s">
        <v>323</v>
      </c>
      <c r="G239" s="40"/>
      <c r="H239" s="40"/>
      <c r="I239" s="144"/>
      <c r="J239" s="40"/>
      <c r="K239" s="40"/>
      <c r="L239" s="44"/>
      <c r="M239" s="220"/>
      <c r="N239" s="221"/>
      <c r="O239" s="91"/>
      <c r="P239" s="91"/>
      <c r="Q239" s="91"/>
      <c r="R239" s="91"/>
      <c r="S239" s="91"/>
      <c r="T239" s="92"/>
      <c r="U239" s="38"/>
      <c r="V239" s="38"/>
      <c r="W239" s="38"/>
      <c r="X239" s="38"/>
      <c r="Y239" s="38"/>
      <c r="Z239" s="38"/>
      <c r="AA239" s="38"/>
      <c r="AB239" s="38"/>
      <c r="AC239" s="38"/>
      <c r="AD239" s="38"/>
      <c r="AE239" s="38"/>
      <c r="AT239" s="17" t="s">
        <v>138</v>
      </c>
      <c r="AU239" s="17" t="s">
        <v>6</v>
      </c>
    </row>
    <row r="240" s="2" customFormat="1" ht="19.8" customHeight="1">
      <c r="A240" s="38"/>
      <c r="B240" s="39"/>
      <c r="C240" s="223" t="s">
        <v>230</v>
      </c>
      <c r="D240" s="223" t="s">
        <v>291</v>
      </c>
      <c r="E240" s="224" t="s">
        <v>324</v>
      </c>
      <c r="F240" s="225" t="s">
        <v>325</v>
      </c>
      <c r="G240" s="226" t="s">
        <v>161</v>
      </c>
      <c r="H240" s="227">
        <v>10</v>
      </c>
      <c r="I240" s="228"/>
      <c r="J240" s="227">
        <f>ROUND(I240*H240,15)</f>
        <v>0</v>
      </c>
      <c r="K240" s="225" t="s">
        <v>134</v>
      </c>
      <c r="L240" s="229"/>
      <c r="M240" s="230" t="s">
        <v>1</v>
      </c>
      <c r="N240" s="231" t="s">
        <v>37</v>
      </c>
      <c r="O240" s="91"/>
      <c r="P240" s="213">
        <f>O240*H240</f>
        <v>0</v>
      </c>
      <c r="Q240" s="213">
        <v>0.22900000000000001</v>
      </c>
      <c r="R240" s="213">
        <f>Q240*H240</f>
        <v>2.29</v>
      </c>
      <c r="S240" s="213">
        <v>0</v>
      </c>
      <c r="T240" s="214">
        <f>S240*H240</f>
        <v>0</v>
      </c>
      <c r="U240" s="38"/>
      <c r="V240" s="38"/>
      <c r="W240" s="38"/>
      <c r="X240" s="38"/>
      <c r="Y240" s="38"/>
      <c r="Z240" s="38"/>
      <c r="AA240" s="38"/>
      <c r="AB240" s="38"/>
      <c r="AC240" s="38"/>
      <c r="AD240" s="38"/>
      <c r="AE240" s="38"/>
      <c r="AR240" s="215" t="s">
        <v>152</v>
      </c>
      <c r="AT240" s="215" t="s">
        <v>291</v>
      </c>
      <c r="AU240" s="215" t="s">
        <v>6</v>
      </c>
      <c r="AY240" s="17" t="s">
        <v>136</v>
      </c>
      <c r="BE240" s="216">
        <f>IF(N240="základní",J240,0)</f>
        <v>0</v>
      </c>
      <c r="BF240" s="216">
        <f>IF(N240="snížená",J240,0)</f>
        <v>0</v>
      </c>
      <c r="BG240" s="216">
        <f>IF(N240="zákl. přenesená",J240,0)</f>
        <v>0</v>
      </c>
      <c r="BH240" s="216">
        <f>IF(N240="sníž. přenesená",J240,0)</f>
        <v>0</v>
      </c>
      <c r="BI240" s="216">
        <f>IF(N240="nulová",J240,0)</f>
        <v>0</v>
      </c>
      <c r="BJ240" s="17" t="s">
        <v>79</v>
      </c>
      <c r="BK240" s="217">
        <f>ROUND(I240*H240,15)</f>
        <v>0</v>
      </c>
      <c r="BL240" s="17" t="s">
        <v>135</v>
      </c>
      <c r="BM240" s="215" t="s">
        <v>326</v>
      </c>
    </row>
    <row r="241" s="2" customFormat="1">
      <c r="A241" s="38"/>
      <c r="B241" s="39"/>
      <c r="C241" s="40"/>
      <c r="D241" s="218" t="s">
        <v>137</v>
      </c>
      <c r="E241" s="40"/>
      <c r="F241" s="219" t="s">
        <v>325</v>
      </c>
      <c r="G241" s="40"/>
      <c r="H241" s="40"/>
      <c r="I241" s="144"/>
      <c r="J241" s="40"/>
      <c r="K241" s="40"/>
      <c r="L241" s="44"/>
      <c r="M241" s="220"/>
      <c r="N241" s="221"/>
      <c r="O241" s="91"/>
      <c r="P241" s="91"/>
      <c r="Q241" s="91"/>
      <c r="R241" s="91"/>
      <c r="S241" s="91"/>
      <c r="T241" s="92"/>
      <c r="U241" s="38"/>
      <c r="V241" s="38"/>
      <c r="W241" s="38"/>
      <c r="X241" s="38"/>
      <c r="Y241" s="38"/>
      <c r="Z241" s="38"/>
      <c r="AA241" s="38"/>
      <c r="AB241" s="38"/>
      <c r="AC241" s="38"/>
      <c r="AD241" s="38"/>
      <c r="AE241" s="38"/>
      <c r="AT241" s="17" t="s">
        <v>137</v>
      </c>
      <c r="AU241" s="17" t="s">
        <v>6</v>
      </c>
    </row>
    <row r="242" s="2" customFormat="1">
      <c r="A242" s="38"/>
      <c r="B242" s="39"/>
      <c r="C242" s="40"/>
      <c r="D242" s="218" t="s">
        <v>138</v>
      </c>
      <c r="E242" s="40"/>
      <c r="F242" s="222" t="s">
        <v>327</v>
      </c>
      <c r="G242" s="40"/>
      <c r="H242" s="40"/>
      <c r="I242" s="144"/>
      <c r="J242" s="40"/>
      <c r="K242" s="40"/>
      <c r="L242" s="44"/>
      <c r="M242" s="220"/>
      <c r="N242" s="221"/>
      <c r="O242" s="91"/>
      <c r="P242" s="91"/>
      <c r="Q242" s="91"/>
      <c r="R242" s="91"/>
      <c r="S242" s="91"/>
      <c r="T242" s="92"/>
      <c r="U242" s="38"/>
      <c r="V242" s="38"/>
      <c r="W242" s="38"/>
      <c r="X242" s="38"/>
      <c r="Y242" s="38"/>
      <c r="Z242" s="38"/>
      <c r="AA242" s="38"/>
      <c r="AB242" s="38"/>
      <c r="AC242" s="38"/>
      <c r="AD242" s="38"/>
      <c r="AE242" s="38"/>
      <c r="AT242" s="17" t="s">
        <v>138</v>
      </c>
      <c r="AU242" s="17" t="s">
        <v>6</v>
      </c>
    </row>
    <row r="243" s="2" customFormat="1" ht="19.8" customHeight="1">
      <c r="A243" s="38"/>
      <c r="B243" s="39"/>
      <c r="C243" s="223" t="s">
        <v>328</v>
      </c>
      <c r="D243" s="223" t="s">
        <v>291</v>
      </c>
      <c r="E243" s="224" t="s">
        <v>329</v>
      </c>
      <c r="F243" s="225" t="s">
        <v>330</v>
      </c>
      <c r="G243" s="226" t="s">
        <v>161</v>
      </c>
      <c r="H243" s="227">
        <v>4</v>
      </c>
      <c r="I243" s="228"/>
      <c r="J243" s="227">
        <f>ROUND(I243*H243,15)</f>
        <v>0</v>
      </c>
      <c r="K243" s="225" t="s">
        <v>134</v>
      </c>
      <c r="L243" s="229"/>
      <c r="M243" s="230" t="s">
        <v>1</v>
      </c>
      <c r="N243" s="231" t="s">
        <v>37</v>
      </c>
      <c r="O243" s="91"/>
      <c r="P243" s="213">
        <f>O243*H243</f>
        <v>0</v>
      </c>
      <c r="Q243" s="213">
        <v>0.28399999999999997</v>
      </c>
      <c r="R243" s="213">
        <f>Q243*H243</f>
        <v>1.1359999999999999</v>
      </c>
      <c r="S243" s="213">
        <v>0</v>
      </c>
      <c r="T243" s="214">
        <f>S243*H243</f>
        <v>0</v>
      </c>
      <c r="U243" s="38"/>
      <c r="V243" s="38"/>
      <c r="W243" s="38"/>
      <c r="X243" s="38"/>
      <c r="Y243" s="38"/>
      <c r="Z243" s="38"/>
      <c r="AA243" s="38"/>
      <c r="AB243" s="38"/>
      <c r="AC243" s="38"/>
      <c r="AD243" s="38"/>
      <c r="AE243" s="38"/>
      <c r="AR243" s="215" t="s">
        <v>152</v>
      </c>
      <c r="AT243" s="215" t="s">
        <v>291</v>
      </c>
      <c r="AU243" s="215" t="s">
        <v>6</v>
      </c>
      <c r="AY243" s="17" t="s">
        <v>136</v>
      </c>
      <c r="BE243" s="216">
        <f>IF(N243="základní",J243,0)</f>
        <v>0</v>
      </c>
      <c r="BF243" s="216">
        <f>IF(N243="snížená",J243,0)</f>
        <v>0</v>
      </c>
      <c r="BG243" s="216">
        <f>IF(N243="zákl. přenesená",J243,0)</f>
        <v>0</v>
      </c>
      <c r="BH243" s="216">
        <f>IF(N243="sníž. přenesená",J243,0)</f>
        <v>0</v>
      </c>
      <c r="BI243" s="216">
        <f>IF(N243="nulová",J243,0)</f>
        <v>0</v>
      </c>
      <c r="BJ243" s="17" t="s">
        <v>79</v>
      </c>
      <c r="BK243" s="217">
        <f>ROUND(I243*H243,15)</f>
        <v>0</v>
      </c>
      <c r="BL243" s="17" t="s">
        <v>135</v>
      </c>
      <c r="BM243" s="215" t="s">
        <v>331</v>
      </c>
    </row>
    <row r="244" s="2" customFormat="1">
      <c r="A244" s="38"/>
      <c r="B244" s="39"/>
      <c r="C244" s="40"/>
      <c r="D244" s="218" t="s">
        <v>137</v>
      </c>
      <c r="E244" s="40"/>
      <c r="F244" s="219" t="s">
        <v>330</v>
      </c>
      <c r="G244" s="40"/>
      <c r="H244" s="40"/>
      <c r="I244" s="144"/>
      <c r="J244" s="40"/>
      <c r="K244" s="40"/>
      <c r="L244" s="44"/>
      <c r="M244" s="220"/>
      <c r="N244" s="221"/>
      <c r="O244" s="91"/>
      <c r="P244" s="91"/>
      <c r="Q244" s="91"/>
      <c r="R244" s="91"/>
      <c r="S244" s="91"/>
      <c r="T244" s="92"/>
      <c r="U244" s="38"/>
      <c r="V244" s="38"/>
      <c r="W244" s="38"/>
      <c r="X244" s="38"/>
      <c r="Y244" s="38"/>
      <c r="Z244" s="38"/>
      <c r="AA244" s="38"/>
      <c r="AB244" s="38"/>
      <c r="AC244" s="38"/>
      <c r="AD244" s="38"/>
      <c r="AE244" s="38"/>
      <c r="AT244" s="17" t="s">
        <v>137</v>
      </c>
      <c r="AU244" s="17" t="s">
        <v>6</v>
      </c>
    </row>
    <row r="245" s="2" customFormat="1">
      <c r="A245" s="38"/>
      <c r="B245" s="39"/>
      <c r="C245" s="40"/>
      <c r="D245" s="218" t="s">
        <v>138</v>
      </c>
      <c r="E245" s="40"/>
      <c r="F245" s="222" t="s">
        <v>332</v>
      </c>
      <c r="G245" s="40"/>
      <c r="H245" s="40"/>
      <c r="I245" s="144"/>
      <c r="J245" s="40"/>
      <c r="K245" s="40"/>
      <c r="L245" s="44"/>
      <c r="M245" s="220"/>
      <c r="N245" s="221"/>
      <c r="O245" s="91"/>
      <c r="P245" s="91"/>
      <c r="Q245" s="91"/>
      <c r="R245" s="91"/>
      <c r="S245" s="91"/>
      <c r="T245" s="92"/>
      <c r="U245" s="38"/>
      <c r="V245" s="38"/>
      <c r="W245" s="38"/>
      <c r="X245" s="38"/>
      <c r="Y245" s="38"/>
      <c r="Z245" s="38"/>
      <c r="AA245" s="38"/>
      <c r="AB245" s="38"/>
      <c r="AC245" s="38"/>
      <c r="AD245" s="38"/>
      <c r="AE245" s="38"/>
      <c r="AT245" s="17" t="s">
        <v>138</v>
      </c>
      <c r="AU245" s="17" t="s">
        <v>6</v>
      </c>
    </row>
    <row r="246" s="2" customFormat="1" ht="19.8" customHeight="1">
      <c r="A246" s="38"/>
      <c r="B246" s="39"/>
      <c r="C246" s="223" t="s">
        <v>234</v>
      </c>
      <c r="D246" s="223" t="s">
        <v>291</v>
      </c>
      <c r="E246" s="224" t="s">
        <v>333</v>
      </c>
      <c r="F246" s="225" t="s">
        <v>334</v>
      </c>
      <c r="G246" s="226" t="s">
        <v>161</v>
      </c>
      <c r="H246" s="227">
        <v>86</v>
      </c>
      <c r="I246" s="228"/>
      <c r="J246" s="227">
        <f>ROUND(I246*H246,15)</f>
        <v>0</v>
      </c>
      <c r="K246" s="225" t="s">
        <v>134</v>
      </c>
      <c r="L246" s="229"/>
      <c r="M246" s="230" t="s">
        <v>1</v>
      </c>
      <c r="N246" s="231" t="s">
        <v>37</v>
      </c>
      <c r="O246" s="91"/>
      <c r="P246" s="213">
        <f>O246*H246</f>
        <v>0</v>
      </c>
      <c r="Q246" s="213">
        <v>0</v>
      </c>
      <c r="R246" s="213">
        <f>Q246*H246</f>
        <v>0</v>
      </c>
      <c r="S246" s="213">
        <v>0</v>
      </c>
      <c r="T246" s="214">
        <f>S246*H246</f>
        <v>0</v>
      </c>
      <c r="U246" s="38"/>
      <c r="V246" s="38"/>
      <c r="W246" s="38"/>
      <c r="X246" s="38"/>
      <c r="Y246" s="38"/>
      <c r="Z246" s="38"/>
      <c r="AA246" s="38"/>
      <c r="AB246" s="38"/>
      <c r="AC246" s="38"/>
      <c r="AD246" s="38"/>
      <c r="AE246" s="38"/>
      <c r="AR246" s="215" t="s">
        <v>152</v>
      </c>
      <c r="AT246" s="215" t="s">
        <v>291</v>
      </c>
      <c r="AU246" s="215" t="s">
        <v>6</v>
      </c>
      <c r="AY246" s="17" t="s">
        <v>136</v>
      </c>
      <c r="BE246" s="216">
        <f>IF(N246="základní",J246,0)</f>
        <v>0</v>
      </c>
      <c r="BF246" s="216">
        <f>IF(N246="snížená",J246,0)</f>
        <v>0</v>
      </c>
      <c r="BG246" s="216">
        <f>IF(N246="zákl. přenesená",J246,0)</f>
        <v>0</v>
      </c>
      <c r="BH246" s="216">
        <f>IF(N246="sníž. přenesená",J246,0)</f>
        <v>0</v>
      </c>
      <c r="BI246" s="216">
        <f>IF(N246="nulová",J246,0)</f>
        <v>0</v>
      </c>
      <c r="BJ246" s="17" t="s">
        <v>79</v>
      </c>
      <c r="BK246" s="217">
        <f>ROUND(I246*H246,15)</f>
        <v>0</v>
      </c>
      <c r="BL246" s="17" t="s">
        <v>135</v>
      </c>
      <c r="BM246" s="215" t="s">
        <v>335</v>
      </c>
    </row>
    <row r="247" s="2" customFormat="1">
      <c r="A247" s="38"/>
      <c r="B247" s="39"/>
      <c r="C247" s="40"/>
      <c r="D247" s="218" t="s">
        <v>137</v>
      </c>
      <c r="E247" s="40"/>
      <c r="F247" s="219" t="s">
        <v>334</v>
      </c>
      <c r="G247" s="40"/>
      <c r="H247" s="40"/>
      <c r="I247" s="144"/>
      <c r="J247" s="40"/>
      <c r="K247" s="40"/>
      <c r="L247" s="44"/>
      <c r="M247" s="220"/>
      <c r="N247" s="221"/>
      <c r="O247" s="91"/>
      <c r="P247" s="91"/>
      <c r="Q247" s="91"/>
      <c r="R247" s="91"/>
      <c r="S247" s="91"/>
      <c r="T247" s="92"/>
      <c r="U247" s="38"/>
      <c r="V247" s="38"/>
      <c r="W247" s="38"/>
      <c r="X247" s="38"/>
      <c r="Y247" s="38"/>
      <c r="Z247" s="38"/>
      <c r="AA247" s="38"/>
      <c r="AB247" s="38"/>
      <c r="AC247" s="38"/>
      <c r="AD247" s="38"/>
      <c r="AE247" s="38"/>
      <c r="AT247" s="17" t="s">
        <v>137</v>
      </c>
      <c r="AU247" s="17" t="s">
        <v>6</v>
      </c>
    </row>
    <row r="248" s="2" customFormat="1">
      <c r="A248" s="38"/>
      <c r="B248" s="39"/>
      <c r="C248" s="40"/>
      <c r="D248" s="218" t="s">
        <v>138</v>
      </c>
      <c r="E248" s="40"/>
      <c r="F248" s="222" t="s">
        <v>336</v>
      </c>
      <c r="G248" s="40"/>
      <c r="H248" s="40"/>
      <c r="I248" s="144"/>
      <c r="J248" s="40"/>
      <c r="K248" s="40"/>
      <c r="L248" s="44"/>
      <c r="M248" s="220"/>
      <c r="N248" s="221"/>
      <c r="O248" s="91"/>
      <c r="P248" s="91"/>
      <c r="Q248" s="91"/>
      <c r="R248" s="91"/>
      <c r="S248" s="91"/>
      <c r="T248" s="92"/>
      <c r="U248" s="38"/>
      <c r="V248" s="38"/>
      <c r="W248" s="38"/>
      <c r="X248" s="38"/>
      <c r="Y248" s="38"/>
      <c r="Z248" s="38"/>
      <c r="AA248" s="38"/>
      <c r="AB248" s="38"/>
      <c r="AC248" s="38"/>
      <c r="AD248" s="38"/>
      <c r="AE248" s="38"/>
      <c r="AT248" s="17" t="s">
        <v>138</v>
      </c>
      <c r="AU248" s="17" t="s">
        <v>6</v>
      </c>
    </row>
    <row r="249" s="2" customFormat="1" ht="19.8" customHeight="1">
      <c r="A249" s="38"/>
      <c r="B249" s="39"/>
      <c r="C249" s="223" t="s">
        <v>337</v>
      </c>
      <c r="D249" s="223" t="s">
        <v>291</v>
      </c>
      <c r="E249" s="224" t="s">
        <v>338</v>
      </c>
      <c r="F249" s="225" t="s">
        <v>339</v>
      </c>
      <c r="G249" s="226" t="s">
        <v>161</v>
      </c>
      <c r="H249" s="227">
        <v>86</v>
      </c>
      <c r="I249" s="228"/>
      <c r="J249" s="227">
        <f>ROUND(I249*H249,15)</f>
        <v>0</v>
      </c>
      <c r="K249" s="225" t="s">
        <v>134</v>
      </c>
      <c r="L249" s="229"/>
      <c r="M249" s="230" t="s">
        <v>1</v>
      </c>
      <c r="N249" s="231" t="s">
        <v>37</v>
      </c>
      <c r="O249" s="91"/>
      <c r="P249" s="213">
        <f>O249*H249</f>
        <v>0</v>
      </c>
      <c r="Q249" s="213">
        <v>0</v>
      </c>
      <c r="R249" s="213">
        <f>Q249*H249</f>
        <v>0</v>
      </c>
      <c r="S249" s="213">
        <v>0</v>
      </c>
      <c r="T249" s="214">
        <f>S249*H249</f>
        <v>0</v>
      </c>
      <c r="U249" s="38"/>
      <c r="V249" s="38"/>
      <c r="W249" s="38"/>
      <c r="X249" s="38"/>
      <c r="Y249" s="38"/>
      <c r="Z249" s="38"/>
      <c r="AA249" s="38"/>
      <c r="AB249" s="38"/>
      <c r="AC249" s="38"/>
      <c r="AD249" s="38"/>
      <c r="AE249" s="38"/>
      <c r="AR249" s="215" t="s">
        <v>152</v>
      </c>
      <c r="AT249" s="215" t="s">
        <v>291</v>
      </c>
      <c r="AU249" s="215" t="s">
        <v>6</v>
      </c>
      <c r="AY249" s="17" t="s">
        <v>136</v>
      </c>
      <c r="BE249" s="216">
        <f>IF(N249="základní",J249,0)</f>
        <v>0</v>
      </c>
      <c r="BF249" s="216">
        <f>IF(N249="snížená",J249,0)</f>
        <v>0</v>
      </c>
      <c r="BG249" s="216">
        <f>IF(N249="zákl. přenesená",J249,0)</f>
        <v>0</v>
      </c>
      <c r="BH249" s="216">
        <f>IF(N249="sníž. přenesená",J249,0)</f>
        <v>0</v>
      </c>
      <c r="BI249" s="216">
        <f>IF(N249="nulová",J249,0)</f>
        <v>0</v>
      </c>
      <c r="BJ249" s="17" t="s">
        <v>79</v>
      </c>
      <c r="BK249" s="217">
        <f>ROUND(I249*H249,15)</f>
        <v>0</v>
      </c>
      <c r="BL249" s="17" t="s">
        <v>135</v>
      </c>
      <c r="BM249" s="215" t="s">
        <v>340</v>
      </c>
    </row>
    <row r="250" s="2" customFormat="1">
      <c r="A250" s="38"/>
      <c r="B250" s="39"/>
      <c r="C250" s="40"/>
      <c r="D250" s="218" t="s">
        <v>137</v>
      </c>
      <c r="E250" s="40"/>
      <c r="F250" s="219" t="s">
        <v>339</v>
      </c>
      <c r="G250" s="40"/>
      <c r="H250" s="40"/>
      <c r="I250" s="144"/>
      <c r="J250" s="40"/>
      <c r="K250" s="40"/>
      <c r="L250" s="44"/>
      <c r="M250" s="220"/>
      <c r="N250" s="221"/>
      <c r="O250" s="91"/>
      <c r="P250" s="91"/>
      <c r="Q250" s="91"/>
      <c r="R250" s="91"/>
      <c r="S250" s="91"/>
      <c r="T250" s="92"/>
      <c r="U250" s="38"/>
      <c r="V250" s="38"/>
      <c r="W250" s="38"/>
      <c r="X250" s="38"/>
      <c r="Y250" s="38"/>
      <c r="Z250" s="38"/>
      <c r="AA250" s="38"/>
      <c r="AB250" s="38"/>
      <c r="AC250" s="38"/>
      <c r="AD250" s="38"/>
      <c r="AE250" s="38"/>
      <c r="AT250" s="17" t="s">
        <v>137</v>
      </c>
      <c r="AU250" s="17" t="s">
        <v>6</v>
      </c>
    </row>
    <row r="251" s="2" customFormat="1">
      <c r="A251" s="38"/>
      <c r="B251" s="39"/>
      <c r="C251" s="40"/>
      <c r="D251" s="218" t="s">
        <v>138</v>
      </c>
      <c r="E251" s="40"/>
      <c r="F251" s="222" t="s">
        <v>341</v>
      </c>
      <c r="G251" s="40"/>
      <c r="H251" s="40"/>
      <c r="I251" s="144"/>
      <c r="J251" s="40"/>
      <c r="K251" s="40"/>
      <c r="L251" s="44"/>
      <c r="M251" s="220"/>
      <c r="N251" s="221"/>
      <c r="O251" s="91"/>
      <c r="P251" s="91"/>
      <c r="Q251" s="91"/>
      <c r="R251" s="91"/>
      <c r="S251" s="91"/>
      <c r="T251" s="92"/>
      <c r="U251" s="38"/>
      <c r="V251" s="38"/>
      <c r="W251" s="38"/>
      <c r="X251" s="38"/>
      <c r="Y251" s="38"/>
      <c r="Z251" s="38"/>
      <c r="AA251" s="38"/>
      <c r="AB251" s="38"/>
      <c r="AC251" s="38"/>
      <c r="AD251" s="38"/>
      <c r="AE251" s="38"/>
      <c r="AT251" s="17" t="s">
        <v>138</v>
      </c>
      <c r="AU251" s="17" t="s">
        <v>6</v>
      </c>
    </row>
    <row r="252" s="2" customFormat="1" ht="19.8" customHeight="1">
      <c r="A252" s="38"/>
      <c r="B252" s="39"/>
      <c r="C252" s="223" t="s">
        <v>239</v>
      </c>
      <c r="D252" s="223" t="s">
        <v>291</v>
      </c>
      <c r="E252" s="224" t="s">
        <v>342</v>
      </c>
      <c r="F252" s="225" t="s">
        <v>343</v>
      </c>
      <c r="G252" s="226" t="s">
        <v>161</v>
      </c>
      <c r="H252" s="227">
        <v>1191</v>
      </c>
      <c r="I252" s="228"/>
      <c r="J252" s="227">
        <f>ROUND(I252*H252,15)</f>
        <v>0</v>
      </c>
      <c r="K252" s="225" t="s">
        <v>134</v>
      </c>
      <c r="L252" s="229"/>
      <c r="M252" s="230" t="s">
        <v>1</v>
      </c>
      <c r="N252" s="231" t="s">
        <v>37</v>
      </c>
      <c r="O252" s="91"/>
      <c r="P252" s="213">
        <f>O252*H252</f>
        <v>0</v>
      </c>
      <c r="Q252" s="213">
        <v>0</v>
      </c>
      <c r="R252" s="213">
        <f>Q252*H252</f>
        <v>0</v>
      </c>
      <c r="S252" s="213">
        <v>0</v>
      </c>
      <c r="T252" s="214">
        <f>S252*H252</f>
        <v>0</v>
      </c>
      <c r="U252" s="38"/>
      <c r="V252" s="38"/>
      <c r="W252" s="38"/>
      <c r="X252" s="38"/>
      <c r="Y252" s="38"/>
      <c r="Z252" s="38"/>
      <c r="AA252" s="38"/>
      <c r="AB252" s="38"/>
      <c r="AC252" s="38"/>
      <c r="AD252" s="38"/>
      <c r="AE252" s="38"/>
      <c r="AR252" s="215" t="s">
        <v>152</v>
      </c>
      <c r="AT252" s="215" t="s">
        <v>291</v>
      </c>
      <c r="AU252" s="215" t="s">
        <v>6</v>
      </c>
      <c r="AY252" s="17" t="s">
        <v>136</v>
      </c>
      <c r="BE252" s="216">
        <f>IF(N252="základní",J252,0)</f>
        <v>0</v>
      </c>
      <c r="BF252" s="216">
        <f>IF(N252="snížená",J252,0)</f>
        <v>0</v>
      </c>
      <c r="BG252" s="216">
        <f>IF(N252="zákl. přenesená",J252,0)</f>
        <v>0</v>
      </c>
      <c r="BH252" s="216">
        <f>IF(N252="sníž. přenesená",J252,0)</f>
        <v>0</v>
      </c>
      <c r="BI252" s="216">
        <f>IF(N252="nulová",J252,0)</f>
        <v>0</v>
      </c>
      <c r="BJ252" s="17" t="s">
        <v>79</v>
      </c>
      <c r="BK252" s="217">
        <f>ROUND(I252*H252,15)</f>
        <v>0</v>
      </c>
      <c r="BL252" s="17" t="s">
        <v>135</v>
      </c>
      <c r="BM252" s="215" t="s">
        <v>344</v>
      </c>
    </row>
    <row r="253" s="2" customFormat="1">
      <c r="A253" s="38"/>
      <c r="B253" s="39"/>
      <c r="C253" s="40"/>
      <c r="D253" s="218" t="s">
        <v>137</v>
      </c>
      <c r="E253" s="40"/>
      <c r="F253" s="219" t="s">
        <v>343</v>
      </c>
      <c r="G253" s="40"/>
      <c r="H253" s="40"/>
      <c r="I253" s="144"/>
      <c r="J253" s="40"/>
      <c r="K253" s="40"/>
      <c r="L253" s="44"/>
      <c r="M253" s="220"/>
      <c r="N253" s="221"/>
      <c r="O253" s="91"/>
      <c r="P253" s="91"/>
      <c r="Q253" s="91"/>
      <c r="R253" s="91"/>
      <c r="S253" s="91"/>
      <c r="T253" s="92"/>
      <c r="U253" s="38"/>
      <c r="V253" s="38"/>
      <c r="W253" s="38"/>
      <c r="X253" s="38"/>
      <c r="Y253" s="38"/>
      <c r="Z253" s="38"/>
      <c r="AA253" s="38"/>
      <c r="AB253" s="38"/>
      <c r="AC253" s="38"/>
      <c r="AD253" s="38"/>
      <c r="AE253" s="38"/>
      <c r="AT253" s="17" t="s">
        <v>137</v>
      </c>
      <c r="AU253" s="17" t="s">
        <v>6</v>
      </c>
    </row>
    <row r="254" s="2" customFormat="1">
      <c r="A254" s="38"/>
      <c r="B254" s="39"/>
      <c r="C254" s="40"/>
      <c r="D254" s="218" t="s">
        <v>138</v>
      </c>
      <c r="E254" s="40"/>
      <c r="F254" s="222" t="s">
        <v>345</v>
      </c>
      <c r="G254" s="40"/>
      <c r="H254" s="40"/>
      <c r="I254" s="144"/>
      <c r="J254" s="40"/>
      <c r="K254" s="40"/>
      <c r="L254" s="44"/>
      <c r="M254" s="220"/>
      <c r="N254" s="221"/>
      <c r="O254" s="91"/>
      <c r="P254" s="91"/>
      <c r="Q254" s="91"/>
      <c r="R254" s="91"/>
      <c r="S254" s="91"/>
      <c r="T254" s="92"/>
      <c r="U254" s="38"/>
      <c r="V254" s="38"/>
      <c r="W254" s="38"/>
      <c r="X254" s="38"/>
      <c r="Y254" s="38"/>
      <c r="Z254" s="38"/>
      <c r="AA254" s="38"/>
      <c r="AB254" s="38"/>
      <c r="AC254" s="38"/>
      <c r="AD254" s="38"/>
      <c r="AE254" s="38"/>
      <c r="AT254" s="17" t="s">
        <v>138</v>
      </c>
      <c r="AU254" s="17" t="s">
        <v>6</v>
      </c>
    </row>
    <row r="255" s="2" customFormat="1" ht="19.8" customHeight="1">
      <c r="A255" s="38"/>
      <c r="B255" s="39"/>
      <c r="C255" s="223" t="s">
        <v>346</v>
      </c>
      <c r="D255" s="223" t="s">
        <v>291</v>
      </c>
      <c r="E255" s="224" t="s">
        <v>347</v>
      </c>
      <c r="F255" s="225" t="s">
        <v>348</v>
      </c>
      <c r="G255" s="226" t="s">
        <v>161</v>
      </c>
      <c r="H255" s="227">
        <v>322</v>
      </c>
      <c r="I255" s="228"/>
      <c r="J255" s="227">
        <f>ROUND(I255*H255,15)</f>
        <v>0</v>
      </c>
      <c r="K255" s="225" t="s">
        <v>134</v>
      </c>
      <c r="L255" s="229"/>
      <c r="M255" s="230" t="s">
        <v>1</v>
      </c>
      <c r="N255" s="231" t="s">
        <v>37</v>
      </c>
      <c r="O255" s="91"/>
      <c r="P255" s="213">
        <f>O255*H255</f>
        <v>0</v>
      </c>
      <c r="Q255" s="213">
        <v>0.0080000000000000002</v>
      </c>
      <c r="R255" s="213">
        <f>Q255*H255</f>
        <v>2.5760000000000001</v>
      </c>
      <c r="S255" s="213">
        <v>0</v>
      </c>
      <c r="T255" s="214">
        <f>S255*H255</f>
        <v>0</v>
      </c>
      <c r="U255" s="38"/>
      <c r="V255" s="38"/>
      <c r="W255" s="38"/>
      <c r="X255" s="38"/>
      <c r="Y255" s="38"/>
      <c r="Z255" s="38"/>
      <c r="AA255" s="38"/>
      <c r="AB255" s="38"/>
      <c r="AC255" s="38"/>
      <c r="AD255" s="38"/>
      <c r="AE255" s="38"/>
      <c r="AR255" s="215" t="s">
        <v>152</v>
      </c>
      <c r="AT255" s="215" t="s">
        <v>291</v>
      </c>
      <c r="AU255" s="215" t="s">
        <v>6</v>
      </c>
      <c r="AY255" s="17" t="s">
        <v>136</v>
      </c>
      <c r="BE255" s="216">
        <f>IF(N255="základní",J255,0)</f>
        <v>0</v>
      </c>
      <c r="BF255" s="216">
        <f>IF(N255="snížená",J255,0)</f>
        <v>0</v>
      </c>
      <c r="BG255" s="216">
        <f>IF(N255="zákl. přenesená",J255,0)</f>
        <v>0</v>
      </c>
      <c r="BH255" s="216">
        <f>IF(N255="sníž. přenesená",J255,0)</f>
        <v>0</v>
      </c>
      <c r="BI255" s="216">
        <f>IF(N255="nulová",J255,0)</f>
        <v>0</v>
      </c>
      <c r="BJ255" s="17" t="s">
        <v>79</v>
      </c>
      <c r="BK255" s="217">
        <f>ROUND(I255*H255,15)</f>
        <v>0</v>
      </c>
      <c r="BL255" s="17" t="s">
        <v>135</v>
      </c>
      <c r="BM255" s="215" t="s">
        <v>349</v>
      </c>
    </row>
    <row r="256" s="2" customFormat="1">
      <c r="A256" s="38"/>
      <c r="B256" s="39"/>
      <c r="C256" s="40"/>
      <c r="D256" s="218" t="s">
        <v>137</v>
      </c>
      <c r="E256" s="40"/>
      <c r="F256" s="219" t="s">
        <v>348</v>
      </c>
      <c r="G256" s="40"/>
      <c r="H256" s="40"/>
      <c r="I256" s="144"/>
      <c r="J256" s="40"/>
      <c r="K256" s="40"/>
      <c r="L256" s="44"/>
      <c r="M256" s="220"/>
      <c r="N256" s="221"/>
      <c r="O256" s="91"/>
      <c r="P256" s="91"/>
      <c r="Q256" s="91"/>
      <c r="R256" s="91"/>
      <c r="S256" s="91"/>
      <c r="T256" s="92"/>
      <c r="U256" s="38"/>
      <c r="V256" s="38"/>
      <c r="W256" s="38"/>
      <c r="X256" s="38"/>
      <c r="Y256" s="38"/>
      <c r="Z256" s="38"/>
      <c r="AA256" s="38"/>
      <c r="AB256" s="38"/>
      <c r="AC256" s="38"/>
      <c r="AD256" s="38"/>
      <c r="AE256" s="38"/>
      <c r="AT256" s="17" t="s">
        <v>137</v>
      </c>
      <c r="AU256" s="17" t="s">
        <v>6</v>
      </c>
    </row>
    <row r="257" s="2" customFormat="1">
      <c r="A257" s="38"/>
      <c r="B257" s="39"/>
      <c r="C257" s="40"/>
      <c r="D257" s="218" t="s">
        <v>138</v>
      </c>
      <c r="E257" s="40"/>
      <c r="F257" s="222" t="s">
        <v>350</v>
      </c>
      <c r="G257" s="40"/>
      <c r="H257" s="40"/>
      <c r="I257" s="144"/>
      <c r="J257" s="40"/>
      <c r="K257" s="40"/>
      <c r="L257" s="44"/>
      <c r="M257" s="220"/>
      <c r="N257" s="221"/>
      <c r="O257" s="91"/>
      <c r="P257" s="91"/>
      <c r="Q257" s="91"/>
      <c r="R257" s="91"/>
      <c r="S257" s="91"/>
      <c r="T257" s="92"/>
      <c r="U257" s="38"/>
      <c r="V257" s="38"/>
      <c r="W257" s="38"/>
      <c r="X257" s="38"/>
      <c r="Y257" s="38"/>
      <c r="Z257" s="38"/>
      <c r="AA257" s="38"/>
      <c r="AB257" s="38"/>
      <c r="AC257" s="38"/>
      <c r="AD257" s="38"/>
      <c r="AE257" s="38"/>
      <c r="AT257" s="17" t="s">
        <v>138</v>
      </c>
      <c r="AU257" s="17" t="s">
        <v>6</v>
      </c>
    </row>
    <row r="258" s="2" customFormat="1" ht="19.8" customHeight="1">
      <c r="A258" s="38"/>
      <c r="B258" s="39"/>
      <c r="C258" s="223" t="s">
        <v>243</v>
      </c>
      <c r="D258" s="223" t="s">
        <v>291</v>
      </c>
      <c r="E258" s="224" t="s">
        <v>351</v>
      </c>
      <c r="F258" s="225" t="s">
        <v>352</v>
      </c>
      <c r="G258" s="226" t="s">
        <v>161</v>
      </c>
      <c r="H258" s="227">
        <v>308</v>
      </c>
      <c r="I258" s="228"/>
      <c r="J258" s="227">
        <f>ROUND(I258*H258,15)</f>
        <v>0</v>
      </c>
      <c r="K258" s="225" t="s">
        <v>134</v>
      </c>
      <c r="L258" s="229"/>
      <c r="M258" s="230" t="s">
        <v>1</v>
      </c>
      <c r="N258" s="231" t="s">
        <v>37</v>
      </c>
      <c r="O258" s="91"/>
      <c r="P258" s="213">
        <f>O258*H258</f>
        <v>0</v>
      </c>
      <c r="Q258" s="213">
        <v>0</v>
      </c>
      <c r="R258" s="213">
        <f>Q258*H258</f>
        <v>0</v>
      </c>
      <c r="S258" s="213">
        <v>0</v>
      </c>
      <c r="T258" s="214">
        <f>S258*H258</f>
        <v>0</v>
      </c>
      <c r="U258" s="38"/>
      <c r="V258" s="38"/>
      <c r="W258" s="38"/>
      <c r="X258" s="38"/>
      <c r="Y258" s="38"/>
      <c r="Z258" s="38"/>
      <c r="AA258" s="38"/>
      <c r="AB258" s="38"/>
      <c r="AC258" s="38"/>
      <c r="AD258" s="38"/>
      <c r="AE258" s="38"/>
      <c r="AR258" s="215" t="s">
        <v>152</v>
      </c>
      <c r="AT258" s="215" t="s">
        <v>291</v>
      </c>
      <c r="AU258" s="215" t="s">
        <v>6</v>
      </c>
      <c r="AY258" s="17" t="s">
        <v>136</v>
      </c>
      <c r="BE258" s="216">
        <f>IF(N258="základní",J258,0)</f>
        <v>0</v>
      </c>
      <c r="BF258" s="216">
        <f>IF(N258="snížená",J258,0)</f>
        <v>0</v>
      </c>
      <c r="BG258" s="216">
        <f>IF(N258="zákl. přenesená",J258,0)</f>
        <v>0</v>
      </c>
      <c r="BH258" s="216">
        <f>IF(N258="sníž. přenesená",J258,0)</f>
        <v>0</v>
      </c>
      <c r="BI258" s="216">
        <f>IF(N258="nulová",J258,0)</f>
        <v>0</v>
      </c>
      <c r="BJ258" s="17" t="s">
        <v>79</v>
      </c>
      <c r="BK258" s="217">
        <f>ROUND(I258*H258,15)</f>
        <v>0</v>
      </c>
      <c r="BL258" s="17" t="s">
        <v>135</v>
      </c>
      <c r="BM258" s="215" t="s">
        <v>353</v>
      </c>
    </row>
    <row r="259" s="2" customFormat="1">
      <c r="A259" s="38"/>
      <c r="B259" s="39"/>
      <c r="C259" s="40"/>
      <c r="D259" s="218" t="s">
        <v>137</v>
      </c>
      <c r="E259" s="40"/>
      <c r="F259" s="219" t="s">
        <v>352</v>
      </c>
      <c r="G259" s="40"/>
      <c r="H259" s="40"/>
      <c r="I259" s="144"/>
      <c r="J259" s="40"/>
      <c r="K259" s="40"/>
      <c r="L259" s="44"/>
      <c r="M259" s="220"/>
      <c r="N259" s="221"/>
      <c r="O259" s="91"/>
      <c r="P259" s="91"/>
      <c r="Q259" s="91"/>
      <c r="R259" s="91"/>
      <c r="S259" s="91"/>
      <c r="T259" s="92"/>
      <c r="U259" s="38"/>
      <c r="V259" s="38"/>
      <c r="W259" s="38"/>
      <c r="X259" s="38"/>
      <c r="Y259" s="38"/>
      <c r="Z259" s="38"/>
      <c r="AA259" s="38"/>
      <c r="AB259" s="38"/>
      <c r="AC259" s="38"/>
      <c r="AD259" s="38"/>
      <c r="AE259" s="38"/>
      <c r="AT259" s="17" t="s">
        <v>137</v>
      </c>
      <c r="AU259" s="17" t="s">
        <v>6</v>
      </c>
    </row>
    <row r="260" s="2" customFormat="1">
      <c r="A260" s="38"/>
      <c r="B260" s="39"/>
      <c r="C260" s="40"/>
      <c r="D260" s="218" t="s">
        <v>138</v>
      </c>
      <c r="E260" s="40"/>
      <c r="F260" s="222" t="s">
        <v>354</v>
      </c>
      <c r="G260" s="40"/>
      <c r="H260" s="40"/>
      <c r="I260" s="144"/>
      <c r="J260" s="40"/>
      <c r="K260" s="40"/>
      <c r="L260" s="44"/>
      <c r="M260" s="220"/>
      <c r="N260" s="221"/>
      <c r="O260" s="91"/>
      <c r="P260" s="91"/>
      <c r="Q260" s="91"/>
      <c r="R260" s="91"/>
      <c r="S260" s="91"/>
      <c r="T260" s="92"/>
      <c r="U260" s="38"/>
      <c r="V260" s="38"/>
      <c r="W260" s="38"/>
      <c r="X260" s="38"/>
      <c r="Y260" s="38"/>
      <c r="Z260" s="38"/>
      <c r="AA260" s="38"/>
      <c r="AB260" s="38"/>
      <c r="AC260" s="38"/>
      <c r="AD260" s="38"/>
      <c r="AE260" s="38"/>
      <c r="AT260" s="17" t="s">
        <v>138</v>
      </c>
      <c r="AU260" s="17" t="s">
        <v>6</v>
      </c>
    </row>
    <row r="261" s="2" customFormat="1" ht="19.8" customHeight="1">
      <c r="A261" s="38"/>
      <c r="B261" s="39"/>
      <c r="C261" s="223" t="s">
        <v>355</v>
      </c>
      <c r="D261" s="223" t="s">
        <v>291</v>
      </c>
      <c r="E261" s="224" t="s">
        <v>356</v>
      </c>
      <c r="F261" s="225" t="s">
        <v>357</v>
      </c>
      <c r="G261" s="226" t="s">
        <v>161</v>
      </c>
      <c r="H261" s="227">
        <v>382</v>
      </c>
      <c r="I261" s="228"/>
      <c r="J261" s="227">
        <f>ROUND(I261*H261,15)</f>
        <v>0</v>
      </c>
      <c r="K261" s="225" t="s">
        <v>134</v>
      </c>
      <c r="L261" s="229"/>
      <c r="M261" s="230" t="s">
        <v>1</v>
      </c>
      <c r="N261" s="231" t="s">
        <v>37</v>
      </c>
      <c r="O261" s="91"/>
      <c r="P261" s="213">
        <f>O261*H261</f>
        <v>0</v>
      </c>
      <c r="Q261" s="213">
        <v>0</v>
      </c>
      <c r="R261" s="213">
        <f>Q261*H261</f>
        <v>0</v>
      </c>
      <c r="S261" s="213">
        <v>0</v>
      </c>
      <c r="T261" s="214">
        <f>S261*H261</f>
        <v>0</v>
      </c>
      <c r="U261" s="38"/>
      <c r="V261" s="38"/>
      <c r="W261" s="38"/>
      <c r="X261" s="38"/>
      <c r="Y261" s="38"/>
      <c r="Z261" s="38"/>
      <c r="AA261" s="38"/>
      <c r="AB261" s="38"/>
      <c r="AC261" s="38"/>
      <c r="AD261" s="38"/>
      <c r="AE261" s="38"/>
      <c r="AR261" s="215" t="s">
        <v>152</v>
      </c>
      <c r="AT261" s="215" t="s">
        <v>291</v>
      </c>
      <c r="AU261" s="215" t="s">
        <v>6</v>
      </c>
      <c r="AY261" s="17" t="s">
        <v>136</v>
      </c>
      <c r="BE261" s="216">
        <f>IF(N261="základní",J261,0)</f>
        <v>0</v>
      </c>
      <c r="BF261" s="216">
        <f>IF(N261="snížená",J261,0)</f>
        <v>0</v>
      </c>
      <c r="BG261" s="216">
        <f>IF(N261="zákl. přenesená",J261,0)</f>
        <v>0</v>
      </c>
      <c r="BH261" s="216">
        <f>IF(N261="sníž. přenesená",J261,0)</f>
        <v>0</v>
      </c>
      <c r="BI261" s="216">
        <f>IF(N261="nulová",J261,0)</f>
        <v>0</v>
      </c>
      <c r="BJ261" s="17" t="s">
        <v>79</v>
      </c>
      <c r="BK261" s="217">
        <f>ROUND(I261*H261,15)</f>
        <v>0</v>
      </c>
      <c r="BL261" s="17" t="s">
        <v>135</v>
      </c>
      <c r="BM261" s="215" t="s">
        <v>358</v>
      </c>
    </row>
    <row r="262" s="2" customFormat="1">
      <c r="A262" s="38"/>
      <c r="B262" s="39"/>
      <c r="C262" s="40"/>
      <c r="D262" s="218" t="s">
        <v>137</v>
      </c>
      <c r="E262" s="40"/>
      <c r="F262" s="219" t="s">
        <v>357</v>
      </c>
      <c r="G262" s="40"/>
      <c r="H262" s="40"/>
      <c r="I262" s="144"/>
      <c r="J262" s="40"/>
      <c r="K262" s="40"/>
      <c r="L262" s="44"/>
      <c r="M262" s="220"/>
      <c r="N262" s="221"/>
      <c r="O262" s="91"/>
      <c r="P262" s="91"/>
      <c r="Q262" s="91"/>
      <c r="R262" s="91"/>
      <c r="S262" s="91"/>
      <c r="T262" s="92"/>
      <c r="U262" s="38"/>
      <c r="V262" s="38"/>
      <c r="W262" s="38"/>
      <c r="X262" s="38"/>
      <c r="Y262" s="38"/>
      <c r="Z262" s="38"/>
      <c r="AA262" s="38"/>
      <c r="AB262" s="38"/>
      <c r="AC262" s="38"/>
      <c r="AD262" s="38"/>
      <c r="AE262" s="38"/>
      <c r="AT262" s="17" t="s">
        <v>137</v>
      </c>
      <c r="AU262" s="17" t="s">
        <v>6</v>
      </c>
    </row>
    <row r="263" s="2" customFormat="1">
      <c r="A263" s="38"/>
      <c r="B263" s="39"/>
      <c r="C263" s="40"/>
      <c r="D263" s="218" t="s">
        <v>138</v>
      </c>
      <c r="E263" s="40"/>
      <c r="F263" s="222" t="s">
        <v>359</v>
      </c>
      <c r="G263" s="40"/>
      <c r="H263" s="40"/>
      <c r="I263" s="144"/>
      <c r="J263" s="40"/>
      <c r="K263" s="40"/>
      <c r="L263" s="44"/>
      <c r="M263" s="220"/>
      <c r="N263" s="221"/>
      <c r="O263" s="91"/>
      <c r="P263" s="91"/>
      <c r="Q263" s="91"/>
      <c r="R263" s="91"/>
      <c r="S263" s="91"/>
      <c r="T263" s="92"/>
      <c r="U263" s="38"/>
      <c r="V263" s="38"/>
      <c r="W263" s="38"/>
      <c r="X263" s="38"/>
      <c r="Y263" s="38"/>
      <c r="Z263" s="38"/>
      <c r="AA263" s="38"/>
      <c r="AB263" s="38"/>
      <c r="AC263" s="38"/>
      <c r="AD263" s="38"/>
      <c r="AE263" s="38"/>
      <c r="AT263" s="17" t="s">
        <v>138</v>
      </c>
      <c r="AU263" s="17" t="s">
        <v>6</v>
      </c>
    </row>
    <row r="264" s="2" customFormat="1" ht="19.8" customHeight="1">
      <c r="A264" s="38"/>
      <c r="B264" s="39"/>
      <c r="C264" s="223" t="s">
        <v>248</v>
      </c>
      <c r="D264" s="223" t="s">
        <v>291</v>
      </c>
      <c r="E264" s="224" t="s">
        <v>360</v>
      </c>
      <c r="F264" s="225" t="s">
        <v>361</v>
      </c>
      <c r="G264" s="226" t="s">
        <v>161</v>
      </c>
      <c r="H264" s="227">
        <v>308</v>
      </c>
      <c r="I264" s="228"/>
      <c r="J264" s="227">
        <f>ROUND(I264*H264,15)</f>
        <v>0</v>
      </c>
      <c r="K264" s="225" t="s">
        <v>134</v>
      </c>
      <c r="L264" s="229"/>
      <c r="M264" s="230" t="s">
        <v>1</v>
      </c>
      <c r="N264" s="231" t="s">
        <v>37</v>
      </c>
      <c r="O264" s="91"/>
      <c r="P264" s="213">
        <f>O264*H264</f>
        <v>0</v>
      </c>
      <c r="Q264" s="213">
        <v>0</v>
      </c>
      <c r="R264" s="213">
        <f>Q264*H264</f>
        <v>0</v>
      </c>
      <c r="S264" s="213">
        <v>0</v>
      </c>
      <c r="T264" s="214">
        <f>S264*H264</f>
        <v>0</v>
      </c>
      <c r="U264" s="38"/>
      <c r="V264" s="38"/>
      <c r="W264" s="38"/>
      <c r="X264" s="38"/>
      <c r="Y264" s="38"/>
      <c r="Z264" s="38"/>
      <c r="AA264" s="38"/>
      <c r="AB264" s="38"/>
      <c r="AC264" s="38"/>
      <c r="AD264" s="38"/>
      <c r="AE264" s="38"/>
      <c r="AR264" s="215" t="s">
        <v>152</v>
      </c>
      <c r="AT264" s="215" t="s">
        <v>291</v>
      </c>
      <c r="AU264" s="215" t="s">
        <v>6</v>
      </c>
      <c r="AY264" s="17" t="s">
        <v>136</v>
      </c>
      <c r="BE264" s="216">
        <f>IF(N264="základní",J264,0)</f>
        <v>0</v>
      </c>
      <c r="BF264" s="216">
        <f>IF(N264="snížená",J264,0)</f>
        <v>0</v>
      </c>
      <c r="BG264" s="216">
        <f>IF(N264="zákl. přenesená",J264,0)</f>
        <v>0</v>
      </c>
      <c r="BH264" s="216">
        <f>IF(N264="sníž. přenesená",J264,0)</f>
        <v>0</v>
      </c>
      <c r="BI264" s="216">
        <f>IF(N264="nulová",J264,0)</f>
        <v>0</v>
      </c>
      <c r="BJ264" s="17" t="s">
        <v>79</v>
      </c>
      <c r="BK264" s="217">
        <f>ROUND(I264*H264,15)</f>
        <v>0</v>
      </c>
      <c r="BL264" s="17" t="s">
        <v>135</v>
      </c>
      <c r="BM264" s="215" t="s">
        <v>362</v>
      </c>
    </row>
    <row r="265" s="2" customFormat="1">
      <c r="A265" s="38"/>
      <c r="B265" s="39"/>
      <c r="C265" s="40"/>
      <c r="D265" s="218" t="s">
        <v>137</v>
      </c>
      <c r="E265" s="40"/>
      <c r="F265" s="219" t="s">
        <v>361</v>
      </c>
      <c r="G265" s="40"/>
      <c r="H265" s="40"/>
      <c r="I265" s="144"/>
      <c r="J265" s="40"/>
      <c r="K265" s="40"/>
      <c r="L265" s="44"/>
      <c r="M265" s="220"/>
      <c r="N265" s="221"/>
      <c r="O265" s="91"/>
      <c r="P265" s="91"/>
      <c r="Q265" s="91"/>
      <c r="R265" s="91"/>
      <c r="S265" s="91"/>
      <c r="T265" s="92"/>
      <c r="U265" s="38"/>
      <c r="V265" s="38"/>
      <c r="W265" s="38"/>
      <c r="X265" s="38"/>
      <c r="Y265" s="38"/>
      <c r="Z265" s="38"/>
      <c r="AA265" s="38"/>
      <c r="AB265" s="38"/>
      <c r="AC265" s="38"/>
      <c r="AD265" s="38"/>
      <c r="AE265" s="38"/>
      <c r="AT265" s="17" t="s">
        <v>137</v>
      </c>
      <c r="AU265" s="17" t="s">
        <v>6</v>
      </c>
    </row>
    <row r="266" s="2" customFormat="1">
      <c r="A266" s="38"/>
      <c r="B266" s="39"/>
      <c r="C266" s="40"/>
      <c r="D266" s="218" t="s">
        <v>138</v>
      </c>
      <c r="E266" s="40"/>
      <c r="F266" s="222" t="s">
        <v>363</v>
      </c>
      <c r="G266" s="40"/>
      <c r="H266" s="40"/>
      <c r="I266" s="144"/>
      <c r="J266" s="40"/>
      <c r="K266" s="40"/>
      <c r="L266" s="44"/>
      <c r="M266" s="220"/>
      <c r="N266" s="221"/>
      <c r="O266" s="91"/>
      <c r="P266" s="91"/>
      <c r="Q266" s="91"/>
      <c r="R266" s="91"/>
      <c r="S266" s="91"/>
      <c r="T266" s="92"/>
      <c r="U266" s="38"/>
      <c r="V266" s="38"/>
      <c r="W266" s="38"/>
      <c r="X266" s="38"/>
      <c r="Y266" s="38"/>
      <c r="Z266" s="38"/>
      <c r="AA266" s="38"/>
      <c r="AB266" s="38"/>
      <c r="AC266" s="38"/>
      <c r="AD266" s="38"/>
      <c r="AE266" s="38"/>
      <c r="AT266" s="17" t="s">
        <v>138</v>
      </c>
      <c r="AU266" s="17" t="s">
        <v>6</v>
      </c>
    </row>
    <row r="267" s="2" customFormat="1" ht="19.8" customHeight="1">
      <c r="A267" s="38"/>
      <c r="B267" s="39"/>
      <c r="C267" s="223" t="s">
        <v>364</v>
      </c>
      <c r="D267" s="223" t="s">
        <v>291</v>
      </c>
      <c r="E267" s="224" t="s">
        <v>365</v>
      </c>
      <c r="F267" s="225" t="s">
        <v>366</v>
      </c>
      <c r="G267" s="226" t="s">
        <v>161</v>
      </c>
      <c r="H267" s="227">
        <v>812</v>
      </c>
      <c r="I267" s="228"/>
      <c r="J267" s="227">
        <f>ROUND(I267*H267,15)</f>
        <v>0</v>
      </c>
      <c r="K267" s="225" t="s">
        <v>134</v>
      </c>
      <c r="L267" s="229"/>
      <c r="M267" s="230" t="s">
        <v>1</v>
      </c>
      <c r="N267" s="231" t="s">
        <v>37</v>
      </c>
      <c r="O267" s="91"/>
      <c r="P267" s="213">
        <f>O267*H267</f>
        <v>0</v>
      </c>
      <c r="Q267" s="213">
        <v>0</v>
      </c>
      <c r="R267" s="213">
        <f>Q267*H267</f>
        <v>0</v>
      </c>
      <c r="S267" s="213">
        <v>0</v>
      </c>
      <c r="T267" s="214">
        <f>S267*H267</f>
        <v>0</v>
      </c>
      <c r="U267" s="38"/>
      <c r="V267" s="38"/>
      <c r="W267" s="38"/>
      <c r="X267" s="38"/>
      <c r="Y267" s="38"/>
      <c r="Z267" s="38"/>
      <c r="AA267" s="38"/>
      <c r="AB267" s="38"/>
      <c r="AC267" s="38"/>
      <c r="AD267" s="38"/>
      <c r="AE267" s="38"/>
      <c r="AR267" s="215" t="s">
        <v>152</v>
      </c>
      <c r="AT267" s="215" t="s">
        <v>291</v>
      </c>
      <c r="AU267" s="215" t="s">
        <v>6</v>
      </c>
      <c r="AY267" s="17" t="s">
        <v>136</v>
      </c>
      <c r="BE267" s="216">
        <f>IF(N267="základní",J267,0)</f>
        <v>0</v>
      </c>
      <c r="BF267" s="216">
        <f>IF(N267="snížená",J267,0)</f>
        <v>0</v>
      </c>
      <c r="BG267" s="216">
        <f>IF(N267="zákl. přenesená",J267,0)</f>
        <v>0</v>
      </c>
      <c r="BH267" s="216">
        <f>IF(N267="sníž. přenesená",J267,0)</f>
        <v>0</v>
      </c>
      <c r="BI267" s="216">
        <f>IF(N267="nulová",J267,0)</f>
        <v>0</v>
      </c>
      <c r="BJ267" s="17" t="s">
        <v>79</v>
      </c>
      <c r="BK267" s="217">
        <f>ROUND(I267*H267,15)</f>
        <v>0</v>
      </c>
      <c r="BL267" s="17" t="s">
        <v>135</v>
      </c>
      <c r="BM267" s="215" t="s">
        <v>367</v>
      </c>
    </row>
    <row r="268" s="2" customFormat="1">
      <c r="A268" s="38"/>
      <c r="B268" s="39"/>
      <c r="C268" s="40"/>
      <c r="D268" s="218" t="s">
        <v>137</v>
      </c>
      <c r="E268" s="40"/>
      <c r="F268" s="219" t="s">
        <v>366</v>
      </c>
      <c r="G268" s="40"/>
      <c r="H268" s="40"/>
      <c r="I268" s="144"/>
      <c r="J268" s="40"/>
      <c r="K268" s="40"/>
      <c r="L268" s="44"/>
      <c r="M268" s="220"/>
      <c r="N268" s="221"/>
      <c r="O268" s="91"/>
      <c r="P268" s="91"/>
      <c r="Q268" s="91"/>
      <c r="R268" s="91"/>
      <c r="S268" s="91"/>
      <c r="T268" s="92"/>
      <c r="U268" s="38"/>
      <c r="V268" s="38"/>
      <c r="W268" s="38"/>
      <c r="X268" s="38"/>
      <c r="Y268" s="38"/>
      <c r="Z268" s="38"/>
      <c r="AA268" s="38"/>
      <c r="AB268" s="38"/>
      <c r="AC268" s="38"/>
      <c r="AD268" s="38"/>
      <c r="AE268" s="38"/>
      <c r="AT268" s="17" t="s">
        <v>137</v>
      </c>
      <c r="AU268" s="17" t="s">
        <v>6</v>
      </c>
    </row>
    <row r="269" s="2" customFormat="1">
      <c r="A269" s="38"/>
      <c r="B269" s="39"/>
      <c r="C269" s="40"/>
      <c r="D269" s="218" t="s">
        <v>138</v>
      </c>
      <c r="E269" s="40"/>
      <c r="F269" s="222" t="s">
        <v>368</v>
      </c>
      <c r="G269" s="40"/>
      <c r="H269" s="40"/>
      <c r="I269" s="144"/>
      <c r="J269" s="40"/>
      <c r="K269" s="40"/>
      <c r="L269" s="44"/>
      <c r="M269" s="220"/>
      <c r="N269" s="221"/>
      <c r="O269" s="91"/>
      <c r="P269" s="91"/>
      <c r="Q269" s="91"/>
      <c r="R269" s="91"/>
      <c r="S269" s="91"/>
      <c r="T269" s="92"/>
      <c r="U269" s="38"/>
      <c r="V269" s="38"/>
      <c r="W269" s="38"/>
      <c r="X269" s="38"/>
      <c r="Y269" s="38"/>
      <c r="Z269" s="38"/>
      <c r="AA269" s="38"/>
      <c r="AB269" s="38"/>
      <c r="AC269" s="38"/>
      <c r="AD269" s="38"/>
      <c r="AE269" s="38"/>
      <c r="AT269" s="17" t="s">
        <v>138</v>
      </c>
      <c r="AU269" s="17" t="s">
        <v>6</v>
      </c>
    </row>
    <row r="270" s="2" customFormat="1" ht="19.8" customHeight="1">
      <c r="A270" s="38"/>
      <c r="B270" s="39"/>
      <c r="C270" s="223" t="s">
        <v>252</v>
      </c>
      <c r="D270" s="223" t="s">
        <v>291</v>
      </c>
      <c r="E270" s="224" t="s">
        <v>369</v>
      </c>
      <c r="F270" s="225" t="s">
        <v>370</v>
      </c>
      <c r="G270" s="226" t="s">
        <v>161</v>
      </c>
      <c r="H270" s="227">
        <v>4</v>
      </c>
      <c r="I270" s="228"/>
      <c r="J270" s="227">
        <f>ROUND(I270*H270,15)</f>
        <v>0</v>
      </c>
      <c r="K270" s="225" t="s">
        <v>134</v>
      </c>
      <c r="L270" s="229"/>
      <c r="M270" s="230" t="s">
        <v>1</v>
      </c>
      <c r="N270" s="231" t="s">
        <v>37</v>
      </c>
      <c r="O270" s="91"/>
      <c r="P270" s="213">
        <f>O270*H270</f>
        <v>0</v>
      </c>
      <c r="Q270" s="213">
        <v>0</v>
      </c>
      <c r="R270" s="213">
        <f>Q270*H270</f>
        <v>0</v>
      </c>
      <c r="S270" s="213">
        <v>0</v>
      </c>
      <c r="T270" s="214">
        <f>S270*H270</f>
        <v>0</v>
      </c>
      <c r="U270" s="38"/>
      <c r="V270" s="38"/>
      <c r="W270" s="38"/>
      <c r="X270" s="38"/>
      <c r="Y270" s="38"/>
      <c r="Z270" s="38"/>
      <c r="AA270" s="38"/>
      <c r="AB270" s="38"/>
      <c r="AC270" s="38"/>
      <c r="AD270" s="38"/>
      <c r="AE270" s="38"/>
      <c r="AR270" s="215" t="s">
        <v>152</v>
      </c>
      <c r="AT270" s="215" t="s">
        <v>291</v>
      </c>
      <c r="AU270" s="215" t="s">
        <v>6</v>
      </c>
      <c r="AY270" s="17" t="s">
        <v>136</v>
      </c>
      <c r="BE270" s="216">
        <f>IF(N270="základní",J270,0)</f>
        <v>0</v>
      </c>
      <c r="BF270" s="216">
        <f>IF(N270="snížená",J270,0)</f>
        <v>0</v>
      </c>
      <c r="BG270" s="216">
        <f>IF(N270="zákl. přenesená",J270,0)</f>
        <v>0</v>
      </c>
      <c r="BH270" s="216">
        <f>IF(N270="sníž. přenesená",J270,0)</f>
        <v>0</v>
      </c>
      <c r="BI270" s="216">
        <f>IF(N270="nulová",J270,0)</f>
        <v>0</v>
      </c>
      <c r="BJ270" s="17" t="s">
        <v>79</v>
      </c>
      <c r="BK270" s="217">
        <f>ROUND(I270*H270,15)</f>
        <v>0</v>
      </c>
      <c r="BL270" s="17" t="s">
        <v>135</v>
      </c>
      <c r="BM270" s="215" t="s">
        <v>371</v>
      </c>
    </row>
    <row r="271" s="2" customFormat="1">
      <c r="A271" s="38"/>
      <c r="B271" s="39"/>
      <c r="C271" s="40"/>
      <c r="D271" s="218" t="s">
        <v>137</v>
      </c>
      <c r="E271" s="40"/>
      <c r="F271" s="219" t="s">
        <v>370</v>
      </c>
      <c r="G271" s="40"/>
      <c r="H271" s="40"/>
      <c r="I271" s="144"/>
      <c r="J271" s="40"/>
      <c r="K271" s="40"/>
      <c r="L271" s="44"/>
      <c r="M271" s="220"/>
      <c r="N271" s="221"/>
      <c r="O271" s="91"/>
      <c r="P271" s="91"/>
      <c r="Q271" s="91"/>
      <c r="R271" s="91"/>
      <c r="S271" s="91"/>
      <c r="T271" s="92"/>
      <c r="U271" s="38"/>
      <c r="V271" s="38"/>
      <c r="W271" s="38"/>
      <c r="X271" s="38"/>
      <c r="Y271" s="38"/>
      <c r="Z271" s="38"/>
      <c r="AA271" s="38"/>
      <c r="AB271" s="38"/>
      <c r="AC271" s="38"/>
      <c r="AD271" s="38"/>
      <c r="AE271" s="38"/>
      <c r="AT271" s="17" t="s">
        <v>137</v>
      </c>
      <c r="AU271" s="17" t="s">
        <v>6</v>
      </c>
    </row>
    <row r="272" s="2" customFormat="1">
      <c r="A272" s="38"/>
      <c r="B272" s="39"/>
      <c r="C272" s="40"/>
      <c r="D272" s="218" t="s">
        <v>138</v>
      </c>
      <c r="E272" s="40"/>
      <c r="F272" s="222" t="s">
        <v>372</v>
      </c>
      <c r="G272" s="40"/>
      <c r="H272" s="40"/>
      <c r="I272" s="144"/>
      <c r="J272" s="40"/>
      <c r="K272" s="40"/>
      <c r="L272" s="44"/>
      <c r="M272" s="220"/>
      <c r="N272" s="221"/>
      <c r="O272" s="91"/>
      <c r="P272" s="91"/>
      <c r="Q272" s="91"/>
      <c r="R272" s="91"/>
      <c r="S272" s="91"/>
      <c r="T272" s="92"/>
      <c r="U272" s="38"/>
      <c r="V272" s="38"/>
      <c r="W272" s="38"/>
      <c r="X272" s="38"/>
      <c r="Y272" s="38"/>
      <c r="Z272" s="38"/>
      <c r="AA272" s="38"/>
      <c r="AB272" s="38"/>
      <c r="AC272" s="38"/>
      <c r="AD272" s="38"/>
      <c r="AE272" s="38"/>
      <c r="AT272" s="17" t="s">
        <v>138</v>
      </c>
      <c r="AU272" s="17" t="s">
        <v>6</v>
      </c>
    </row>
    <row r="273" s="2" customFormat="1" ht="19.8" customHeight="1">
      <c r="A273" s="38"/>
      <c r="B273" s="39"/>
      <c r="C273" s="223" t="s">
        <v>373</v>
      </c>
      <c r="D273" s="232" t="s">
        <v>291</v>
      </c>
      <c r="E273" s="224" t="s">
        <v>374</v>
      </c>
      <c r="F273" s="225" t="s">
        <v>375</v>
      </c>
      <c r="G273" s="226" t="s">
        <v>161</v>
      </c>
      <c r="H273" s="227">
        <v>154</v>
      </c>
      <c r="I273" s="228"/>
      <c r="J273" s="227">
        <f>ROUND(I273*H273,15)</f>
        <v>0</v>
      </c>
      <c r="K273" s="225" t="s">
        <v>134</v>
      </c>
      <c r="L273" s="229"/>
      <c r="M273" s="230" t="s">
        <v>1</v>
      </c>
      <c r="N273" s="231" t="s">
        <v>37</v>
      </c>
      <c r="O273" s="91"/>
      <c r="P273" s="213">
        <f>O273*H273</f>
        <v>0</v>
      </c>
      <c r="Q273" s="213">
        <v>0</v>
      </c>
      <c r="R273" s="213">
        <f>Q273*H273</f>
        <v>0</v>
      </c>
      <c r="S273" s="213">
        <v>0</v>
      </c>
      <c r="T273" s="214">
        <f>S273*H273</f>
        <v>0</v>
      </c>
      <c r="U273" s="38"/>
      <c r="V273" s="38"/>
      <c r="W273" s="38"/>
      <c r="X273" s="38"/>
      <c r="Y273" s="38"/>
      <c r="Z273" s="38"/>
      <c r="AA273" s="38"/>
      <c r="AB273" s="38"/>
      <c r="AC273" s="38"/>
      <c r="AD273" s="38"/>
      <c r="AE273" s="38"/>
      <c r="AR273" s="215" t="s">
        <v>152</v>
      </c>
      <c r="AT273" s="215" t="s">
        <v>291</v>
      </c>
      <c r="AU273" s="215" t="s">
        <v>6</v>
      </c>
      <c r="AY273" s="17" t="s">
        <v>136</v>
      </c>
      <c r="BE273" s="216">
        <f>IF(N273="základní",J273,0)</f>
        <v>0</v>
      </c>
      <c r="BF273" s="216">
        <f>IF(N273="snížená",J273,0)</f>
        <v>0</v>
      </c>
      <c r="BG273" s="216">
        <f>IF(N273="zákl. přenesená",J273,0)</f>
        <v>0</v>
      </c>
      <c r="BH273" s="216">
        <f>IF(N273="sníž. přenesená",J273,0)</f>
        <v>0</v>
      </c>
      <c r="BI273" s="216">
        <f>IF(N273="nulová",J273,0)</f>
        <v>0</v>
      </c>
      <c r="BJ273" s="17" t="s">
        <v>79</v>
      </c>
      <c r="BK273" s="217">
        <f>ROUND(I273*H273,15)</f>
        <v>0</v>
      </c>
      <c r="BL273" s="17" t="s">
        <v>135</v>
      </c>
      <c r="BM273" s="215" t="s">
        <v>376</v>
      </c>
    </row>
    <row r="274" s="2" customFormat="1">
      <c r="A274" s="38"/>
      <c r="B274" s="39"/>
      <c r="C274" s="40"/>
      <c r="D274" s="218" t="s">
        <v>137</v>
      </c>
      <c r="E274" s="40"/>
      <c r="F274" s="219" t="s">
        <v>375</v>
      </c>
      <c r="G274" s="40"/>
      <c r="H274" s="40"/>
      <c r="I274" s="144"/>
      <c r="J274" s="40"/>
      <c r="K274" s="40"/>
      <c r="L274" s="44"/>
      <c r="M274" s="220"/>
      <c r="N274" s="221"/>
      <c r="O274" s="91"/>
      <c r="P274" s="91"/>
      <c r="Q274" s="91"/>
      <c r="R274" s="91"/>
      <c r="S274" s="91"/>
      <c r="T274" s="92"/>
      <c r="U274" s="38"/>
      <c r="V274" s="38"/>
      <c r="W274" s="38"/>
      <c r="X274" s="38"/>
      <c r="Y274" s="38"/>
      <c r="Z274" s="38"/>
      <c r="AA274" s="38"/>
      <c r="AB274" s="38"/>
      <c r="AC274" s="38"/>
      <c r="AD274" s="38"/>
      <c r="AE274" s="38"/>
      <c r="AT274" s="17" t="s">
        <v>137</v>
      </c>
      <c r="AU274" s="17" t="s">
        <v>6</v>
      </c>
    </row>
    <row r="275" s="2" customFormat="1">
      <c r="A275" s="38"/>
      <c r="B275" s="39"/>
      <c r="C275" s="40"/>
      <c r="D275" s="218" t="s">
        <v>138</v>
      </c>
      <c r="E275" s="40"/>
      <c r="F275" s="222" t="s">
        <v>377</v>
      </c>
      <c r="G275" s="40"/>
      <c r="H275" s="40"/>
      <c r="I275" s="144"/>
      <c r="J275" s="40"/>
      <c r="K275" s="40"/>
      <c r="L275" s="44"/>
      <c r="M275" s="220"/>
      <c r="N275" s="221"/>
      <c r="O275" s="91"/>
      <c r="P275" s="91"/>
      <c r="Q275" s="91"/>
      <c r="R275" s="91"/>
      <c r="S275" s="91"/>
      <c r="T275" s="92"/>
      <c r="U275" s="38"/>
      <c r="V275" s="38"/>
      <c r="W275" s="38"/>
      <c r="X275" s="38"/>
      <c r="Y275" s="38"/>
      <c r="Z275" s="38"/>
      <c r="AA275" s="38"/>
      <c r="AB275" s="38"/>
      <c r="AC275" s="38"/>
      <c r="AD275" s="38"/>
      <c r="AE275" s="38"/>
      <c r="AT275" s="17" t="s">
        <v>138</v>
      </c>
      <c r="AU275" s="17" t="s">
        <v>6</v>
      </c>
    </row>
    <row r="276" s="2" customFormat="1" ht="19.8" customHeight="1">
      <c r="A276" s="38"/>
      <c r="B276" s="39"/>
      <c r="C276" s="223" t="s">
        <v>257</v>
      </c>
      <c r="D276" s="223" t="s">
        <v>291</v>
      </c>
      <c r="E276" s="224" t="s">
        <v>378</v>
      </c>
      <c r="F276" s="225" t="s">
        <v>379</v>
      </c>
      <c r="G276" s="226" t="s">
        <v>161</v>
      </c>
      <c r="H276" s="227">
        <v>3</v>
      </c>
      <c r="I276" s="228"/>
      <c r="J276" s="227">
        <f>ROUND(I276*H276,15)</f>
        <v>0</v>
      </c>
      <c r="K276" s="225" t="s">
        <v>134</v>
      </c>
      <c r="L276" s="229"/>
      <c r="M276" s="230" t="s">
        <v>1</v>
      </c>
      <c r="N276" s="231" t="s">
        <v>37</v>
      </c>
      <c r="O276" s="91"/>
      <c r="P276" s="213">
        <f>O276*H276</f>
        <v>0</v>
      </c>
      <c r="Q276" s="213">
        <v>0.01</v>
      </c>
      <c r="R276" s="213">
        <f>Q276*H276</f>
        <v>0.029999999999999999</v>
      </c>
      <c r="S276" s="213">
        <v>0</v>
      </c>
      <c r="T276" s="214">
        <f>S276*H276</f>
        <v>0</v>
      </c>
      <c r="U276" s="38"/>
      <c r="V276" s="38"/>
      <c r="W276" s="38"/>
      <c r="X276" s="38"/>
      <c r="Y276" s="38"/>
      <c r="Z276" s="38"/>
      <c r="AA276" s="38"/>
      <c r="AB276" s="38"/>
      <c r="AC276" s="38"/>
      <c r="AD276" s="38"/>
      <c r="AE276" s="38"/>
      <c r="AR276" s="215" t="s">
        <v>152</v>
      </c>
      <c r="AT276" s="215" t="s">
        <v>291</v>
      </c>
      <c r="AU276" s="215" t="s">
        <v>6</v>
      </c>
      <c r="AY276" s="17" t="s">
        <v>136</v>
      </c>
      <c r="BE276" s="216">
        <f>IF(N276="základní",J276,0)</f>
        <v>0</v>
      </c>
      <c r="BF276" s="216">
        <f>IF(N276="snížená",J276,0)</f>
        <v>0</v>
      </c>
      <c r="BG276" s="216">
        <f>IF(N276="zákl. přenesená",J276,0)</f>
        <v>0</v>
      </c>
      <c r="BH276" s="216">
        <f>IF(N276="sníž. přenesená",J276,0)</f>
        <v>0</v>
      </c>
      <c r="BI276" s="216">
        <f>IF(N276="nulová",J276,0)</f>
        <v>0</v>
      </c>
      <c r="BJ276" s="17" t="s">
        <v>79</v>
      </c>
      <c r="BK276" s="217">
        <f>ROUND(I276*H276,15)</f>
        <v>0</v>
      </c>
      <c r="BL276" s="17" t="s">
        <v>135</v>
      </c>
      <c r="BM276" s="215" t="s">
        <v>380</v>
      </c>
    </row>
    <row r="277" s="2" customFormat="1">
      <c r="A277" s="38"/>
      <c r="B277" s="39"/>
      <c r="C277" s="40"/>
      <c r="D277" s="218" t="s">
        <v>137</v>
      </c>
      <c r="E277" s="40"/>
      <c r="F277" s="219" t="s">
        <v>379</v>
      </c>
      <c r="G277" s="40"/>
      <c r="H277" s="40"/>
      <c r="I277" s="144"/>
      <c r="J277" s="40"/>
      <c r="K277" s="40"/>
      <c r="L277" s="44"/>
      <c r="M277" s="220"/>
      <c r="N277" s="221"/>
      <c r="O277" s="91"/>
      <c r="P277" s="91"/>
      <c r="Q277" s="91"/>
      <c r="R277" s="91"/>
      <c r="S277" s="91"/>
      <c r="T277" s="92"/>
      <c r="U277" s="38"/>
      <c r="V277" s="38"/>
      <c r="W277" s="38"/>
      <c r="X277" s="38"/>
      <c r="Y277" s="38"/>
      <c r="Z277" s="38"/>
      <c r="AA277" s="38"/>
      <c r="AB277" s="38"/>
      <c r="AC277" s="38"/>
      <c r="AD277" s="38"/>
      <c r="AE277" s="38"/>
      <c r="AT277" s="17" t="s">
        <v>137</v>
      </c>
      <c r="AU277" s="17" t="s">
        <v>6</v>
      </c>
    </row>
    <row r="278" s="2" customFormat="1">
      <c r="A278" s="38"/>
      <c r="B278" s="39"/>
      <c r="C278" s="40"/>
      <c r="D278" s="218" t="s">
        <v>138</v>
      </c>
      <c r="E278" s="40"/>
      <c r="F278" s="222" t="s">
        <v>381</v>
      </c>
      <c r="G278" s="40"/>
      <c r="H278" s="40"/>
      <c r="I278" s="144"/>
      <c r="J278" s="40"/>
      <c r="K278" s="40"/>
      <c r="L278" s="44"/>
      <c r="M278" s="220"/>
      <c r="N278" s="221"/>
      <c r="O278" s="91"/>
      <c r="P278" s="91"/>
      <c r="Q278" s="91"/>
      <c r="R278" s="91"/>
      <c r="S278" s="91"/>
      <c r="T278" s="92"/>
      <c r="U278" s="38"/>
      <c r="V278" s="38"/>
      <c r="W278" s="38"/>
      <c r="X278" s="38"/>
      <c r="Y278" s="38"/>
      <c r="Z278" s="38"/>
      <c r="AA278" s="38"/>
      <c r="AB278" s="38"/>
      <c r="AC278" s="38"/>
      <c r="AD278" s="38"/>
      <c r="AE278" s="38"/>
      <c r="AT278" s="17" t="s">
        <v>138</v>
      </c>
      <c r="AU278" s="17" t="s">
        <v>6</v>
      </c>
    </row>
    <row r="279" s="2" customFormat="1" ht="19.8" customHeight="1">
      <c r="A279" s="38"/>
      <c r="B279" s="39"/>
      <c r="C279" s="223" t="s">
        <v>382</v>
      </c>
      <c r="D279" s="223" t="s">
        <v>291</v>
      </c>
      <c r="E279" s="224" t="s">
        <v>383</v>
      </c>
      <c r="F279" s="225" t="s">
        <v>384</v>
      </c>
      <c r="G279" s="226" t="s">
        <v>161</v>
      </c>
      <c r="H279" s="227">
        <v>23</v>
      </c>
      <c r="I279" s="228"/>
      <c r="J279" s="227">
        <f>ROUND(I279*H279,15)</f>
        <v>0</v>
      </c>
      <c r="K279" s="225" t="s">
        <v>134</v>
      </c>
      <c r="L279" s="229"/>
      <c r="M279" s="230" t="s">
        <v>1</v>
      </c>
      <c r="N279" s="231" t="s">
        <v>37</v>
      </c>
      <c r="O279" s="91"/>
      <c r="P279" s="213">
        <f>O279*H279</f>
        <v>0</v>
      </c>
      <c r="Q279" s="213">
        <v>0.01</v>
      </c>
      <c r="R279" s="213">
        <f>Q279*H279</f>
        <v>0.23000000000000001</v>
      </c>
      <c r="S279" s="213">
        <v>0</v>
      </c>
      <c r="T279" s="214">
        <f>S279*H279</f>
        <v>0</v>
      </c>
      <c r="U279" s="38"/>
      <c r="V279" s="38"/>
      <c r="W279" s="38"/>
      <c r="X279" s="38"/>
      <c r="Y279" s="38"/>
      <c r="Z279" s="38"/>
      <c r="AA279" s="38"/>
      <c r="AB279" s="38"/>
      <c r="AC279" s="38"/>
      <c r="AD279" s="38"/>
      <c r="AE279" s="38"/>
      <c r="AR279" s="215" t="s">
        <v>152</v>
      </c>
      <c r="AT279" s="215" t="s">
        <v>291</v>
      </c>
      <c r="AU279" s="215" t="s">
        <v>6</v>
      </c>
      <c r="AY279" s="17" t="s">
        <v>136</v>
      </c>
      <c r="BE279" s="216">
        <f>IF(N279="základní",J279,0)</f>
        <v>0</v>
      </c>
      <c r="BF279" s="216">
        <f>IF(N279="snížená",J279,0)</f>
        <v>0</v>
      </c>
      <c r="BG279" s="216">
        <f>IF(N279="zákl. přenesená",J279,0)</f>
        <v>0</v>
      </c>
      <c r="BH279" s="216">
        <f>IF(N279="sníž. přenesená",J279,0)</f>
        <v>0</v>
      </c>
      <c r="BI279" s="216">
        <f>IF(N279="nulová",J279,0)</f>
        <v>0</v>
      </c>
      <c r="BJ279" s="17" t="s">
        <v>79</v>
      </c>
      <c r="BK279" s="217">
        <f>ROUND(I279*H279,15)</f>
        <v>0</v>
      </c>
      <c r="BL279" s="17" t="s">
        <v>135</v>
      </c>
      <c r="BM279" s="215" t="s">
        <v>385</v>
      </c>
    </row>
    <row r="280" s="2" customFormat="1">
      <c r="A280" s="38"/>
      <c r="B280" s="39"/>
      <c r="C280" s="40"/>
      <c r="D280" s="218" t="s">
        <v>137</v>
      </c>
      <c r="E280" s="40"/>
      <c r="F280" s="219" t="s">
        <v>384</v>
      </c>
      <c r="G280" s="40"/>
      <c r="H280" s="40"/>
      <c r="I280" s="144"/>
      <c r="J280" s="40"/>
      <c r="K280" s="40"/>
      <c r="L280" s="44"/>
      <c r="M280" s="220"/>
      <c r="N280" s="221"/>
      <c r="O280" s="91"/>
      <c r="P280" s="91"/>
      <c r="Q280" s="91"/>
      <c r="R280" s="91"/>
      <c r="S280" s="91"/>
      <c r="T280" s="92"/>
      <c r="U280" s="38"/>
      <c r="V280" s="38"/>
      <c r="W280" s="38"/>
      <c r="X280" s="38"/>
      <c r="Y280" s="38"/>
      <c r="Z280" s="38"/>
      <c r="AA280" s="38"/>
      <c r="AB280" s="38"/>
      <c r="AC280" s="38"/>
      <c r="AD280" s="38"/>
      <c r="AE280" s="38"/>
      <c r="AT280" s="17" t="s">
        <v>137</v>
      </c>
      <c r="AU280" s="17" t="s">
        <v>6</v>
      </c>
    </row>
    <row r="281" s="2" customFormat="1">
      <c r="A281" s="38"/>
      <c r="B281" s="39"/>
      <c r="C281" s="40"/>
      <c r="D281" s="218" t="s">
        <v>138</v>
      </c>
      <c r="E281" s="40"/>
      <c r="F281" s="222" t="s">
        <v>386</v>
      </c>
      <c r="G281" s="40"/>
      <c r="H281" s="40"/>
      <c r="I281" s="144"/>
      <c r="J281" s="40"/>
      <c r="K281" s="40"/>
      <c r="L281" s="44"/>
      <c r="M281" s="220"/>
      <c r="N281" s="221"/>
      <c r="O281" s="91"/>
      <c r="P281" s="91"/>
      <c r="Q281" s="91"/>
      <c r="R281" s="91"/>
      <c r="S281" s="91"/>
      <c r="T281" s="92"/>
      <c r="U281" s="38"/>
      <c r="V281" s="38"/>
      <c r="W281" s="38"/>
      <c r="X281" s="38"/>
      <c r="Y281" s="38"/>
      <c r="Z281" s="38"/>
      <c r="AA281" s="38"/>
      <c r="AB281" s="38"/>
      <c r="AC281" s="38"/>
      <c r="AD281" s="38"/>
      <c r="AE281" s="38"/>
      <c r="AT281" s="17" t="s">
        <v>138</v>
      </c>
      <c r="AU281" s="17" t="s">
        <v>6</v>
      </c>
    </row>
    <row r="282" s="2" customFormat="1" ht="19.8" customHeight="1">
      <c r="A282" s="38"/>
      <c r="B282" s="39"/>
      <c r="C282" s="223" t="s">
        <v>261</v>
      </c>
      <c r="D282" s="232" t="s">
        <v>291</v>
      </c>
      <c r="E282" s="224" t="s">
        <v>387</v>
      </c>
      <c r="F282" s="225" t="s">
        <v>388</v>
      </c>
      <c r="G282" s="226" t="s">
        <v>161</v>
      </c>
      <c r="H282" s="227">
        <v>1</v>
      </c>
      <c r="I282" s="228"/>
      <c r="J282" s="227">
        <f>ROUND(I282*H282,15)</f>
        <v>0</v>
      </c>
      <c r="K282" s="225" t="s">
        <v>134</v>
      </c>
      <c r="L282" s="229"/>
      <c r="M282" s="230" t="s">
        <v>1</v>
      </c>
      <c r="N282" s="231" t="s">
        <v>37</v>
      </c>
      <c r="O282" s="91"/>
      <c r="P282" s="213">
        <f>O282*H282</f>
        <v>0</v>
      </c>
      <c r="Q282" s="213">
        <v>0.63</v>
      </c>
      <c r="R282" s="213">
        <f>Q282*H282</f>
        <v>0.63</v>
      </c>
      <c r="S282" s="213">
        <v>0</v>
      </c>
      <c r="T282" s="214">
        <f>S282*H282</f>
        <v>0</v>
      </c>
      <c r="U282" s="38"/>
      <c r="V282" s="38"/>
      <c r="W282" s="38"/>
      <c r="X282" s="38"/>
      <c r="Y282" s="38"/>
      <c r="Z282" s="38"/>
      <c r="AA282" s="38"/>
      <c r="AB282" s="38"/>
      <c r="AC282" s="38"/>
      <c r="AD282" s="38"/>
      <c r="AE282" s="38"/>
      <c r="AR282" s="215" t="s">
        <v>152</v>
      </c>
      <c r="AT282" s="215" t="s">
        <v>291</v>
      </c>
      <c r="AU282" s="215" t="s">
        <v>6</v>
      </c>
      <c r="AY282" s="17" t="s">
        <v>136</v>
      </c>
      <c r="BE282" s="216">
        <f>IF(N282="základní",J282,0)</f>
        <v>0</v>
      </c>
      <c r="BF282" s="216">
        <f>IF(N282="snížená",J282,0)</f>
        <v>0</v>
      </c>
      <c r="BG282" s="216">
        <f>IF(N282="zákl. přenesená",J282,0)</f>
        <v>0</v>
      </c>
      <c r="BH282" s="216">
        <f>IF(N282="sníž. přenesená",J282,0)</f>
        <v>0</v>
      </c>
      <c r="BI282" s="216">
        <f>IF(N282="nulová",J282,0)</f>
        <v>0</v>
      </c>
      <c r="BJ282" s="17" t="s">
        <v>79</v>
      </c>
      <c r="BK282" s="217">
        <f>ROUND(I282*H282,15)</f>
        <v>0</v>
      </c>
      <c r="BL282" s="17" t="s">
        <v>135</v>
      </c>
      <c r="BM282" s="215" t="s">
        <v>389</v>
      </c>
    </row>
    <row r="283" s="2" customFormat="1">
      <c r="A283" s="38"/>
      <c r="B283" s="39"/>
      <c r="C283" s="40"/>
      <c r="D283" s="218" t="s">
        <v>137</v>
      </c>
      <c r="E283" s="40"/>
      <c r="F283" s="219" t="s">
        <v>388</v>
      </c>
      <c r="G283" s="40"/>
      <c r="H283" s="40"/>
      <c r="I283" s="144"/>
      <c r="J283" s="40"/>
      <c r="K283" s="40"/>
      <c r="L283" s="44"/>
      <c r="M283" s="220"/>
      <c r="N283" s="221"/>
      <c r="O283" s="91"/>
      <c r="P283" s="91"/>
      <c r="Q283" s="91"/>
      <c r="R283" s="91"/>
      <c r="S283" s="91"/>
      <c r="T283" s="92"/>
      <c r="U283" s="38"/>
      <c r="V283" s="38"/>
      <c r="W283" s="38"/>
      <c r="X283" s="38"/>
      <c r="Y283" s="38"/>
      <c r="Z283" s="38"/>
      <c r="AA283" s="38"/>
      <c r="AB283" s="38"/>
      <c r="AC283" s="38"/>
      <c r="AD283" s="38"/>
      <c r="AE283" s="38"/>
      <c r="AT283" s="17" t="s">
        <v>137</v>
      </c>
      <c r="AU283" s="17" t="s">
        <v>6</v>
      </c>
    </row>
    <row r="284" s="2" customFormat="1">
      <c r="A284" s="38"/>
      <c r="B284" s="39"/>
      <c r="C284" s="40"/>
      <c r="D284" s="218" t="s">
        <v>138</v>
      </c>
      <c r="E284" s="40"/>
      <c r="F284" s="222" t="s">
        <v>390</v>
      </c>
      <c r="G284" s="40"/>
      <c r="H284" s="40"/>
      <c r="I284" s="144"/>
      <c r="J284" s="40"/>
      <c r="K284" s="40"/>
      <c r="L284" s="44"/>
      <c r="M284" s="220"/>
      <c r="N284" s="221"/>
      <c r="O284" s="91"/>
      <c r="P284" s="91"/>
      <c r="Q284" s="91"/>
      <c r="R284" s="91"/>
      <c r="S284" s="91"/>
      <c r="T284" s="92"/>
      <c r="U284" s="38"/>
      <c r="V284" s="38"/>
      <c r="W284" s="38"/>
      <c r="X284" s="38"/>
      <c r="Y284" s="38"/>
      <c r="Z284" s="38"/>
      <c r="AA284" s="38"/>
      <c r="AB284" s="38"/>
      <c r="AC284" s="38"/>
      <c r="AD284" s="38"/>
      <c r="AE284" s="38"/>
      <c r="AT284" s="17" t="s">
        <v>138</v>
      </c>
      <c r="AU284" s="17" t="s">
        <v>6</v>
      </c>
    </row>
    <row r="285" s="2" customFormat="1" ht="19.8" customHeight="1">
      <c r="A285" s="38"/>
      <c r="B285" s="39"/>
      <c r="C285" s="223" t="s">
        <v>391</v>
      </c>
      <c r="D285" s="232" t="s">
        <v>291</v>
      </c>
      <c r="E285" s="224" t="s">
        <v>392</v>
      </c>
      <c r="F285" s="225" t="s">
        <v>393</v>
      </c>
      <c r="G285" s="226" t="s">
        <v>161</v>
      </c>
      <c r="H285" s="227">
        <v>1</v>
      </c>
      <c r="I285" s="228"/>
      <c r="J285" s="227">
        <f>ROUND(I285*H285,15)</f>
        <v>0</v>
      </c>
      <c r="K285" s="225" t="s">
        <v>134</v>
      </c>
      <c r="L285" s="229"/>
      <c r="M285" s="230" t="s">
        <v>1</v>
      </c>
      <c r="N285" s="231" t="s">
        <v>37</v>
      </c>
      <c r="O285" s="91"/>
      <c r="P285" s="213">
        <f>O285*H285</f>
        <v>0</v>
      </c>
      <c r="Q285" s="213">
        <v>0.63</v>
      </c>
      <c r="R285" s="213">
        <f>Q285*H285</f>
        <v>0.63</v>
      </c>
      <c r="S285" s="213">
        <v>0</v>
      </c>
      <c r="T285" s="214">
        <f>S285*H285</f>
        <v>0</v>
      </c>
      <c r="U285" s="38"/>
      <c r="V285" s="38"/>
      <c r="W285" s="38"/>
      <c r="X285" s="38"/>
      <c r="Y285" s="38"/>
      <c r="Z285" s="38"/>
      <c r="AA285" s="38"/>
      <c r="AB285" s="38"/>
      <c r="AC285" s="38"/>
      <c r="AD285" s="38"/>
      <c r="AE285" s="38"/>
      <c r="AR285" s="215" t="s">
        <v>152</v>
      </c>
      <c r="AT285" s="215" t="s">
        <v>291</v>
      </c>
      <c r="AU285" s="215" t="s">
        <v>6</v>
      </c>
      <c r="AY285" s="17" t="s">
        <v>136</v>
      </c>
      <c r="BE285" s="216">
        <f>IF(N285="základní",J285,0)</f>
        <v>0</v>
      </c>
      <c r="BF285" s="216">
        <f>IF(N285="snížená",J285,0)</f>
        <v>0</v>
      </c>
      <c r="BG285" s="216">
        <f>IF(N285="zákl. přenesená",J285,0)</f>
        <v>0</v>
      </c>
      <c r="BH285" s="216">
        <f>IF(N285="sníž. přenesená",J285,0)</f>
        <v>0</v>
      </c>
      <c r="BI285" s="216">
        <f>IF(N285="nulová",J285,0)</f>
        <v>0</v>
      </c>
      <c r="BJ285" s="17" t="s">
        <v>79</v>
      </c>
      <c r="BK285" s="217">
        <f>ROUND(I285*H285,15)</f>
        <v>0</v>
      </c>
      <c r="BL285" s="17" t="s">
        <v>135</v>
      </c>
      <c r="BM285" s="215" t="s">
        <v>394</v>
      </c>
    </row>
    <row r="286" s="2" customFormat="1">
      <c r="A286" s="38"/>
      <c r="B286" s="39"/>
      <c r="C286" s="40"/>
      <c r="D286" s="218" t="s">
        <v>137</v>
      </c>
      <c r="E286" s="40"/>
      <c r="F286" s="219" t="s">
        <v>393</v>
      </c>
      <c r="G286" s="40"/>
      <c r="H286" s="40"/>
      <c r="I286" s="144"/>
      <c r="J286" s="40"/>
      <c r="K286" s="40"/>
      <c r="L286" s="44"/>
      <c r="M286" s="220"/>
      <c r="N286" s="221"/>
      <c r="O286" s="91"/>
      <c r="P286" s="91"/>
      <c r="Q286" s="91"/>
      <c r="R286" s="91"/>
      <c r="S286" s="91"/>
      <c r="T286" s="92"/>
      <c r="U286" s="38"/>
      <c r="V286" s="38"/>
      <c r="W286" s="38"/>
      <c r="X286" s="38"/>
      <c r="Y286" s="38"/>
      <c r="Z286" s="38"/>
      <c r="AA286" s="38"/>
      <c r="AB286" s="38"/>
      <c r="AC286" s="38"/>
      <c r="AD286" s="38"/>
      <c r="AE286" s="38"/>
      <c r="AT286" s="17" t="s">
        <v>137</v>
      </c>
      <c r="AU286" s="17" t="s">
        <v>6</v>
      </c>
    </row>
    <row r="287" s="2" customFormat="1">
      <c r="A287" s="38"/>
      <c r="B287" s="39"/>
      <c r="C287" s="40"/>
      <c r="D287" s="218" t="s">
        <v>138</v>
      </c>
      <c r="E287" s="40"/>
      <c r="F287" s="222" t="s">
        <v>395</v>
      </c>
      <c r="G287" s="40"/>
      <c r="H287" s="40"/>
      <c r="I287" s="144"/>
      <c r="J287" s="40"/>
      <c r="K287" s="40"/>
      <c r="L287" s="44"/>
      <c r="M287" s="220"/>
      <c r="N287" s="221"/>
      <c r="O287" s="91"/>
      <c r="P287" s="91"/>
      <c r="Q287" s="91"/>
      <c r="R287" s="91"/>
      <c r="S287" s="91"/>
      <c r="T287" s="92"/>
      <c r="U287" s="38"/>
      <c r="V287" s="38"/>
      <c r="W287" s="38"/>
      <c r="X287" s="38"/>
      <c r="Y287" s="38"/>
      <c r="Z287" s="38"/>
      <c r="AA287" s="38"/>
      <c r="AB287" s="38"/>
      <c r="AC287" s="38"/>
      <c r="AD287" s="38"/>
      <c r="AE287" s="38"/>
      <c r="AT287" s="17" t="s">
        <v>138</v>
      </c>
      <c r="AU287" s="17" t="s">
        <v>6</v>
      </c>
    </row>
    <row r="288" s="2" customFormat="1" ht="30" customHeight="1">
      <c r="A288" s="38"/>
      <c r="B288" s="39"/>
      <c r="C288" s="223" t="s">
        <v>266</v>
      </c>
      <c r="D288" s="232" t="s">
        <v>291</v>
      </c>
      <c r="E288" s="224" t="s">
        <v>396</v>
      </c>
      <c r="F288" s="225" t="s">
        <v>397</v>
      </c>
      <c r="G288" s="226" t="s">
        <v>161</v>
      </c>
      <c r="H288" s="227">
        <v>1</v>
      </c>
      <c r="I288" s="228"/>
      <c r="J288" s="227">
        <f>ROUND(I288*H288,15)</f>
        <v>0</v>
      </c>
      <c r="K288" s="225" t="s">
        <v>134</v>
      </c>
      <c r="L288" s="229"/>
      <c r="M288" s="230" t="s">
        <v>1</v>
      </c>
      <c r="N288" s="231" t="s">
        <v>37</v>
      </c>
      <c r="O288" s="91"/>
      <c r="P288" s="213">
        <f>O288*H288</f>
        <v>0</v>
      </c>
      <c r="Q288" s="213">
        <v>0.58799999999999997</v>
      </c>
      <c r="R288" s="213">
        <f>Q288*H288</f>
        <v>0.58799999999999997</v>
      </c>
      <c r="S288" s="213">
        <v>0</v>
      </c>
      <c r="T288" s="214">
        <f>S288*H288</f>
        <v>0</v>
      </c>
      <c r="U288" s="38"/>
      <c r="V288" s="38"/>
      <c r="W288" s="38"/>
      <c r="X288" s="38"/>
      <c r="Y288" s="38"/>
      <c r="Z288" s="38"/>
      <c r="AA288" s="38"/>
      <c r="AB288" s="38"/>
      <c r="AC288" s="38"/>
      <c r="AD288" s="38"/>
      <c r="AE288" s="38"/>
      <c r="AR288" s="215" t="s">
        <v>152</v>
      </c>
      <c r="AT288" s="215" t="s">
        <v>291</v>
      </c>
      <c r="AU288" s="215" t="s">
        <v>6</v>
      </c>
      <c r="AY288" s="17" t="s">
        <v>136</v>
      </c>
      <c r="BE288" s="216">
        <f>IF(N288="základní",J288,0)</f>
        <v>0</v>
      </c>
      <c r="BF288" s="216">
        <f>IF(N288="snížená",J288,0)</f>
        <v>0</v>
      </c>
      <c r="BG288" s="216">
        <f>IF(N288="zákl. přenesená",J288,0)</f>
        <v>0</v>
      </c>
      <c r="BH288" s="216">
        <f>IF(N288="sníž. přenesená",J288,0)</f>
        <v>0</v>
      </c>
      <c r="BI288" s="216">
        <f>IF(N288="nulová",J288,0)</f>
        <v>0</v>
      </c>
      <c r="BJ288" s="17" t="s">
        <v>79</v>
      </c>
      <c r="BK288" s="217">
        <f>ROUND(I288*H288,15)</f>
        <v>0</v>
      </c>
      <c r="BL288" s="17" t="s">
        <v>135</v>
      </c>
      <c r="BM288" s="215" t="s">
        <v>398</v>
      </c>
    </row>
    <row r="289" s="2" customFormat="1">
      <c r="A289" s="38"/>
      <c r="B289" s="39"/>
      <c r="C289" s="40"/>
      <c r="D289" s="218" t="s">
        <v>137</v>
      </c>
      <c r="E289" s="40"/>
      <c r="F289" s="219" t="s">
        <v>397</v>
      </c>
      <c r="G289" s="40"/>
      <c r="H289" s="40"/>
      <c r="I289" s="144"/>
      <c r="J289" s="40"/>
      <c r="K289" s="40"/>
      <c r="L289" s="44"/>
      <c r="M289" s="220"/>
      <c r="N289" s="221"/>
      <c r="O289" s="91"/>
      <c r="P289" s="91"/>
      <c r="Q289" s="91"/>
      <c r="R289" s="91"/>
      <c r="S289" s="91"/>
      <c r="T289" s="92"/>
      <c r="U289" s="38"/>
      <c r="V289" s="38"/>
      <c r="W289" s="38"/>
      <c r="X289" s="38"/>
      <c r="Y289" s="38"/>
      <c r="Z289" s="38"/>
      <c r="AA289" s="38"/>
      <c r="AB289" s="38"/>
      <c r="AC289" s="38"/>
      <c r="AD289" s="38"/>
      <c r="AE289" s="38"/>
      <c r="AT289" s="17" t="s">
        <v>137</v>
      </c>
      <c r="AU289" s="17" t="s">
        <v>6</v>
      </c>
    </row>
    <row r="290" s="2" customFormat="1">
      <c r="A290" s="38"/>
      <c r="B290" s="39"/>
      <c r="C290" s="40"/>
      <c r="D290" s="218" t="s">
        <v>138</v>
      </c>
      <c r="E290" s="40"/>
      <c r="F290" s="222" t="s">
        <v>399</v>
      </c>
      <c r="G290" s="40"/>
      <c r="H290" s="40"/>
      <c r="I290" s="144"/>
      <c r="J290" s="40"/>
      <c r="K290" s="40"/>
      <c r="L290" s="44"/>
      <c r="M290" s="220"/>
      <c r="N290" s="221"/>
      <c r="O290" s="91"/>
      <c r="P290" s="91"/>
      <c r="Q290" s="91"/>
      <c r="R290" s="91"/>
      <c r="S290" s="91"/>
      <c r="T290" s="92"/>
      <c r="U290" s="38"/>
      <c r="V290" s="38"/>
      <c r="W290" s="38"/>
      <c r="X290" s="38"/>
      <c r="Y290" s="38"/>
      <c r="Z290" s="38"/>
      <c r="AA290" s="38"/>
      <c r="AB290" s="38"/>
      <c r="AC290" s="38"/>
      <c r="AD290" s="38"/>
      <c r="AE290" s="38"/>
      <c r="AT290" s="17" t="s">
        <v>138</v>
      </c>
      <c r="AU290" s="17" t="s">
        <v>6</v>
      </c>
    </row>
    <row r="291" s="2" customFormat="1" ht="30" customHeight="1">
      <c r="A291" s="38"/>
      <c r="B291" s="39"/>
      <c r="C291" s="223" t="s">
        <v>400</v>
      </c>
      <c r="D291" s="232" t="s">
        <v>291</v>
      </c>
      <c r="E291" s="224" t="s">
        <v>401</v>
      </c>
      <c r="F291" s="225" t="s">
        <v>402</v>
      </c>
      <c r="G291" s="226" t="s">
        <v>161</v>
      </c>
      <c r="H291" s="227">
        <v>3</v>
      </c>
      <c r="I291" s="228"/>
      <c r="J291" s="227">
        <f>ROUND(I291*H291,15)</f>
        <v>0</v>
      </c>
      <c r="K291" s="225" t="s">
        <v>134</v>
      </c>
      <c r="L291" s="229"/>
      <c r="M291" s="230" t="s">
        <v>1</v>
      </c>
      <c r="N291" s="231" t="s">
        <v>37</v>
      </c>
      <c r="O291" s="91"/>
      <c r="P291" s="213">
        <f>O291*H291</f>
        <v>0</v>
      </c>
      <c r="Q291" s="213">
        <v>0.58199999999999996</v>
      </c>
      <c r="R291" s="213">
        <f>Q291*H291</f>
        <v>1.746</v>
      </c>
      <c r="S291" s="213">
        <v>0</v>
      </c>
      <c r="T291" s="214">
        <f>S291*H291</f>
        <v>0</v>
      </c>
      <c r="U291" s="38"/>
      <c r="V291" s="38"/>
      <c r="W291" s="38"/>
      <c r="X291" s="38"/>
      <c r="Y291" s="38"/>
      <c r="Z291" s="38"/>
      <c r="AA291" s="38"/>
      <c r="AB291" s="38"/>
      <c r="AC291" s="38"/>
      <c r="AD291" s="38"/>
      <c r="AE291" s="38"/>
      <c r="AR291" s="215" t="s">
        <v>152</v>
      </c>
      <c r="AT291" s="215" t="s">
        <v>291</v>
      </c>
      <c r="AU291" s="215" t="s">
        <v>6</v>
      </c>
      <c r="AY291" s="17" t="s">
        <v>136</v>
      </c>
      <c r="BE291" s="216">
        <f>IF(N291="základní",J291,0)</f>
        <v>0</v>
      </c>
      <c r="BF291" s="216">
        <f>IF(N291="snížená",J291,0)</f>
        <v>0</v>
      </c>
      <c r="BG291" s="216">
        <f>IF(N291="zákl. přenesená",J291,0)</f>
        <v>0</v>
      </c>
      <c r="BH291" s="216">
        <f>IF(N291="sníž. přenesená",J291,0)</f>
        <v>0</v>
      </c>
      <c r="BI291" s="216">
        <f>IF(N291="nulová",J291,0)</f>
        <v>0</v>
      </c>
      <c r="BJ291" s="17" t="s">
        <v>79</v>
      </c>
      <c r="BK291" s="217">
        <f>ROUND(I291*H291,15)</f>
        <v>0</v>
      </c>
      <c r="BL291" s="17" t="s">
        <v>135</v>
      </c>
      <c r="BM291" s="215" t="s">
        <v>403</v>
      </c>
    </row>
    <row r="292" s="2" customFormat="1">
      <c r="A292" s="38"/>
      <c r="B292" s="39"/>
      <c r="C292" s="40"/>
      <c r="D292" s="218" t="s">
        <v>137</v>
      </c>
      <c r="E292" s="40"/>
      <c r="F292" s="219" t="s">
        <v>402</v>
      </c>
      <c r="G292" s="40"/>
      <c r="H292" s="40"/>
      <c r="I292" s="144"/>
      <c r="J292" s="40"/>
      <c r="K292" s="40"/>
      <c r="L292" s="44"/>
      <c r="M292" s="220"/>
      <c r="N292" s="221"/>
      <c r="O292" s="91"/>
      <c r="P292" s="91"/>
      <c r="Q292" s="91"/>
      <c r="R292" s="91"/>
      <c r="S292" s="91"/>
      <c r="T292" s="92"/>
      <c r="U292" s="38"/>
      <c r="V292" s="38"/>
      <c r="W292" s="38"/>
      <c r="X292" s="38"/>
      <c r="Y292" s="38"/>
      <c r="Z292" s="38"/>
      <c r="AA292" s="38"/>
      <c r="AB292" s="38"/>
      <c r="AC292" s="38"/>
      <c r="AD292" s="38"/>
      <c r="AE292" s="38"/>
      <c r="AT292" s="17" t="s">
        <v>137</v>
      </c>
      <c r="AU292" s="17" t="s">
        <v>6</v>
      </c>
    </row>
    <row r="293" s="2" customFormat="1">
      <c r="A293" s="38"/>
      <c r="B293" s="39"/>
      <c r="C293" s="40"/>
      <c r="D293" s="218" t="s">
        <v>138</v>
      </c>
      <c r="E293" s="40"/>
      <c r="F293" s="222" t="s">
        <v>404</v>
      </c>
      <c r="G293" s="40"/>
      <c r="H293" s="40"/>
      <c r="I293" s="144"/>
      <c r="J293" s="40"/>
      <c r="K293" s="40"/>
      <c r="L293" s="44"/>
      <c r="M293" s="220"/>
      <c r="N293" s="221"/>
      <c r="O293" s="91"/>
      <c r="P293" s="91"/>
      <c r="Q293" s="91"/>
      <c r="R293" s="91"/>
      <c r="S293" s="91"/>
      <c r="T293" s="92"/>
      <c r="U293" s="38"/>
      <c r="V293" s="38"/>
      <c r="W293" s="38"/>
      <c r="X293" s="38"/>
      <c r="Y293" s="38"/>
      <c r="Z293" s="38"/>
      <c r="AA293" s="38"/>
      <c r="AB293" s="38"/>
      <c r="AC293" s="38"/>
      <c r="AD293" s="38"/>
      <c r="AE293" s="38"/>
      <c r="AT293" s="17" t="s">
        <v>138</v>
      </c>
      <c r="AU293" s="17" t="s">
        <v>6</v>
      </c>
    </row>
    <row r="294" s="2" customFormat="1" ht="19.8" customHeight="1">
      <c r="A294" s="38"/>
      <c r="B294" s="39"/>
      <c r="C294" s="223" t="s">
        <v>270</v>
      </c>
      <c r="D294" s="232" t="s">
        <v>291</v>
      </c>
      <c r="E294" s="224" t="s">
        <v>405</v>
      </c>
      <c r="F294" s="225" t="s">
        <v>406</v>
      </c>
      <c r="G294" s="226" t="s">
        <v>161</v>
      </c>
      <c r="H294" s="227">
        <v>1</v>
      </c>
      <c r="I294" s="228"/>
      <c r="J294" s="227">
        <f>ROUND(I294*H294,15)</f>
        <v>0</v>
      </c>
      <c r="K294" s="225" t="s">
        <v>134</v>
      </c>
      <c r="L294" s="229"/>
      <c r="M294" s="230" t="s">
        <v>1</v>
      </c>
      <c r="N294" s="231" t="s">
        <v>37</v>
      </c>
      <c r="O294" s="91"/>
      <c r="P294" s="213">
        <f>O294*H294</f>
        <v>0</v>
      </c>
      <c r="Q294" s="213">
        <v>0.66500000000000004</v>
      </c>
      <c r="R294" s="213">
        <f>Q294*H294</f>
        <v>0.66500000000000004</v>
      </c>
      <c r="S294" s="213">
        <v>0</v>
      </c>
      <c r="T294" s="214">
        <f>S294*H294</f>
        <v>0</v>
      </c>
      <c r="U294" s="38"/>
      <c r="V294" s="38"/>
      <c r="W294" s="38"/>
      <c r="X294" s="38"/>
      <c r="Y294" s="38"/>
      <c r="Z294" s="38"/>
      <c r="AA294" s="38"/>
      <c r="AB294" s="38"/>
      <c r="AC294" s="38"/>
      <c r="AD294" s="38"/>
      <c r="AE294" s="38"/>
      <c r="AR294" s="215" t="s">
        <v>152</v>
      </c>
      <c r="AT294" s="215" t="s">
        <v>291</v>
      </c>
      <c r="AU294" s="215" t="s">
        <v>6</v>
      </c>
      <c r="AY294" s="17" t="s">
        <v>136</v>
      </c>
      <c r="BE294" s="216">
        <f>IF(N294="základní",J294,0)</f>
        <v>0</v>
      </c>
      <c r="BF294" s="216">
        <f>IF(N294="snížená",J294,0)</f>
        <v>0</v>
      </c>
      <c r="BG294" s="216">
        <f>IF(N294="zákl. přenesená",J294,0)</f>
        <v>0</v>
      </c>
      <c r="BH294" s="216">
        <f>IF(N294="sníž. přenesená",J294,0)</f>
        <v>0</v>
      </c>
      <c r="BI294" s="216">
        <f>IF(N294="nulová",J294,0)</f>
        <v>0</v>
      </c>
      <c r="BJ294" s="17" t="s">
        <v>79</v>
      </c>
      <c r="BK294" s="217">
        <f>ROUND(I294*H294,15)</f>
        <v>0</v>
      </c>
      <c r="BL294" s="17" t="s">
        <v>135</v>
      </c>
      <c r="BM294" s="215" t="s">
        <v>407</v>
      </c>
    </row>
    <row r="295" s="2" customFormat="1">
      <c r="A295" s="38"/>
      <c r="B295" s="39"/>
      <c r="C295" s="40"/>
      <c r="D295" s="218" t="s">
        <v>137</v>
      </c>
      <c r="E295" s="40"/>
      <c r="F295" s="219" t="s">
        <v>406</v>
      </c>
      <c r="G295" s="40"/>
      <c r="H295" s="40"/>
      <c r="I295" s="144"/>
      <c r="J295" s="40"/>
      <c r="K295" s="40"/>
      <c r="L295" s="44"/>
      <c r="M295" s="220"/>
      <c r="N295" s="221"/>
      <c r="O295" s="91"/>
      <c r="P295" s="91"/>
      <c r="Q295" s="91"/>
      <c r="R295" s="91"/>
      <c r="S295" s="91"/>
      <c r="T295" s="92"/>
      <c r="U295" s="38"/>
      <c r="V295" s="38"/>
      <c r="W295" s="38"/>
      <c r="X295" s="38"/>
      <c r="Y295" s="38"/>
      <c r="Z295" s="38"/>
      <c r="AA295" s="38"/>
      <c r="AB295" s="38"/>
      <c r="AC295" s="38"/>
      <c r="AD295" s="38"/>
      <c r="AE295" s="38"/>
      <c r="AT295" s="17" t="s">
        <v>137</v>
      </c>
      <c r="AU295" s="17" t="s">
        <v>6</v>
      </c>
    </row>
    <row r="296" s="2" customFormat="1">
      <c r="A296" s="38"/>
      <c r="B296" s="39"/>
      <c r="C296" s="40"/>
      <c r="D296" s="218" t="s">
        <v>138</v>
      </c>
      <c r="E296" s="40"/>
      <c r="F296" s="222" t="s">
        <v>408</v>
      </c>
      <c r="G296" s="40"/>
      <c r="H296" s="40"/>
      <c r="I296" s="144"/>
      <c r="J296" s="40"/>
      <c r="K296" s="40"/>
      <c r="L296" s="44"/>
      <c r="M296" s="220"/>
      <c r="N296" s="221"/>
      <c r="O296" s="91"/>
      <c r="P296" s="91"/>
      <c r="Q296" s="91"/>
      <c r="R296" s="91"/>
      <c r="S296" s="91"/>
      <c r="T296" s="92"/>
      <c r="U296" s="38"/>
      <c r="V296" s="38"/>
      <c r="W296" s="38"/>
      <c r="X296" s="38"/>
      <c r="Y296" s="38"/>
      <c r="Z296" s="38"/>
      <c r="AA296" s="38"/>
      <c r="AB296" s="38"/>
      <c r="AC296" s="38"/>
      <c r="AD296" s="38"/>
      <c r="AE296" s="38"/>
      <c r="AT296" s="17" t="s">
        <v>138</v>
      </c>
      <c r="AU296" s="17" t="s">
        <v>6</v>
      </c>
    </row>
    <row r="297" s="2" customFormat="1" ht="19.8" customHeight="1">
      <c r="A297" s="38"/>
      <c r="B297" s="39"/>
      <c r="C297" s="223" t="s">
        <v>409</v>
      </c>
      <c r="D297" s="232" t="s">
        <v>291</v>
      </c>
      <c r="E297" s="224" t="s">
        <v>410</v>
      </c>
      <c r="F297" s="225" t="s">
        <v>411</v>
      </c>
      <c r="G297" s="226" t="s">
        <v>161</v>
      </c>
      <c r="H297" s="227">
        <v>1</v>
      </c>
      <c r="I297" s="228"/>
      <c r="J297" s="227">
        <f>ROUND(I297*H297,15)</f>
        <v>0</v>
      </c>
      <c r="K297" s="225" t="s">
        <v>134</v>
      </c>
      <c r="L297" s="229"/>
      <c r="M297" s="230" t="s">
        <v>1</v>
      </c>
      <c r="N297" s="231" t="s">
        <v>37</v>
      </c>
      <c r="O297" s="91"/>
      <c r="P297" s="213">
        <f>O297*H297</f>
        <v>0</v>
      </c>
      <c r="Q297" s="213">
        <v>0.66500000000000004</v>
      </c>
      <c r="R297" s="213">
        <f>Q297*H297</f>
        <v>0.66500000000000004</v>
      </c>
      <c r="S297" s="213">
        <v>0</v>
      </c>
      <c r="T297" s="214">
        <f>S297*H297</f>
        <v>0</v>
      </c>
      <c r="U297" s="38"/>
      <c r="V297" s="38"/>
      <c r="W297" s="38"/>
      <c r="X297" s="38"/>
      <c r="Y297" s="38"/>
      <c r="Z297" s="38"/>
      <c r="AA297" s="38"/>
      <c r="AB297" s="38"/>
      <c r="AC297" s="38"/>
      <c r="AD297" s="38"/>
      <c r="AE297" s="38"/>
      <c r="AR297" s="215" t="s">
        <v>152</v>
      </c>
      <c r="AT297" s="215" t="s">
        <v>291</v>
      </c>
      <c r="AU297" s="215" t="s">
        <v>6</v>
      </c>
      <c r="AY297" s="17" t="s">
        <v>136</v>
      </c>
      <c r="BE297" s="216">
        <f>IF(N297="základní",J297,0)</f>
        <v>0</v>
      </c>
      <c r="BF297" s="216">
        <f>IF(N297="snížená",J297,0)</f>
        <v>0</v>
      </c>
      <c r="BG297" s="216">
        <f>IF(N297="zákl. přenesená",J297,0)</f>
        <v>0</v>
      </c>
      <c r="BH297" s="216">
        <f>IF(N297="sníž. přenesená",J297,0)</f>
        <v>0</v>
      </c>
      <c r="BI297" s="216">
        <f>IF(N297="nulová",J297,0)</f>
        <v>0</v>
      </c>
      <c r="BJ297" s="17" t="s">
        <v>79</v>
      </c>
      <c r="BK297" s="217">
        <f>ROUND(I297*H297,15)</f>
        <v>0</v>
      </c>
      <c r="BL297" s="17" t="s">
        <v>135</v>
      </c>
      <c r="BM297" s="215" t="s">
        <v>412</v>
      </c>
    </row>
    <row r="298" s="2" customFormat="1">
      <c r="A298" s="38"/>
      <c r="B298" s="39"/>
      <c r="C298" s="40"/>
      <c r="D298" s="218" t="s">
        <v>137</v>
      </c>
      <c r="E298" s="40"/>
      <c r="F298" s="219" t="s">
        <v>411</v>
      </c>
      <c r="G298" s="40"/>
      <c r="H298" s="40"/>
      <c r="I298" s="144"/>
      <c r="J298" s="40"/>
      <c r="K298" s="40"/>
      <c r="L298" s="44"/>
      <c r="M298" s="220"/>
      <c r="N298" s="221"/>
      <c r="O298" s="91"/>
      <c r="P298" s="91"/>
      <c r="Q298" s="91"/>
      <c r="R298" s="91"/>
      <c r="S298" s="91"/>
      <c r="T298" s="92"/>
      <c r="U298" s="38"/>
      <c r="V298" s="38"/>
      <c r="W298" s="38"/>
      <c r="X298" s="38"/>
      <c r="Y298" s="38"/>
      <c r="Z298" s="38"/>
      <c r="AA298" s="38"/>
      <c r="AB298" s="38"/>
      <c r="AC298" s="38"/>
      <c r="AD298" s="38"/>
      <c r="AE298" s="38"/>
      <c r="AT298" s="17" t="s">
        <v>137</v>
      </c>
      <c r="AU298" s="17" t="s">
        <v>6</v>
      </c>
    </row>
    <row r="299" s="2" customFormat="1">
      <c r="A299" s="38"/>
      <c r="B299" s="39"/>
      <c r="C299" s="40"/>
      <c r="D299" s="218" t="s">
        <v>138</v>
      </c>
      <c r="E299" s="40"/>
      <c r="F299" s="222" t="s">
        <v>413</v>
      </c>
      <c r="G299" s="40"/>
      <c r="H299" s="40"/>
      <c r="I299" s="144"/>
      <c r="J299" s="40"/>
      <c r="K299" s="40"/>
      <c r="L299" s="44"/>
      <c r="M299" s="220"/>
      <c r="N299" s="221"/>
      <c r="O299" s="91"/>
      <c r="P299" s="91"/>
      <c r="Q299" s="91"/>
      <c r="R299" s="91"/>
      <c r="S299" s="91"/>
      <c r="T299" s="92"/>
      <c r="U299" s="38"/>
      <c r="V299" s="38"/>
      <c r="W299" s="38"/>
      <c r="X299" s="38"/>
      <c r="Y299" s="38"/>
      <c r="Z299" s="38"/>
      <c r="AA299" s="38"/>
      <c r="AB299" s="38"/>
      <c r="AC299" s="38"/>
      <c r="AD299" s="38"/>
      <c r="AE299" s="38"/>
      <c r="AT299" s="17" t="s">
        <v>138</v>
      </c>
      <c r="AU299" s="17" t="s">
        <v>6</v>
      </c>
    </row>
    <row r="300" s="2" customFormat="1" ht="30" customHeight="1">
      <c r="A300" s="38"/>
      <c r="B300" s="39"/>
      <c r="C300" s="223" t="s">
        <v>275</v>
      </c>
      <c r="D300" s="232" t="s">
        <v>291</v>
      </c>
      <c r="E300" s="224" t="s">
        <v>414</v>
      </c>
      <c r="F300" s="225" t="s">
        <v>415</v>
      </c>
      <c r="G300" s="226" t="s">
        <v>161</v>
      </c>
      <c r="H300" s="227">
        <v>3</v>
      </c>
      <c r="I300" s="228"/>
      <c r="J300" s="227">
        <f>ROUND(I300*H300,15)</f>
        <v>0</v>
      </c>
      <c r="K300" s="225" t="s">
        <v>134</v>
      </c>
      <c r="L300" s="229"/>
      <c r="M300" s="230" t="s">
        <v>1</v>
      </c>
      <c r="N300" s="231" t="s">
        <v>37</v>
      </c>
      <c r="O300" s="91"/>
      <c r="P300" s="213">
        <f>O300*H300</f>
        <v>0</v>
      </c>
      <c r="Q300" s="213">
        <v>0.629</v>
      </c>
      <c r="R300" s="213">
        <f>Q300*H300</f>
        <v>1.887</v>
      </c>
      <c r="S300" s="213">
        <v>0</v>
      </c>
      <c r="T300" s="214">
        <f>S300*H300</f>
        <v>0</v>
      </c>
      <c r="U300" s="38"/>
      <c r="V300" s="38"/>
      <c r="W300" s="38"/>
      <c r="X300" s="38"/>
      <c r="Y300" s="38"/>
      <c r="Z300" s="38"/>
      <c r="AA300" s="38"/>
      <c r="AB300" s="38"/>
      <c r="AC300" s="38"/>
      <c r="AD300" s="38"/>
      <c r="AE300" s="38"/>
      <c r="AR300" s="215" t="s">
        <v>152</v>
      </c>
      <c r="AT300" s="215" t="s">
        <v>291</v>
      </c>
      <c r="AU300" s="215" t="s">
        <v>6</v>
      </c>
      <c r="AY300" s="17" t="s">
        <v>136</v>
      </c>
      <c r="BE300" s="216">
        <f>IF(N300="základní",J300,0)</f>
        <v>0</v>
      </c>
      <c r="BF300" s="216">
        <f>IF(N300="snížená",J300,0)</f>
        <v>0</v>
      </c>
      <c r="BG300" s="216">
        <f>IF(N300="zákl. přenesená",J300,0)</f>
        <v>0</v>
      </c>
      <c r="BH300" s="216">
        <f>IF(N300="sníž. přenesená",J300,0)</f>
        <v>0</v>
      </c>
      <c r="BI300" s="216">
        <f>IF(N300="nulová",J300,0)</f>
        <v>0</v>
      </c>
      <c r="BJ300" s="17" t="s">
        <v>79</v>
      </c>
      <c r="BK300" s="217">
        <f>ROUND(I300*H300,15)</f>
        <v>0</v>
      </c>
      <c r="BL300" s="17" t="s">
        <v>135</v>
      </c>
      <c r="BM300" s="215" t="s">
        <v>416</v>
      </c>
    </row>
    <row r="301" s="2" customFormat="1">
      <c r="A301" s="38"/>
      <c r="B301" s="39"/>
      <c r="C301" s="40"/>
      <c r="D301" s="218" t="s">
        <v>137</v>
      </c>
      <c r="E301" s="40"/>
      <c r="F301" s="219" t="s">
        <v>415</v>
      </c>
      <c r="G301" s="40"/>
      <c r="H301" s="40"/>
      <c r="I301" s="144"/>
      <c r="J301" s="40"/>
      <c r="K301" s="40"/>
      <c r="L301" s="44"/>
      <c r="M301" s="220"/>
      <c r="N301" s="221"/>
      <c r="O301" s="91"/>
      <c r="P301" s="91"/>
      <c r="Q301" s="91"/>
      <c r="R301" s="91"/>
      <c r="S301" s="91"/>
      <c r="T301" s="92"/>
      <c r="U301" s="38"/>
      <c r="V301" s="38"/>
      <c r="W301" s="38"/>
      <c r="X301" s="38"/>
      <c r="Y301" s="38"/>
      <c r="Z301" s="38"/>
      <c r="AA301" s="38"/>
      <c r="AB301" s="38"/>
      <c r="AC301" s="38"/>
      <c r="AD301" s="38"/>
      <c r="AE301" s="38"/>
      <c r="AT301" s="17" t="s">
        <v>137</v>
      </c>
      <c r="AU301" s="17" t="s">
        <v>6</v>
      </c>
    </row>
    <row r="302" s="2" customFormat="1">
      <c r="A302" s="38"/>
      <c r="B302" s="39"/>
      <c r="C302" s="40"/>
      <c r="D302" s="218" t="s">
        <v>138</v>
      </c>
      <c r="E302" s="40"/>
      <c r="F302" s="222" t="s">
        <v>417</v>
      </c>
      <c r="G302" s="40"/>
      <c r="H302" s="40"/>
      <c r="I302" s="144"/>
      <c r="J302" s="40"/>
      <c r="K302" s="40"/>
      <c r="L302" s="44"/>
      <c r="M302" s="220"/>
      <c r="N302" s="221"/>
      <c r="O302" s="91"/>
      <c r="P302" s="91"/>
      <c r="Q302" s="91"/>
      <c r="R302" s="91"/>
      <c r="S302" s="91"/>
      <c r="T302" s="92"/>
      <c r="U302" s="38"/>
      <c r="V302" s="38"/>
      <c r="W302" s="38"/>
      <c r="X302" s="38"/>
      <c r="Y302" s="38"/>
      <c r="Z302" s="38"/>
      <c r="AA302" s="38"/>
      <c r="AB302" s="38"/>
      <c r="AC302" s="38"/>
      <c r="AD302" s="38"/>
      <c r="AE302" s="38"/>
      <c r="AT302" s="17" t="s">
        <v>138</v>
      </c>
      <c r="AU302" s="17" t="s">
        <v>6</v>
      </c>
    </row>
    <row r="303" s="2" customFormat="1" ht="30" customHeight="1">
      <c r="A303" s="38"/>
      <c r="B303" s="39"/>
      <c r="C303" s="223" t="s">
        <v>418</v>
      </c>
      <c r="D303" s="232" t="s">
        <v>291</v>
      </c>
      <c r="E303" s="224" t="s">
        <v>419</v>
      </c>
      <c r="F303" s="225" t="s">
        <v>420</v>
      </c>
      <c r="G303" s="226" t="s">
        <v>161</v>
      </c>
      <c r="H303" s="227">
        <v>1</v>
      </c>
      <c r="I303" s="228"/>
      <c r="J303" s="227">
        <f>ROUND(I303*H303,15)</f>
        <v>0</v>
      </c>
      <c r="K303" s="225" t="s">
        <v>134</v>
      </c>
      <c r="L303" s="229"/>
      <c r="M303" s="230" t="s">
        <v>1</v>
      </c>
      <c r="N303" s="231" t="s">
        <v>37</v>
      </c>
      <c r="O303" s="91"/>
      <c r="P303" s="213">
        <f>O303*H303</f>
        <v>0</v>
      </c>
      <c r="Q303" s="213">
        <v>0.629</v>
      </c>
      <c r="R303" s="213">
        <f>Q303*H303</f>
        <v>0.629</v>
      </c>
      <c r="S303" s="213">
        <v>0</v>
      </c>
      <c r="T303" s="214">
        <f>S303*H303</f>
        <v>0</v>
      </c>
      <c r="U303" s="38"/>
      <c r="V303" s="38"/>
      <c r="W303" s="38"/>
      <c r="X303" s="38"/>
      <c r="Y303" s="38"/>
      <c r="Z303" s="38"/>
      <c r="AA303" s="38"/>
      <c r="AB303" s="38"/>
      <c r="AC303" s="38"/>
      <c r="AD303" s="38"/>
      <c r="AE303" s="38"/>
      <c r="AR303" s="215" t="s">
        <v>152</v>
      </c>
      <c r="AT303" s="215" t="s">
        <v>291</v>
      </c>
      <c r="AU303" s="215" t="s">
        <v>6</v>
      </c>
      <c r="AY303" s="17" t="s">
        <v>136</v>
      </c>
      <c r="BE303" s="216">
        <f>IF(N303="základní",J303,0)</f>
        <v>0</v>
      </c>
      <c r="BF303" s="216">
        <f>IF(N303="snížená",J303,0)</f>
        <v>0</v>
      </c>
      <c r="BG303" s="216">
        <f>IF(N303="zákl. přenesená",J303,0)</f>
        <v>0</v>
      </c>
      <c r="BH303" s="216">
        <f>IF(N303="sníž. přenesená",J303,0)</f>
        <v>0</v>
      </c>
      <c r="BI303" s="216">
        <f>IF(N303="nulová",J303,0)</f>
        <v>0</v>
      </c>
      <c r="BJ303" s="17" t="s">
        <v>79</v>
      </c>
      <c r="BK303" s="217">
        <f>ROUND(I303*H303,15)</f>
        <v>0</v>
      </c>
      <c r="BL303" s="17" t="s">
        <v>135</v>
      </c>
      <c r="BM303" s="215" t="s">
        <v>421</v>
      </c>
    </row>
    <row r="304" s="2" customFormat="1">
      <c r="A304" s="38"/>
      <c r="B304" s="39"/>
      <c r="C304" s="40"/>
      <c r="D304" s="218" t="s">
        <v>137</v>
      </c>
      <c r="E304" s="40"/>
      <c r="F304" s="219" t="s">
        <v>420</v>
      </c>
      <c r="G304" s="40"/>
      <c r="H304" s="40"/>
      <c r="I304" s="144"/>
      <c r="J304" s="40"/>
      <c r="K304" s="40"/>
      <c r="L304" s="44"/>
      <c r="M304" s="220"/>
      <c r="N304" s="221"/>
      <c r="O304" s="91"/>
      <c r="P304" s="91"/>
      <c r="Q304" s="91"/>
      <c r="R304" s="91"/>
      <c r="S304" s="91"/>
      <c r="T304" s="92"/>
      <c r="U304" s="38"/>
      <c r="V304" s="38"/>
      <c r="W304" s="38"/>
      <c r="X304" s="38"/>
      <c r="Y304" s="38"/>
      <c r="Z304" s="38"/>
      <c r="AA304" s="38"/>
      <c r="AB304" s="38"/>
      <c r="AC304" s="38"/>
      <c r="AD304" s="38"/>
      <c r="AE304" s="38"/>
      <c r="AT304" s="17" t="s">
        <v>137</v>
      </c>
      <c r="AU304" s="17" t="s">
        <v>6</v>
      </c>
    </row>
    <row r="305" s="2" customFormat="1">
      <c r="A305" s="38"/>
      <c r="B305" s="39"/>
      <c r="C305" s="40"/>
      <c r="D305" s="218" t="s">
        <v>138</v>
      </c>
      <c r="E305" s="40"/>
      <c r="F305" s="222" t="s">
        <v>422</v>
      </c>
      <c r="G305" s="40"/>
      <c r="H305" s="40"/>
      <c r="I305" s="144"/>
      <c r="J305" s="40"/>
      <c r="K305" s="40"/>
      <c r="L305" s="44"/>
      <c r="M305" s="220"/>
      <c r="N305" s="221"/>
      <c r="O305" s="91"/>
      <c r="P305" s="91"/>
      <c r="Q305" s="91"/>
      <c r="R305" s="91"/>
      <c r="S305" s="91"/>
      <c r="T305" s="92"/>
      <c r="U305" s="38"/>
      <c r="V305" s="38"/>
      <c r="W305" s="38"/>
      <c r="X305" s="38"/>
      <c r="Y305" s="38"/>
      <c r="Z305" s="38"/>
      <c r="AA305" s="38"/>
      <c r="AB305" s="38"/>
      <c r="AC305" s="38"/>
      <c r="AD305" s="38"/>
      <c r="AE305" s="38"/>
      <c r="AT305" s="17" t="s">
        <v>138</v>
      </c>
      <c r="AU305" s="17" t="s">
        <v>6</v>
      </c>
    </row>
    <row r="306" s="2" customFormat="1" ht="19.8" customHeight="1">
      <c r="A306" s="38"/>
      <c r="B306" s="39"/>
      <c r="C306" s="223" t="s">
        <v>279</v>
      </c>
      <c r="D306" s="232" t="s">
        <v>291</v>
      </c>
      <c r="E306" s="224" t="s">
        <v>423</v>
      </c>
      <c r="F306" s="225" t="s">
        <v>424</v>
      </c>
      <c r="G306" s="226" t="s">
        <v>161</v>
      </c>
      <c r="H306" s="227">
        <v>1</v>
      </c>
      <c r="I306" s="228"/>
      <c r="J306" s="227">
        <f>ROUND(I306*H306,15)</f>
        <v>0</v>
      </c>
      <c r="K306" s="225" t="s">
        <v>134</v>
      </c>
      <c r="L306" s="229"/>
      <c r="M306" s="230" t="s">
        <v>1</v>
      </c>
      <c r="N306" s="231" t="s">
        <v>37</v>
      </c>
      <c r="O306" s="91"/>
      <c r="P306" s="213">
        <f>O306*H306</f>
        <v>0</v>
      </c>
      <c r="Q306" s="213">
        <v>1</v>
      </c>
      <c r="R306" s="213">
        <f>Q306*H306</f>
        <v>1</v>
      </c>
      <c r="S306" s="213">
        <v>0</v>
      </c>
      <c r="T306" s="214">
        <f>S306*H306</f>
        <v>0</v>
      </c>
      <c r="U306" s="38"/>
      <c r="V306" s="38"/>
      <c r="W306" s="38"/>
      <c r="X306" s="38"/>
      <c r="Y306" s="38"/>
      <c r="Z306" s="38"/>
      <c r="AA306" s="38"/>
      <c r="AB306" s="38"/>
      <c r="AC306" s="38"/>
      <c r="AD306" s="38"/>
      <c r="AE306" s="38"/>
      <c r="AR306" s="215" t="s">
        <v>152</v>
      </c>
      <c r="AT306" s="215" t="s">
        <v>291</v>
      </c>
      <c r="AU306" s="215" t="s">
        <v>6</v>
      </c>
      <c r="AY306" s="17" t="s">
        <v>136</v>
      </c>
      <c r="BE306" s="216">
        <f>IF(N306="základní",J306,0)</f>
        <v>0</v>
      </c>
      <c r="BF306" s="216">
        <f>IF(N306="snížená",J306,0)</f>
        <v>0</v>
      </c>
      <c r="BG306" s="216">
        <f>IF(N306="zákl. přenesená",J306,0)</f>
        <v>0</v>
      </c>
      <c r="BH306" s="216">
        <f>IF(N306="sníž. přenesená",J306,0)</f>
        <v>0</v>
      </c>
      <c r="BI306" s="216">
        <f>IF(N306="nulová",J306,0)</f>
        <v>0</v>
      </c>
      <c r="BJ306" s="17" t="s">
        <v>79</v>
      </c>
      <c r="BK306" s="217">
        <f>ROUND(I306*H306,15)</f>
        <v>0</v>
      </c>
      <c r="BL306" s="17" t="s">
        <v>135</v>
      </c>
      <c r="BM306" s="215" t="s">
        <v>425</v>
      </c>
    </row>
    <row r="307" s="2" customFormat="1">
      <c r="A307" s="38"/>
      <c r="B307" s="39"/>
      <c r="C307" s="40"/>
      <c r="D307" s="218" t="s">
        <v>137</v>
      </c>
      <c r="E307" s="40"/>
      <c r="F307" s="219" t="s">
        <v>424</v>
      </c>
      <c r="G307" s="40"/>
      <c r="H307" s="40"/>
      <c r="I307" s="144"/>
      <c r="J307" s="40"/>
      <c r="K307" s="40"/>
      <c r="L307" s="44"/>
      <c r="M307" s="220"/>
      <c r="N307" s="221"/>
      <c r="O307" s="91"/>
      <c r="P307" s="91"/>
      <c r="Q307" s="91"/>
      <c r="R307" s="91"/>
      <c r="S307" s="91"/>
      <c r="T307" s="92"/>
      <c r="U307" s="38"/>
      <c r="V307" s="38"/>
      <c r="W307" s="38"/>
      <c r="X307" s="38"/>
      <c r="Y307" s="38"/>
      <c r="Z307" s="38"/>
      <c r="AA307" s="38"/>
      <c r="AB307" s="38"/>
      <c r="AC307" s="38"/>
      <c r="AD307" s="38"/>
      <c r="AE307" s="38"/>
      <c r="AT307" s="17" t="s">
        <v>137</v>
      </c>
      <c r="AU307" s="17" t="s">
        <v>6</v>
      </c>
    </row>
    <row r="308" s="2" customFormat="1">
      <c r="A308" s="38"/>
      <c r="B308" s="39"/>
      <c r="C308" s="40"/>
      <c r="D308" s="218" t="s">
        <v>138</v>
      </c>
      <c r="E308" s="40"/>
      <c r="F308" s="222" t="s">
        <v>426</v>
      </c>
      <c r="G308" s="40"/>
      <c r="H308" s="40"/>
      <c r="I308" s="144"/>
      <c r="J308" s="40"/>
      <c r="K308" s="40"/>
      <c r="L308" s="44"/>
      <c r="M308" s="220"/>
      <c r="N308" s="221"/>
      <c r="O308" s="91"/>
      <c r="P308" s="91"/>
      <c r="Q308" s="91"/>
      <c r="R308" s="91"/>
      <c r="S308" s="91"/>
      <c r="T308" s="92"/>
      <c r="U308" s="38"/>
      <c r="V308" s="38"/>
      <c r="W308" s="38"/>
      <c r="X308" s="38"/>
      <c r="Y308" s="38"/>
      <c r="Z308" s="38"/>
      <c r="AA308" s="38"/>
      <c r="AB308" s="38"/>
      <c r="AC308" s="38"/>
      <c r="AD308" s="38"/>
      <c r="AE308" s="38"/>
      <c r="AT308" s="17" t="s">
        <v>138</v>
      </c>
      <c r="AU308" s="17" t="s">
        <v>6</v>
      </c>
    </row>
    <row r="309" s="2" customFormat="1" ht="30" customHeight="1">
      <c r="A309" s="38"/>
      <c r="B309" s="39"/>
      <c r="C309" s="223" t="s">
        <v>427</v>
      </c>
      <c r="D309" s="232" t="s">
        <v>291</v>
      </c>
      <c r="E309" s="224" t="s">
        <v>428</v>
      </c>
      <c r="F309" s="225" t="s">
        <v>429</v>
      </c>
      <c r="G309" s="226" t="s">
        <v>161</v>
      </c>
      <c r="H309" s="227">
        <v>2</v>
      </c>
      <c r="I309" s="228"/>
      <c r="J309" s="227">
        <f>ROUND(I309*H309,15)</f>
        <v>0</v>
      </c>
      <c r="K309" s="225" t="s">
        <v>134</v>
      </c>
      <c r="L309" s="229"/>
      <c r="M309" s="230" t="s">
        <v>1</v>
      </c>
      <c r="N309" s="231" t="s">
        <v>37</v>
      </c>
      <c r="O309" s="91"/>
      <c r="P309" s="213">
        <f>O309*H309</f>
        <v>0</v>
      </c>
      <c r="Q309" s="213">
        <v>0.11700000000000001</v>
      </c>
      <c r="R309" s="213">
        <f>Q309*H309</f>
        <v>0.23400000000000001</v>
      </c>
      <c r="S309" s="213">
        <v>0</v>
      </c>
      <c r="T309" s="214">
        <f>S309*H309</f>
        <v>0</v>
      </c>
      <c r="U309" s="38"/>
      <c r="V309" s="38"/>
      <c r="W309" s="38"/>
      <c r="X309" s="38"/>
      <c r="Y309" s="38"/>
      <c r="Z309" s="38"/>
      <c r="AA309" s="38"/>
      <c r="AB309" s="38"/>
      <c r="AC309" s="38"/>
      <c r="AD309" s="38"/>
      <c r="AE309" s="38"/>
      <c r="AR309" s="215" t="s">
        <v>152</v>
      </c>
      <c r="AT309" s="215" t="s">
        <v>291</v>
      </c>
      <c r="AU309" s="215" t="s">
        <v>6</v>
      </c>
      <c r="AY309" s="17" t="s">
        <v>136</v>
      </c>
      <c r="BE309" s="216">
        <f>IF(N309="základní",J309,0)</f>
        <v>0</v>
      </c>
      <c r="BF309" s="216">
        <f>IF(N309="snížená",J309,0)</f>
        <v>0</v>
      </c>
      <c r="BG309" s="216">
        <f>IF(N309="zákl. přenesená",J309,0)</f>
        <v>0</v>
      </c>
      <c r="BH309" s="216">
        <f>IF(N309="sníž. přenesená",J309,0)</f>
        <v>0</v>
      </c>
      <c r="BI309" s="216">
        <f>IF(N309="nulová",J309,0)</f>
        <v>0</v>
      </c>
      <c r="BJ309" s="17" t="s">
        <v>79</v>
      </c>
      <c r="BK309" s="217">
        <f>ROUND(I309*H309,15)</f>
        <v>0</v>
      </c>
      <c r="BL309" s="17" t="s">
        <v>135</v>
      </c>
      <c r="BM309" s="215" t="s">
        <v>430</v>
      </c>
    </row>
    <row r="310" s="2" customFormat="1">
      <c r="A310" s="38"/>
      <c r="B310" s="39"/>
      <c r="C310" s="40"/>
      <c r="D310" s="218" t="s">
        <v>137</v>
      </c>
      <c r="E310" s="40"/>
      <c r="F310" s="219" t="s">
        <v>429</v>
      </c>
      <c r="G310" s="40"/>
      <c r="H310" s="40"/>
      <c r="I310" s="144"/>
      <c r="J310" s="40"/>
      <c r="K310" s="40"/>
      <c r="L310" s="44"/>
      <c r="M310" s="220"/>
      <c r="N310" s="221"/>
      <c r="O310" s="91"/>
      <c r="P310" s="91"/>
      <c r="Q310" s="91"/>
      <c r="R310" s="91"/>
      <c r="S310" s="91"/>
      <c r="T310" s="92"/>
      <c r="U310" s="38"/>
      <c r="V310" s="38"/>
      <c r="W310" s="38"/>
      <c r="X310" s="38"/>
      <c r="Y310" s="38"/>
      <c r="Z310" s="38"/>
      <c r="AA310" s="38"/>
      <c r="AB310" s="38"/>
      <c r="AC310" s="38"/>
      <c r="AD310" s="38"/>
      <c r="AE310" s="38"/>
      <c r="AT310" s="17" t="s">
        <v>137</v>
      </c>
      <c r="AU310" s="17" t="s">
        <v>6</v>
      </c>
    </row>
    <row r="311" s="2" customFormat="1">
      <c r="A311" s="38"/>
      <c r="B311" s="39"/>
      <c r="C311" s="40"/>
      <c r="D311" s="218" t="s">
        <v>138</v>
      </c>
      <c r="E311" s="40"/>
      <c r="F311" s="222" t="s">
        <v>431</v>
      </c>
      <c r="G311" s="40"/>
      <c r="H311" s="40"/>
      <c r="I311" s="144"/>
      <c r="J311" s="40"/>
      <c r="K311" s="40"/>
      <c r="L311" s="44"/>
      <c r="M311" s="220"/>
      <c r="N311" s="221"/>
      <c r="O311" s="91"/>
      <c r="P311" s="91"/>
      <c r="Q311" s="91"/>
      <c r="R311" s="91"/>
      <c r="S311" s="91"/>
      <c r="T311" s="92"/>
      <c r="U311" s="38"/>
      <c r="V311" s="38"/>
      <c r="W311" s="38"/>
      <c r="X311" s="38"/>
      <c r="Y311" s="38"/>
      <c r="Z311" s="38"/>
      <c r="AA311" s="38"/>
      <c r="AB311" s="38"/>
      <c r="AC311" s="38"/>
      <c r="AD311" s="38"/>
      <c r="AE311" s="38"/>
      <c r="AT311" s="17" t="s">
        <v>138</v>
      </c>
      <c r="AU311" s="17" t="s">
        <v>6</v>
      </c>
    </row>
    <row r="312" s="2" customFormat="1" ht="30" customHeight="1">
      <c r="A312" s="38"/>
      <c r="B312" s="39"/>
      <c r="C312" s="223" t="s">
        <v>284</v>
      </c>
      <c r="D312" s="223" t="s">
        <v>291</v>
      </c>
      <c r="E312" s="224" t="s">
        <v>432</v>
      </c>
      <c r="F312" s="225" t="s">
        <v>433</v>
      </c>
      <c r="G312" s="226" t="s">
        <v>161</v>
      </c>
      <c r="H312" s="227">
        <v>4</v>
      </c>
      <c r="I312" s="228"/>
      <c r="J312" s="227">
        <f>ROUND(I312*H312,15)</f>
        <v>0</v>
      </c>
      <c r="K312" s="225" t="s">
        <v>134</v>
      </c>
      <c r="L312" s="229"/>
      <c r="M312" s="230" t="s">
        <v>1</v>
      </c>
      <c r="N312" s="231" t="s">
        <v>37</v>
      </c>
      <c r="O312" s="91"/>
      <c r="P312" s="213">
        <f>O312*H312</f>
        <v>0</v>
      </c>
      <c r="Q312" s="213">
        <v>0</v>
      </c>
      <c r="R312" s="213">
        <f>Q312*H312</f>
        <v>0</v>
      </c>
      <c r="S312" s="213">
        <v>0</v>
      </c>
      <c r="T312" s="214">
        <f>S312*H312</f>
        <v>0</v>
      </c>
      <c r="U312" s="38"/>
      <c r="V312" s="38"/>
      <c r="W312" s="38"/>
      <c r="X312" s="38"/>
      <c r="Y312" s="38"/>
      <c r="Z312" s="38"/>
      <c r="AA312" s="38"/>
      <c r="AB312" s="38"/>
      <c r="AC312" s="38"/>
      <c r="AD312" s="38"/>
      <c r="AE312" s="38"/>
      <c r="AR312" s="215" t="s">
        <v>152</v>
      </c>
      <c r="AT312" s="215" t="s">
        <v>291</v>
      </c>
      <c r="AU312" s="215" t="s">
        <v>6</v>
      </c>
      <c r="AY312" s="17" t="s">
        <v>136</v>
      </c>
      <c r="BE312" s="216">
        <f>IF(N312="základní",J312,0)</f>
        <v>0</v>
      </c>
      <c r="BF312" s="216">
        <f>IF(N312="snížená",J312,0)</f>
        <v>0</v>
      </c>
      <c r="BG312" s="216">
        <f>IF(N312="zákl. přenesená",J312,0)</f>
        <v>0</v>
      </c>
      <c r="BH312" s="216">
        <f>IF(N312="sníž. přenesená",J312,0)</f>
        <v>0</v>
      </c>
      <c r="BI312" s="216">
        <f>IF(N312="nulová",J312,0)</f>
        <v>0</v>
      </c>
      <c r="BJ312" s="17" t="s">
        <v>79</v>
      </c>
      <c r="BK312" s="217">
        <f>ROUND(I312*H312,15)</f>
        <v>0</v>
      </c>
      <c r="BL312" s="17" t="s">
        <v>135</v>
      </c>
      <c r="BM312" s="215" t="s">
        <v>434</v>
      </c>
    </row>
    <row r="313" s="2" customFormat="1">
      <c r="A313" s="38"/>
      <c r="B313" s="39"/>
      <c r="C313" s="40"/>
      <c r="D313" s="218" t="s">
        <v>137</v>
      </c>
      <c r="E313" s="40"/>
      <c r="F313" s="219" t="s">
        <v>433</v>
      </c>
      <c r="G313" s="40"/>
      <c r="H313" s="40"/>
      <c r="I313" s="144"/>
      <c r="J313" s="40"/>
      <c r="K313" s="40"/>
      <c r="L313" s="44"/>
      <c r="M313" s="220"/>
      <c r="N313" s="221"/>
      <c r="O313" s="91"/>
      <c r="P313" s="91"/>
      <c r="Q313" s="91"/>
      <c r="R313" s="91"/>
      <c r="S313" s="91"/>
      <c r="T313" s="92"/>
      <c r="U313" s="38"/>
      <c r="V313" s="38"/>
      <c r="W313" s="38"/>
      <c r="X313" s="38"/>
      <c r="Y313" s="38"/>
      <c r="Z313" s="38"/>
      <c r="AA313" s="38"/>
      <c r="AB313" s="38"/>
      <c r="AC313" s="38"/>
      <c r="AD313" s="38"/>
      <c r="AE313" s="38"/>
      <c r="AT313" s="17" t="s">
        <v>137</v>
      </c>
      <c r="AU313" s="17" t="s">
        <v>6</v>
      </c>
    </row>
    <row r="314" s="2" customFormat="1">
      <c r="A314" s="38"/>
      <c r="B314" s="39"/>
      <c r="C314" s="40"/>
      <c r="D314" s="218" t="s">
        <v>138</v>
      </c>
      <c r="E314" s="40"/>
      <c r="F314" s="222" t="s">
        <v>435</v>
      </c>
      <c r="G314" s="40"/>
      <c r="H314" s="40"/>
      <c r="I314" s="144"/>
      <c r="J314" s="40"/>
      <c r="K314" s="40"/>
      <c r="L314" s="44"/>
      <c r="M314" s="220"/>
      <c r="N314" s="221"/>
      <c r="O314" s="91"/>
      <c r="P314" s="91"/>
      <c r="Q314" s="91"/>
      <c r="R314" s="91"/>
      <c r="S314" s="91"/>
      <c r="T314" s="92"/>
      <c r="U314" s="38"/>
      <c r="V314" s="38"/>
      <c r="W314" s="38"/>
      <c r="X314" s="38"/>
      <c r="Y314" s="38"/>
      <c r="Z314" s="38"/>
      <c r="AA314" s="38"/>
      <c r="AB314" s="38"/>
      <c r="AC314" s="38"/>
      <c r="AD314" s="38"/>
      <c r="AE314" s="38"/>
      <c r="AT314" s="17" t="s">
        <v>138</v>
      </c>
      <c r="AU314" s="17" t="s">
        <v>6</v>
      </c>
    </row>
    <row r="315" s="2" customFormat="1" ht="30" customHeight="1">
      <c r="A315" s="38"/>
      <c r="B315" s="39"/>
      <c r="C315" s="223" t="s">
        <v>436</v>
      </c>
      <c r="D315" s="223" t="s">
        <v>291</v>
      </c>
      <c r="E315" s="224" t="s">
        <v>437</v>
      </c>
      <c r="F315" s="225" t="s">
        <v>438</v>
      </c>
      <c r="G315" s="226" t="s">
        <v>161</v>
      </c>
      <c r="H315" s="227">
        <v>4</v>
      </c>
      <c r="I315" s="228"/>
      <c r="J315" s="227">
        <f>ROUND(I315*H315,15)</f>
        <v>0</v>
      </c>
      <c r="K315" s="225" t="s">
        <v>134</v>
      </c>
      <c r="L315" s="229"/>
      <c r="M315" s="230" t="s">
        <v>1</v>
      </c>
      <c r="N315" s="231" t="s">
        <v>37</v>
      </c>
      <c r="O315" s="91"/>
      <c r="P315" s="213">
        <f>O315*H315</f>
        <v>0</v>
      </c>
      <c r="Q315" s="213">
        <v>0</v>
      </c>
      <c r="R315" s="213">
        <f>Q315*H315</f>
        <v>0</v>
      </c>
      <c r="S315" s="213">
        <v>0</v>
      </c>
      <c r="T315" s="214">
        <f>S315*H315</f>
        <v>0</v>
      </c>
      <c r="U315" s="38"/>
      <c r="V315" s="38"/>
      <c r="W315" s="38"/>
      <c r="X315" s="38"/>
      <c r="Y315" s="38"/>
      <c r="Z315" s="38"/>
      <c r="AA315" s="38"/>
      <c r="AB315" s="38"/>
      <c r="AC315" s="38"/>
      <c r="AD315" s="38"/>
      <c r="AE315" s="38"/>
      <c r="AR315" s="215" t="s">
        <v>152</v>
      </c>
      <c r="AT315" s="215" t="s">
        <v>291</v>
      </c>
      <c r="AU315" s="215" t="s">
        <v>6</v>
      </c>
      <c r="AY315" s="17" t="s">
        <v>136</v>
      </c>
      <c r="BE315" s="216">
        <f>IF(N315="základní",J315,0)</f>
        <v>0</v>
      </c>
      <c r="BF315" s="216">
        <f>IF(N315="snížená",J315,0)</f>
        <v>0</v>
      </c>
      <c r="BG315" s="216">
        <f>IF(N315="zákl. přenesená",J315,0)</f>
        <v>0</v>
      </c>
      <c r="BH315" s="216">
        <f>IF(N315="sníž. přenesená",J315,0)</f>
        <v>0</v>
      </c>
      <c r="BI315" s="216">
        <f>IF(N315="nulová",J315,0)</f>
        <v>0</v>
      </c>
      <c r="BJ315" s="17" t="s">
        <v>79</v>
      </c>
      <c r="BK315" s="217">
        <f>ROUND(I315*H315,15)</f>
        <v>0</v>
      </c>
      <c r="BL315" s="17" t="s">
        <v>135</v>
      </c>
      <c r="BM315" s="215" t="s">
        <v>439</v>
      </c>
    </row>
    <row r="316" s="2" customFormat="1">
      <c r="A316" s="38"/>
      <c r="B316" s="39"/>
      <c r="C316" s="40"/>
      <c r="D316" s="218" t="s">
        <v>137</v>
      </c>
      <c r="E316" s="40"/>
      <c r="F316" s="219" t="s">
        <v>438</v>
      </c>
      <c r="G316" s="40"/>
      <c r="H316" s="40"/>
      <c r="I316" s="144"/>
      <c r="J316" s="40"/>
      <c r="K316" s="40"/>
      <c r="L316" s="44"/>
      <c r="M316" s="220"/>
      <c r="N316" s="221"/>
      <c r="O316" s="91"/>
      <c r="P316" s="91"/>
      <c r="Q316" s="91"/>
      <c r="R316" s="91"/>
      <c r="S316" s="91"/>
      <c r="T316" s="92"/>
      <c r="U316" s="38"/>
      <c r="V316" s="38"/>
      <c r="W316" s="38"/>
      <c r="X316" s="38"/>
      <c r="Y316" s="38"/>
      <c r="Z316" s="38"/>
      <c r="AA316" s="38"/>
      <c r="AB316" s="38"/>
      <c r="AC316" s="38"/>
      <c r="AD316" s="38"/>
      <c r="AE316" s="38"/>
      <c r="AT316" s="17" t="s">
        <v>137</v>
      </c>
      <c r="AU316" s="17" t="s">
        <v>6</v>
      </c>
    </row>
    <row r="317" s="2" customFormat="1">
      <c r="A317" s="38"/>
      <c r="B317" s="39"/>
      <c r="C317" s="40"/>
      <c r="D317" s="218" t="s">
        <v>138</v>
      </c>
      <c r="E317" s="40"/>
      <c r="F317" s="222" t="s">
        <v>440</v>
      </c>
      <c r="G317" s="40"/>
      <c r="H317" s="40"/>
      <c r="I317" s="144"/>
      <c r="J317" s="40"/>
      <c r="K317" s="40"/>
      <c r="L317" s="44"/>
      <c r="M317" s="220"/>
      <c r="N317" s="221"/>
      <c r="O317" s="91"/>
      <c r="P317" s="91"/>
      <c r="Q317" s="91"/>
      <c r="R317" s="91"/>
      <c r="S317" s="91"/>
      <c r="T317" s="92"/>
      <c r="U317" s="38"/>
      <c r="V317" s="38"/>
      <c r="W317" s="38"/>
      <c r="X317" s="38"/>
      <c r="Y317" s="38"/>
      <c r="Z317" s="38"/>
      <c r="AA317" s="38"/>
      <c r="AB317" s="38"/>
      <c r="AC317" s="38"/>
      <c r="AD317" s="38"/>
      <c r="AE317" s="38"/>
      <c r="AT317" s="17" t="s">
        <v>138</v>
      </c>
      <c r="AU317" s="17" t="s">
        <v>6</v>
      </c>
    </row>
    <row r="318" s="2" customFormat="1" ht="30" customHeight="1">
      <c r="A318" s="38"/>
      <c r="B318" s="39"/>
      <c r="C318" s="223" t="s">
        <v>288</v>
      </c>
      <c r="D318" s="223" t="s">
        <v>291</v>
      </c>
      <c r="E318" s="224" t="s">
        <v>441</v>
      </c>
      <c r="F318" s="225" t="s">
        <v>442</v>
      </c>
      <c r="G318" s="226" t="s">
        <v>161</v>
      </c>
      <c r="H318" s="227">
        <v>1</v>
      </c>
      <c r="I318" s="228"/>
      <c r="J318" s="227">
        <f>ROUND(I318*H318,15)</f>
        <v>0</v>
      </c>
      <c r="K318" s="225" t="s">
        <v>134</v>
      </c>
      <c r="L318" s="229"/>
      <c r="M318" s="230" t="s">
        <v>1</v>
      </c>
      <c r="N318" s="231" t="s">
        <v>37</v>
      </c>
      <c r="O318" s="91"/>
      <c r="P318" s="213">
        <f>O318*H318</f>
        <v>0</v>
      </c>
      <c r="Q318" s="213">
        <v>0</v>
      </c>
      <c r="R318" s="213">
        <f>Q318*H318</f>
        <v>0</v>
      </c>
      <c r="S318" s="213">
        <v>0</v>
      </c>
      <c r="T318" s="214">
        <f>S318*H318</f>
        <v>0</v>
      </c>
      <c r="U318" s="38"/>
      <c r="V318" s="38"/>
      <c r="W318" s="38"/>
      <c r="X318" s="38"/>
      <c r="Y318" s="38"/>
      <c r="Z318" s="38"/>
      <c r="AA318" s="38"/>
      <c r="AB318" s="38"/>
      <c r="AC318" s="38"/>
      <c r="AD318" s="38"/>
      <c r="AE318" s="38"/>
      <c r="AR318" s="215" t="s">
        <v>152</v>
      </c>
      <c r="AT318" s="215" t="s">
        <v>291</v>
      </c>
      <c r="AU318" s="215" t="s">
        <v>6</v>
      </c>
      <c r="AY318" s="17" t="s">
        <v>136</v>
      </c>
      <c r="BE318" s="216">
        <f>IF(N318="základní",J318,0)</f>
        <v>0</v>
      </c>
      <c r="BF318" s="216">
        <f>IF(N318="snížená",J318,0)</f>
        <v>0</v>
      </c>
      <c r="BG318" s="216">
        <f>IF(N318="zákl. přenesená",J318,0)</f>
        <v>0</v>
      </c>
      <c r="BH318" s="216">
        <f>IF(N318="sníž. přenesená",J318,0)</f>
        <v>0</v>
      </c>
      <c r="BI318" s="216">
        <f>IF(N318="nulová",J318,0)</f>
        <v>0</v>
      </c>
      <c r="BJ318" s="17" t="s">
        <v>79</v>
      </c>
      <c r="BK318" s="217">
        <f>ROUND(I318*H318,15)</f>
        <v>0</v>
      </c>
      <c r="BL318" s="17" t="s">
        <v>135</v>
      </c>
      <c r="BM318" s="215" t="s">
        <v>443</v>
      </c>
    </row>
    <row r="319" s="2" customFormat="1">
      <c r="A319" s="38"/>
      <c r="B319" s="39"/>
      <c r="C319" s="40"/>
      <c r="D319" s="218" t="s">
        <v>137</v>
      </c>
      <c r="E319" s="40"/>
      <c r="F319" s="219" t="s">
        <v>442</v>
      </c>
      <c r="G319" s="40"/>
      <c r="H319" s="40"/>
      <c r="I319" s="144"/>
      <c r="J319" s="40"/>
      <c r="K319" s="40"/>
      <c r="L319" s="44"/>
      <c r="M319" s="220"/>
      <c r="N319" s="221"/>
      <c r="O319" s="91"/>
      <c r="P319" s="91"/>
      <c r="Q319" s="91"/>
      <c r="R319" s="91"/>
      <c r="S319" s="91"/>
      <c r="T319" s="92"/>
      <c r="U319" s="38"/>
      <c r="V319" s="38"/>
      <c r="W319" s="38"/>
      <c r="X319" s="38"/>
      <c r="Y319" s="38"/>
      <c r="Z319" s="38"/>
      <c r="AA319" s="38"/>
      <c r="AB319" s="38"/>
      <c r="AC319" s="38"/>
      <c r="AD319" s="38"/>
      <c r="AE319" s="38"/>
      <c r="AT319" s="17" t="s">
        <v>137</v>
      </c>
      <c r="AU319" s="17" t="s">
        <v>6</v>
      </c>
    </row>
    <row r="320" s="2" customFormat="1">
      <c r="A320" s="38"/>
      <c r="B320" s="39"/>
      <c r="C320" s="40"/>
      <c r="D320" s="218" t="s">
        <v>138</v>
      </c>
      <c r="E320" s="40"/>
      <c r="F320" s="222" t="s">
        <v>444</v>
      </c>
      <c r="G320" s="40"/>
      <c r="H320" s="40"/>
      <c r="I320" s="144"/>
      <c r="J320" s="40"/>
      <c r="K320" s="40"/>
      <c r="L320" s="44"/>
      <c r="M320" s="220"/>
      <c r="N320" s="221"/>
      <c r="O320" s="91"/>
      <c r="P320" s="91"/>
      <c r="Q320" s="91"/>
      <c r="R320" s="91"/>
      <c r="S320" s="91"/>
      <c r="T320" s="92"/>
      <c r="U320" s="38"/>
      <c r="V320" s="38"/>
      <c r="W320" s="38"/>
      <c r="X320" s="38"/>
      <c r="Y320" s="38"/>
      <c r="Z320" s="38"/>
      <c r="AA320" s="38"/>
      <c r="AB320" s="38"/>
      <c r="AC320" s="38"/>
      <c r="AD320" s="38"/>
      <c r="AE320" s="38"/>
      <c r="AT320" s="17" t="s">
        <v>138</v>
      </c>
      <c r="AU320" s="17" t="s">
        <v>6</v>
      </c>
    </row>
    <row r="321" s="2" customFormat="1" ht="30" customHeight="1">
      <c r="A321" s="38"/>
      <c r="B321" s="39"/>
      <c r="C321" s="223" t="s">
        <v>445</v>
      </c>
      <c r="D321" s="223" t="s">
        <v>291</v>
      </c>
      <c r="E321" s="224" t="s">
        <v>446</v>
      </c>
      <c r="F321" s="225" t="s">
        <v>447</v>
      </c>
      <c r="G321" s="226" t="s">
        <v>161</v>
      </c>
      <c r="H321" s="227">
        <v>1</v>
      </c>
      <c r="I321" s="228"/>
      <c r="J321" s="227">
        <f>ROUND(I321*H321,15)</f>
        <v>0</v>
      </c>
      <c r="K321" s="225" t="s">
        <v>448</v>
      </c>
      <c r="L321" s="229"/>
      <c r="M321" s="230" t="s">
        <v>1</v>
      </c>
      <c r="N321" s="231" t="s">
        <v>37</v>
      </c>
      <c r="O321" s="91"/>
      <c r="P321" s="213">
        <f>O321*H321</f>
        <v>0</v>
      </c>
      <c r="Q321" s="213">
        <v>0</v>
      </c>
      <c r="R321" s="213">
        <f>Q321*H321</f>
        <v>0</v>
      </c>
      <c r="S321" s="213">
        <v>0</v>
      </c>
      <c r="T321" s="214">
        <f>S321*H321</f>
        <v>0</v>
      </c>
      <c r="U321" s="38"/>
      <c r="V321" s="38"/>
      <c r="W321" s="38"/>
      <c r="X321" s="38"/>
      <c r="Y321" s="38"/>
      <c r="Z321" s="38"/>
      <c r="AA321" s="38"/>
      <c r="AB321" s="38"/>
      <c r="AC321" s="38"/>
      <c r="AD321" s="38"/>
      <c r="AE321" s="38"/>
      <c r="AR321" s="215" t="s">
        <v>152</v>
      </c>
      <c r="AT321" s="215" t="s">
        <v>291</v>
      </c>
      <c r="AU321" s="215" t="s">
        <v>6</v>
      </c>
      <c r="AY321" s="17" t="s">
        <v>136</v>
      </c>
      <c r="BE321" s="216">
        <f>IF(N321="základní",J321,0)</f>
        <v>0</v>
      </c>
      <c r="BF321" s="216">
        <f>IF(N321="snížená",J321,0)</f>
        <v>0</v>
      </c>
      <c r="BG321" s="216">
        <f>IF(N321="zákl. přenesená",J321,0)</f>
        <v>0</v>
      </c>
      <c r="BH321" s="216">
        <f>IF(N321="sníž. přenesená",J321,0)</f>
        <v>0</v>
      </c>
      <c r="BI321" s="216">
        <f>IF(N321="nulová",J321,0)</f>
        <v>0</v>
      </c>
      <c r="BJ321" s="17" t="s">
        <v>79</v>
      </c>
      <c r="BK321" s="217">
        <f>ROUND(I321*H321,15)</f>
        <v>0</v>
      </c>
      <c r="BL321" s="17" t="s">
        <v>135</v>
      </c>
      <c r="BM321" s="215" t="s">
        <v>449</v>
      </c>
    </row>
    <row r="322" s="2" customFormat="1">
      <c r="A322" s="38"/>
      <c r="B322" s="39"/>
      <c r="C322" s="40"/>
      <c r="D322" s="218" t="s">
        <v>137</v>
      </c>
      <c r="E322" s="40"/>
      <c r="F322" s="219" t="s">
        <v>447</v>
      </c>
      <c r="G322" s="40"/>
      <c r="H322" s="40"/>
      <c r="I322" s="144"/>
      <c r="J322" s="40"/>
      <c r="K322" s="40"/>
      <c r="L322" s="44"/>
      <c r="M322" s="220"/>
      <c r="N322" s="221"/>
      <c r="O322" s="91"/>
      <c r="P322" s="91"/>
      <c r="Q322" s="91"/>
      <c r="R322" s="91"/>
      <c r="S322" s="91"/>
      <c r="T322" s="92"/>
      <c r="U322" s="38"/>
      <c r="V322" s="38"/>
      <c r="W322" s="38"/>
      <c r="X322" s="38"/>
      <c r="Y322" s="38"/>
      <c r="Z322" s="38"/>
      <c r="AA322" s="38"/>
      <c r="AB322" s="38"/>
      <c r="AC322" s="38"/>
      <c r="AD322" s="38"/>
      <c r="AE322" s="38"/>
      <c r="AT322" s="17" t="s">
        <v>137</v>
      </c>
      <c r="AU322" s="17" t="s">
        <v>6</v>
      </c>
    </row>
    <row r="323" s="2" customFormat="1">
      <c r="A323" s="38"/>
      <c r="B323" s="39"/>
      <c r="C323" s="40"/>
      <c r="D323" s="218" t="s">
        <v>138</v>
      </c>
      <c r="E323" s="40"/>
      <c r="F323" s="222" t="s">
        <v>450</v>
      </c>
      <c r="G323" s="40"/>
      <c r="H323" s="40"/>
      <c r="I323" s="144"/>
      <c r="J323" s="40"/>
      <c r="K323" s="40"/>
      <c r="L323" s="44"/>
      <c r="M323" s="220"/>
      <c r="N323" s="221"/>
      <c r="O323" s="91"/>
      <c r="P323" s="91"/>
      <c r="Q323" s="91"/>
      <c r="R323" s="91"/>
      <c r="S323" s="91"/>
      <c r="T323" s="92"/>
      <c r="U323" s="38"/>
      <c r="V323" s="38"/>
      <c r="W323" s="38"/>
      <c r="X323" s="38"/>
      <c r="Y323" s="38"/>
      <c r="Z323" s="38"/>
      <c r="AA323" s="38"/>
      <c r="AB323" s="38"/>
      <c r="AC323" s="38"/>
      <c r="AD323" s="38"/>
      <c r="AE323" s="38"/>
      <c r="AT323" s="17" t="s">
        <v>138</v>
      </c>
      <c r="AU323" s="17" t="s">
        <v>6</v>
      </c>
    </row>
    <row r="324" s="2" customFormat="1" ht="19.8" customHeight="1">
      <c r="A324" s="38"/>
      <c r="B324" s="39"/>
      <c r="C324" s="223" t="s">
        <v>304</v>
      </c>
      <c r="D324" s="223" t="s">
        <v>291</v>
      </c>
      <c r="E324" s="224" t="s">
        <v>451</v>
      </c>
      <c r="F324" s="225" t="s">
        <v>452</v>
      </c>
      <c r="G324" s="226" t="s">
        <v>161</v>
      </c>
      <c r="H324" s="227">
        <v>12</v>
      </c>
      <c r="I324" s="228"/>
      <c r="J324" s="227">
        <f>ROUND(I324*H324,15)</f>
        <v>0</v>
      </c>
      <c r="K324" s="225" t="s">
        <v>134</v>
      </c>
      <c r="L324" s="229"/>
      <c r="M324" s="230" t="s">
        <v>1</v>
      </c>
      <c r="N324" s="231" t="s">
        <v>37</v>
      </c>
      <c r="O324" s="91"/>
      <c r="P324" s="213">
        <f>O324*H324</f>
        <v>0</v>
      </c>
      <c r="Q324" s="213">
        <v>0</v>
      </c>
      <c r="R324" s="213">
        <f>Q324*H324</f>
        <v>0</v>
      </c>
      <c r="S324" s="213">
        <v>0</v>
      </c>
      <c r="T324" s="214">
        <f>S324*H324</f>
        <v>0</v>
      </c>
      <c r="U324" s="38"/>
      <c r="V324" s="38"/>
      <c r="W324" s="38"/>
      <c r="X324" s="38"/>
      <c r="Y324" s="38"/>
      <c r="Z324" s="38"/>
      <c r="AA324" s="38"/>
      <c r="AB324" s="38"/>
      <c r="AC324" s="38"/>
      <c r="AD324" s="38"/>
      <c r="AE324" s="38"/>
      <c r="AR324" s="215" t="s">
        <v>152</v>
      </c>
      <c r="AT324" s="215" t="s">
        <v>291</v>
      </c>
      <c r="AU324" s="215" t="s">
        <v>6</v>
      </c>
      <c r="AY324" s="17" t="s">
        <v>136</v>
      </c>
      <c r="BE324" s="216">
        <f>IF(N324="základní",J324,0)</f>
        <v>0</v>
      </c>
      <c r="BF324" s="216">
        <f>IF(N324="snížená",J324,0)</f>
        <v>0</v>
      </c>
      <c r="BG324" s="216">
        <f>IF(N324="zákl. přenesená",J324,0)</f>
        <v>0</v>
      </c>
      <c r="BH324" s="216">
        <f>IF(N324="sníž. přenesená",J324,0)</f>
        <v>0</v>
      </c>
      <c r="BI324" s="216">
        <f>IF(N324="nulová",J324,0)</f>
        <v>0</v>
      </c>
      <c r="BJ324" s="17" t="s">
        <v>79</v>
      </c>
      <c r="BK324" s="217">
        <f>ROUND(I324*H324,15)</f>
        <v>0</v>
      </c>
      <c r="BL324" s="17" t="s">
        <v>135</v>
      </c>
      <c r="BM324" s="215" t="s">
        <v>453</v>
      </c>
    </row>
    <row r="325" s="2" customFormat="1">
      <c r="A325" s="38"/>
      <c r="B325" s="39"/>
      <c r="C325" s="40"/>
      <c r="D325" s="218" t="s">
        <v>137</v>
      </c>
      <c r="E325" s="40"/>
      <c r="F325" s="219" t="s">
        <v>452</v>
      </c>
      <c r="G325" s="40"/>
      <c r="H325" s="40"/>
      <c r="I325" s="144"/>
      <c r="J325" s="40"/>
      <c r="K325" s="40"/>
      <c r="L325" s="44"/>
      <c r="M325" s="220"/>
      <c r="N325" s="221"/>
      <c r="O325" s="91"/>
      <c r="P325" s="91"/>
      <c r="Q325" s="91"/>
      <c r="R325" s="91"/>
      <c r="S325" s="91"/>
      <c r="T325" s="92"/>
      <c r="U325" s="38"/>
      <c r="V325" s="38"/>
      <c r="W325" s="38"/>
      <c r="X325" s="38"/>
      <c r="Y325" s="38"/>
      <c r="Z325" s="38"/>
      <c r="AA325" s="38"/>
      <c r="AB325" s="38"/>
      <c r="AC325" s="38"/>
      <c r="AD325" s="38"/>
      <c r="AE325" s="38"/>
      <c r="AT325" s="17" t="s">
        <v>137</v>
      </c>
      <c r="AU325" s="17" t="s">
        <v>6</v>
      </c>
    </row>
    <row r="326" s="2" customFormat="1">
      <c r="A326" s="38"/>
      <c r="B326" s="39"/>
      <c r="C326" s="40"/>
      <c r="D326" s="218" t="s">
        <v>138</v>
      </c>
      <c r="E326" s="40"/>
      <c r="F326" s="222" t="s">
        <v>454</v>
      </c>
      <c r="G326" s="40"/>
      <c r="H326" s="40"/>
      <c r="I326" s="144"/>
      <c r="J326" s="40"/>
      <c r="K326" s="40"/>
      <c r="L326" s="44"/>
      <c r="M326" s="220"/>
      <c r="N326" s="221"/>
      <c r="O326" s="91"/>
      <c r="P326" s="91"/>
      <c r="Q326" s="91"/>
      <c r="R326" s="91"/>
      <c r="S326" s="91"/>
      <c r="T326" s="92"/>
      <c r="U326" s="38"/>
      <c r="V326" s="38"/>
      <c r="W326" s="38"/>
      <c r="X326" s="38"/>
      <c r="Y326" s="38"/>
      <c r="Z326" s="38"/>
      <c r="AA326" s="38"/>
      <c r="AB326" s="38"/>
      <c r="AC326" s="38"/>
      <c r="AD326" s="38"/>
      <c r="AE326" s="38"/>
      <c r="AT326" s="17" t="s">
        <v>138</v>
      </c>
      <c r="AU326" s="17" t="s">
        <v>6</v>
      </c>
    </row>
    <row r="327" s="2" customFormat="1" ht="19.8" customHeight="1">
      <c r="A327" s="38"/>
      <c r="B327" s="39"/>
      <c r="C327" s="223" t="s">
        <v>455</v>
      </c>
      <c r="D327" s="223" t="s">
        <v>291</v>
      </c>
      <c r="E327" s="224" t="s">
        <v>456</v>
      </c>
      <c r="F327" s="225" t="s">
        <v>457</v>
      </c>
      <c r="G327" s="226" t="s">
        <v>161</v>
      </c>
      <c r="H327" s="227">
        <v>10</v>
      </c>
      <c r="I327" s="228"/>
      <c r="J327" s="227">
        <f>ROUND(I327*H327,15)</f>
        <v>0</v>
      </c>
      <c r="K327" s="225" t="s">
        <v>134</v>
      </c>
      <c r="L327" s="229"/>
      <c r="M327" s="230" t="s">
        <v>1</v>
      </c>
      <c r="N327" s="231" t="s">
        <v>37</v>
      </c>
      <c r="O327" s="91"/>
      <c r="P327" s="213">
        <f>O327*H327</f>
        <v>0</v>
      </c>
      <c r="Q327" s="213">
        <v>0</v>
      </c>
      <c r="R327" s="213">
        <f>Q327*H327</f>
        <v>0</v>
      </c>
      <c r="S327" s="213">
        <v>0</v>
      </c>
      <c r="T327" s="214">
        <f>S327*H327</f>
        <v>0</v>
      </c>
      <c r="U327" s="38"/>
      <c r="V327" s="38"/>
      <c r="W327" s="38"/>
      <c r="X327" s="38"/>
      <c r="Y327" s="38"/>
      <c r="Z327" s="38"/>
      <c r="AA327" s="38"/>
      <c r="AB327" s="38"/>
      <c r="AC327" s="38"/>
      <c r="AD327" s="38"/>
      <c r="AE327" s="38"/>
      <c r="AR327" s="215" t="s">
        <v>152</v>
      </c>
      <c r="AT327" s="215" t="s">
        <v>291</v>
      </c>
      <c r="AU327" s="215" t="s">
        <v>6</v>
      </c>
      <c r="AY327" s="17" t="s">
        <v>136</v>
      </c>
      <c r="BE327" s="216">
        <f>IF(N327="základní",J327,0)</f>
        <v>0</v>
      </c>
      <c r="BF327" s="216">
        <f>IF(N327="snížená",J327,0)</f>
        <v>0</v>
      </c>
      <c r="BG327" s="216">
        <f>IF(N327="zákl. přenesená",J327,0)</f>
        <v>0</v>
      </c>
      <c r="BH327" s="216">
        <f>IF(N327="sníž. přenesená",J327,0)</f>
        <v>0</v>
      </c>
      <c r="BI327" s="216">
        <f>IF(N327="nulová",J327,0)</f>
        <v>0</v>
      </c>
      <c r="BJ327" s="17" t="s">
        <v>79</v>
      </c>
      <c r="BK327" s="217">
        <f>ROUND(I327*H327,15)</f>
        <v>0</v>
      </c>
      <c r="BL327" s="17" t="s">
        <v>135</v>
      </c>
      <c r="BM327" s="215" t="s">
        <v>458</v>
      </c>
    </row>
    <row r="328" s="2" customFormat="1">
      <c r="A328" s="38"/>
      <c r="B328" s="39"/>
      <c r="C328" s="40"/>
      <c r="D328" s="218" t="s">
        <v>137</v>
      </c>
      <c r="E328" s="40"/>
      <c r="F328" s="219" t="s">
        <v>457</v>
      </c>
      <c r="G328" s="40"/>
      <c r="H328" s="40"/>
      <c r="I328" s="144"/>
      <c r="J328" s="40"/>
      <c r="K328" s="40"/>
      <c r="L328" s="44"/>
      <c r="M328" s="220"/>
      <c r="N328" s="221"/>
      <c r="O328" s="91"/>
      <c r="P328" s="91"/>
      <c r="Q328" s="91"/>
      <c r="R328" s="91"/>
      <c r="S328" s="91"/>
      <c r="T328" s="92"/>
      <c r="U328" s="38"/>
      <c r="V328" s="38"/>
      <c r="W328" s="38"/>
      <c r="X328" s="38"/>
      <c r="Y328" s="38"/>
      <c r="Z328" s="38"/>
      <c r="AA328" s="38"/>
      <c r="AB328" s="38"/>
      <c r="AC328" s="38"/>
      <c r="AD328" s="38"/>
      <c r="AE328" s="38"/>
      <c r="AT328" s="17" t="s">
        <v>137</v>
      </c>
      <c r="AU328" s="17" t="s">
        <v>6</v>
      </c>
    </row>
    <row r="329" s="2" customFormat="1">
      <c r="A329" s="38"/>
      <c r="B329" s="39"/>
      <c r="C329" s="40"/>
      <c r="D329" s="218" t="s">
        <v>138</v>
      </c>
      <c r="E329" s="40"/>
      <c r="F329" s="222" t="s">
        <v>459</v>
      </c>
      <c r="G329" s="40"/>
      <c r="H329" s="40"/>
      <c r="I329" s="144"/>
      <c r="J329" s="40"/>
      <c r="K329" s="40"/>
      <c r="L329" s="44"/>
      <c r="M329" s="220"/>
      <c r="N329" s="221"/>
      <c r="O329" s="91"/>
      <c r="P329" s="91"/>
      <c r="Q329" s="91"/>
      <c r="R329" s="91"/>
      <c r="S329" s="91"/>
      <c r="T329" s="92"/>
      <c r="U329" s="38"/>
      <c r="V329" s="38"/>
      <c r="W329" s="38"/>
      <c r="X329" s="38"/>
      <c r="Y329" s="38"/>
      <c r="Z329" s="38"/>
      <c r="AA329" s="38"/>
      <c r="AB329" s="38"/>
      <c r="AC329" s="38"/>
      <c r="AD329" s="38"/>
      <c r="AE329" s="38"/>
      <c r="AT329" s="17" t="s">
        <v>138</v>
      </c>
      <c r="AU329" s="17" t="s">
        <v>6</v>
      </c>
    </row>
    <row r="330" s="2" customFormat="1" ht="19.8" customHeight="1">
      <c r="A330" s="38"/>
      <c r="B330" s="39"/>
      <c r="C330" s="223" t="s">
        <v>308</v>
      </c>
      <c r="D330" s="223" t="s">
        <v>291</v>
      </c>
      <c r="E330" s="224" t="s">
        <v>460</v>
      </c>
      <c r="F330" s="225" t="s">
        <v>461</v>
      </c>
      <c r="G330" s="226" t="s">
        <v>161</v>
      </c>
      <c r="H330" s="227">
        <v>6</v>
      </c>
      <c r="I330" s="228"/>
      <c r="J330" s="227">
        <f>ROUND(I330*H330,15)</f>
        <v>0</v>
      </c>
      <c r="K330" s="225" t="s">
        <v>134</v>
      </c>
      <c r="L330" s="229"/>
      <c r="M330" s="230" t="s">
        <v>1</v>
      </c>
      <c r="N330" s="231" t="s">
        <v>37</v>
      </c>
      <c r="O330" s="91"/>
      <c r="P330" s="213">
        <f>O330*H330</f>
        <v>0</v>
      </c>
      <c r="Q330" s="213">
        <v>0</v>
      </c>
      <c r="R330" s="213">
        <f>Q330*H330</f>
        <v>0</v>
      </c>
      <c r="S330" s="213">
        <v>0</v>
      </c>
      <c r="T330" s="214">
        <f>S330*H330</f>
        <v>0</v>
      </c>
      <c r="U330" s="38"/>
      <c r="V330" s="38"/>
      <c r="W330" s="38"/>
      <c r="X330" s="38"/>
      <c r="Y330" s="38"/>
      <c r="Z330" s="38"/>
      <c r="AA330" s="38"/>
      <c r="AB330" s="38"/>
      <c r="AC330" s="38"/>
      <c r="AD330" s="38"/>
      <c r="AE330" s="38"/>
      <c r="AR330" s="215" t="s">
        <v>152</v>
      </c>
      <c r="AT330" s="215" t="s">
        <v>291</v>
      </c>
      <c r="AU330" s="215" t="s">
        <v>6</v>
      </c>
      <c r="AY330" s="17" t="s">
        <v>136</v>
      </c>
      <c r="BE330" s="216">
        <f>IF(N330="základní",J330,0)</f>
        <v>0</v>
      </c>
      <c r="BF330" s="216">
        <f>IF(N330="snížená",J330,0)</f>
        <v>0</v>
      </c>
      <c r="BG330" s="216">
        <f>IF(N330="zákl. přenesená",J330,0)</f>
        <v>0</v>
      </c>
      <c r="BH330" s="216">
        <f>IF(N330="sníž. přenesená",J330,0)</f>
        <v>0</v>
      </c>
      <c r="BI330" s="216">
        <f>IF(N330="nulová",J330,0)</f>
        <v>0</v>
      </c>
      <c r="BJ330" s="17" t="s">
        <v>79</v>
      </c>
      <c r="BK330" s="217">
        <f>ROUND(I330*H330,15)</f>
        <v>0</v>
      </c>
      <c r="BL330" s="17" t="s">
        <v>135</v>
      </c>
      <c r="BM330" s="215" t="s">
        <v>462</v>
      </c>
    </row>
    <row r="331" s="2" customFormat="1">
      <c r="A331" s="38"/>
      <c r="B331" s="39"/>
      <c r="C331" s="40"/>
      <c r="D331" s="218" t="s">
        <v>137</v>
      </c>
      <c r="E331" s="40"/>
      <c r="F331" s="219" t="s">
        <v>461</v>
      </c>
      <c r="G331" s="40"/>
      <c r="H331" s="40"/>
      <c r="I331" s="144"/>
      <c r="J331" s="40"/>
      <c r="K331" s="40"/>
      <c r="L331" s="44"/>
      <c r="M331" s="220"/>
      <c r="N331" s="221"/>
      <c r="O331" s="91"/>
      <c r="P331" s="91"/>
      <c r="Q331" s="91"/>
      <c r="R331" s="91"/>
      <c r="S331" s="91"/>
      <c r="T331" s="92"/>
      <c r="U331" s="38"/>
      <c r="V331" s="38"/>
      <c r="W331" s="38"/>
      <c r="X331" s="38"/>
      <c r="Y331" s="38"/>
      <c r="Z331" s="38"/>
      <c r="AA331" s="38"/>
      <c r="AB331" s="38"/>
      <c r="AC331" s="38"/>
      <c r="AD331" s="38"/>
      <c r="AE331" s="38"/>
      <c r="AT331" s="17" t="s">
        <v>137</v>
      </c>
      <c r="AU331" s="17" t="s">
        <v>6</v>
      </c>
    </row>
    <row r="332" s="2" customFormat="1">
      <c r="A332" s="38"/>
      <c r="B332" s="39"/>
      <c r="C332" s="40"/>
      <c r="D332" s="218" t="s">
        <v>138</v>
      </c>
      <c r="E332" s="40"/>
      <c r="F332" s="222" t="s">
        <v>463</v>
      </c>
      <c r="G332" s="40"/>
      <c r="H332" s="40"/>
      <c r="I332" s="144"/>
      <c r="J332" s="40"/>
      <c r="K332" s="40"/>
      <c r="L332" s="44"/>
      <c r="M332" s="220"/>
      <c r="N332" s="221"/>
      <c r="O332" s="91"/>
      <c r="P332" s="91"/>
      <c r="Q332" s="91"/>
      <c r="R332" s="91"/>
      <c r="S332" s="91"/>
      <c r="T332" s="92"/>
      <c r="U332" s="38"/>
      <c r="V332" s="38"/>
      <c r="W332" s="38"/>
      <c r="X332" s="38"/>
      <c r="Y332" s="38"/>
      <c r="Z332" s="38"/>
      <c r="AA332" s="38"/>
      <c r="AB332" s="38"/>
      <c r="AC332" s="38"/>
      <c r="AD332" s="38"/>
      <c r="AE332" s="38"/>
      <c r="AT332" s="17" t="s">
        <v>138</v>
      </c>
      <c r="AU332" s="17" t="s">
        <v>6</v>
      </c>
    </row>
    <row r="333" s="2" customFormat="1" ht="19.8" customHeight="1">
      <c r="A333" s="38"/>
      <c r="B333" s="39"/>
      <c r="C333" s="223" t="s">
        <v>464</v>
      </c>
      <c r="D333" s="223" t="s">
        <v>291</v>
      </c>
      <c r="E333" s="224" t="s">
        <v>465</v>
      </c>
      <c r="F333" s="225" t="s">
        <v>466</v>
      </c>
      <c r="G333" s="226" t="s">
        <v>161</v>
      </c>
      <c r="H333" s="227">
        <v>2</v>
      </c>
      <c r="I333" s="228"/>
      <c r="J333" s="227">
        <f>ROUND(I333*H333,15)</f>
        <v>0</v>
      </c>
      <c r="K333" s="225" t="s">
        <v>134</v>
      </c>
      <c r="L333" s="229"/>
      <c r="M333" s="230" t="s">
        <v>1</v>
      </c>
      <c r="N333" s="231" t="s">
        <v>37</v>
      </c>
      <c r="O333" s="91"/>
      <c r="P333" s="213">
        <f>O333*H333</f>
        <v>0</v>
      </c>
      <c r="Q333" s="213">
        <v>0</v>
      </c>
      <c r="R333" s="213">
        <f>Q333*H333</f>
        <v>0</v>
      </c>
      <c r="S333" s="213">
        <v>0</v>
      </c>
      <c r="T333" s="214">
        <f>S333*H333</f>
        <v>0</v>
      </c>
      <c r="U333" s="38"/>
      <c r="V333" s="38"/>
      <c r="W333" s="38"/>
      <c r="X333" s="38"/>
      <c r="Y333" s="38"/>
      <c r="Z333" s="38"/>
      <c r="AA333" s="38"/>
      <c r="AB333" s="38"/>
      <c r="AC333" s="38"/>
      <c r="AD333" s="38"/>
      <c r="AE333" s="38"/>
      <c r="AR333" s="215" t="s">
        <v>152</v>
      </c>
      <c r="AT333" s="215" t="s">
        <v>291</v>
      </c>
      <c r="AU333" s="215" t="s">
        <v>6</v>
      </c>
      <c r="AY333" s="17" t="s">
        <v>136</v>
      </c>
      <c r="BE333" s="216">
        <f>IF(N333="základní",J333,0)</f>
        <v>0</v>
      </c>
      <c r="BF333" s="216">
        <f>IF(N333="snížená",J333,0)</f>
        <v>0</v>
      </c>
      <c r="BG333" s="216">
        <f>IF(N333="zákl. přenesená",J333,0)</f>
        <v>0</v>
      </c>
      <c r="BH333" s="216">
        <f>IF(N333="sníž. přenesená",J333,0)</f>
        <v>0</v>
      </c>
      <c r="BI333" s="216">
        <f>IF(N333="nulová",J333,0)</f>
        <v>0</v>
      </c>
      <c r="BJ333" s="17" t="s">
        <v>79</v>
      </c>
      <c r="BK333" s="217">
        <f>ROUND(I333*H333,15)</f>
        <v>0</v>
      </c>
      <c r="BL333" s="17" t="s">
        <v>135</v>
      </c>
      <c r="BM333" s="215" t="s">
        <v>467</v>
      </c>
    </row>
    <row r="334" s="2" customFormat="1">
      <c r="A334" s="38"/>
      <c r="B334" s="39"/>
      <c r="C334" s="40"/>
      <c r="D334" s="218" t="s">
        <v>137</v>
      </c>
      <c r="E334" s="40"/>
      <c r="F334" s="219" t="s">
        <v>466</v>
      </c>
      <c r="G334" s="40"/>
      <c r="H334" s="40"/>
      <c r="I334" s="144"/>
      <c r="J334" s="40"/>
      <c r="K334" s="40"/>
      <c r="L334" s="44"/>
      <c r="M334" s="220"/>
      <c r="N334" s="221"/>
      <c r="O334" s="91"/>
      <c r="P334" s="91"/>
      <c r="Q334" s="91"/>
      <c r="R334" s="91"/>
      <c r="S334" s="91"/>
      <c r="T334" s="92"/>
      <c r="U334" s="38"/>
      <c r="V334" s="38"/>
      <c r="W334" s="38"/>
      <c r="X334" s="38"/>
      <c r="Y334" s="38"/>
      <c r="Z334" s="38"/>
      <c r="AA334" s="38"/>
      <c r="AB334" s="38"/>
      <c r="AC334" s="38"/>
      <c r="AD334" s="38"/>
      <c r="AE334" s="38"/>
      <c r="AT334" s="17" t="s">
        <v>137</v>
      </c>
      <c r="AU334" s="17" t="s">
        <v>6</v>
      </c>
    </row>
    <row r="335" s="2" customFormat="1">
      <c r="A335" s="38"/>
      <c r="B335" s="39"/>
      <c r="C335" s="40"/>
      <c r="D335" s="218" t="s">
        <v>138</v>
      </c>
      <c r="E335" s="40"/>
      <c r="F335" s="222" t="s">
        <v>468</v>
      </c>
      <c r="G335" s="40"/>
      <c r="H335" s="40"/>
      <c r="I335" s="144"/>
      <c r="J335" s="40"/>
      <c r="K335" s="40"/>
      <c r="L335" s="44"/>
      <c r="M335" s="220"/>
      <c r="N335" s="221"/>
      <c r="O335" s="91"/>
      <c r="P335" s="91"/>
      <c r="Q335" s="91"/>
      <c r="R335" s="91"/>
      <c r="S335" s="91"/>
      <c r="T335" s="92"/>
      <c r="U335" s="38"/>
      <c r="V335" s="38"/>
      <c r="W335" s="38"/>
      <c r="X335" s="38"/>
      <c r="Y335" s="38"/>
      <c r="Z335" s="38"/>
      <c r="AA335" s="38"/>
      <c r="AB335" s="38"/>
      <c r="AC335" s="38"/>
      <c r="AD335" s="38"/>
      <c r="AE335" s="38"/>
      <c r="AT335" s="17" t="s">
        <v>138</v>
      </c>
      <c r="AU335" s="17" t="s">
        <v>6</v>
      </c>
    </row>
    <row r="336" s="2" customFormat="1" ht="19.8" customHeight="1">
      <c r="A336" s="38"/>
      <c r="B336" s="39"/>
      <c r="C336" s="205" t="s">
        <v>313</v>
      </c>
      <c r="D336" s="205" t="s">
        <v>130</v>
      </c>
      <c r="E336" s="206" t="s">
        <v>469</v>
      </c>
      <c r="F336" s="207" t="s">
        <v>470</v>
      </c>
      <c r="G336" s="208" t="s">
        <v>294</v>
      </c>
      <c r="H336" s="209">
        <v>46.353999999999999</v>
      </c>
      <c r="I336" s="210"/>
      <c r="J336" s="209">
        <f>ROUND(I336*H336,15)</f>
        <v>0</v>
      </c>
      <c r="K336" s="207" t="s">
        <v>134</v>
      </c>
      <c r="L336" s="44"/>
      <c r="M336" s="211" t="s">
        <v>1</v>
      </c>
      <c r="N336" s="212" t="s">
        <v>37</v>
      </c>
      <c r="O336" s="91"/>
      <c r="P336" s="213">
        <f>O336*H336</f>
        <v>0</v>
      </c>
      <c r="Q336" s="213">
        <v>0</v>
      </c>
      <c r="R336" s="213">
        <f>Q336*H336</f>
        <v>0</v>
      </c>
      <c r="S336" s="213">
        <v>0</v>
      </c>
      <c r="T336" s="214">
        <f>S336*H336</f>
        <v>0</v>
      </c>
      <c r="U336" s="38"/>
      <c r="V336" s="38"/>
      <c r="W336" s="38"/>
      <c r="X336" s="38"/>
      <c r="Y336" s="38"/>
      <c r="Z336" s="38"/>
      <c r="AA336" s="38"/>
      <c r="AB336" s="38"/>
      <c r="AC336" s="38"/>
      <c r="AD336" s="38"/>
      <c r="AE336" s="38"/>
      <c r="AR336" s="215" t="s">
        <v>135</v>
      </c>
      <c r="AT336" s="215" t="s">
        <v>130</v>
      </c>
      <c r="AU336" s="215" t="s">
        <v>6</v>
      </c>
      <c r="AY336" s="17" t="s">
        <v>136</v>
      </c>
      <c r="BE336" s="216">
        <f>IF(N336="základní",J336,0)</f>
        <v>0</v>
      </c>
      <c r="BF336" s="216">
        <f>IF(N336="snížená",J336,0)</f>
        <v>0</v>
      </c>
      <c r="BG336" s="216">
        <f>IF(N336="zákl. přenesená",J336,0)</f>
        <v>0</v>
      </c>
      <c r="BH336" s="216">
        <f>IF(N336="sníž. přenesená",J336,0)</f>
        <v>0</v>
      </c>
      <c r="BI336" s="216">
        <f>IF(N336="nulová",J336,0)</f>
        <v>0</v>
      </c>
      <c r="BJ336" s="17" t="s">
        <v>79</v>
      </c>
      <c r="BK336" s="217">
        <f>ROUND(I336*H336,15)</f>
        <v>0</v>
      </c>
      <c r="BL336" s="17" t="s">
        <v>135</v>
      </c>
      <c r="BM336" s="215" t="s">
        <v>471</v>
      </c>
    </row>
    <row r="337" s="2" customFormat="1">
      <c r="A337" s="38"/>
      <c r="B337" s="39"/>
      <c r="C337" s="40"/>
      <c r="D337" s="218" t="s">
        <v>137</v>
      </c>
      <c r="E337" s="40"/>
      <c r="F337" s="219" t="s">
        <v>470</v>
      </c>
      <c r="G337" s="40"/>
      <c r="H337" s="40"/>
      <c r="I337" s="144"/>
      <c r="J337" s="40"/>
      <c r="K337" s="40"/>
      <c r="L337" s="44"/>
      <c r="M337" s="220"/>
      <c r="N337" s="221"/>
      <c r="O337" s="91"/>
      <c r="P337" s="91"/>
      <c r="Q337" s="91"/>
      <c r="R337" s="91"/>
      <c r="S337" s="91"/>
      <c r="T337" s="92"/>
      <c r="U337" s="38"/>
      <c r="V337" s="38"/>
      <c r="W337" s="38"/>
      <c r="X337" s="38"/>
      <c r="Y337" s="38"/>
      <c r="Z337" s="38"/>
      <c r="AA337" s="38"/>
      <c r="AB337" s="38"/>
      <c r="AC337" s="38"/>
      <c r="AD337" s="38"/>
      <c r="AE337" s="38"/>
      <c r="AT337" s="17" t="s">
        <v>137</v>
      </c>
      <c r="AU337" s="17" t="s">
        <v>6</v>
      </c>
    </row>
    <row r="338" s="2" customFormat="1">
      <c r="A338" s="38"/>
      <c r="B338" s="39"/>
      <c r="C338" s="40"/>
      <c r="D338" s="218" t="s">
        <v>138</v>
      </c>
      <c r="E338" s="40"/>
      <c r="F338" s="222" t="s">
        <v>472</v>
      </c>
      <c r="G338" s="40"/>
      <c r="H338" s="40"/>
      <c r="I338" s="144"/>
      <c r="J338" s="40"/>
      <c r="K338" s="40"/>
      <c r="L338" s="44"/>
      <c r="M338" s="220"/>
      <c r="N338" s="221"/>
      <c r="O338" s="91"/>
      <c r="P338" s="91"/>
      <c r="Q338" s="91"/>
      <c r="R338" s="91"/>
      <c r="S338" s="91"/>
      <c r="T338" s="92"/>
      <c r="U338" s="38"/>
      <c r="V338" s="38"/>
      <c r="W338" s="38"/>
      <c r="X338" s="38"/>
      <c r="Y338" s="38"/>
      <c r="Z338" s="38"/>
      <c r="AA338" s="38"/>
      <c r="AB338" s="38"/>
      <c r="AC338" s="38"/>
      <c r="AD338" s="38"/>
      <c r="AE338" s="38"/>
      <c r="AT338" s="17" t="s">
        <v>138</v>
      </c>
      <c r="AU338" s="17" t="s">
        <v>6</v>
      </c>
    </row>
    <row r="339" s="2" customFormat="1" ht="19.8" customHeight="1">
      <c r="A339" s="38"/>
      <c r="B339" s="39"/>
      <c r="C339" s="205" t="s">
        <v>473</v>
      </c>
      <c r="D339" s="205" t="s">
        <v>130</v>
      </c>
      <c r="E339" s="206" t="s">
        <v>474</v>
      </c>
      <c r="F339" s="207" t="s">
        <v>475</v>
      </c>
      <c r="G339" s="208" t="s">
        <v>294</v>
      </c>
      <c r="H339" s="209">
        <v>20.600000000000001</v>
      </c>
      <c r="I339" s="210"/>
      <c r="J339" s="209">
        <f>ROUND(I339*H339,15)</f>
        <v>0</v>
      </c>
      <c r="K339" s="207" t="s">
        <v>134</v>
      </c>
      <c r="L339" s="44"/>
      <c r="M339" s="211" t="s">
        <v>1</v>
      </c>
      <c r="N339" s="212" t="s">
        <v>37</v>
      </c>
      <c r="O339" s="91"/>
      <c r="P339" s="213">
        <f>O339*H339</f>
        <v>0</v>
      </c>
      <c r="Q339" s="213">
        <v>0</v>
      </c>
      <c r="R339" s="213">
        <f>Q339*H339</f>
        <v>0</v>
      </c>
      <c r="S339" s="213">
        <v>0</v>
      </c>
      <c r="T339" s="214">
        <f>S339*H339</f>
        <v>0</v>
      </c>
      <c r="U339" s="38"/>
      <c r="V339" s="38"/>
      <c r="W339" s="38"/>
      <c r="X339" s="38"/>
      <c r="Y339" s="38"/>
      <c r="Z339" s="38"/>
      <c r="AA339" s="38"/>
      <c r="AB339" s="38"/>
      <c r="AC339" s="38"/>
      <c r="AD339" s="38"/>
      <c r="AE339" s="38"/>
      <c r="AR339" s="215" t="s">
        <v>135</v>
      </c>
      <c r="AT339" s="215" t="s">
        <v>130</v>
      </c>
      <c r="AU339" s="215" t="s">
        <v>6</v>
      </c>
      <c r="AY339" s="17" t="s">
        <v>136</v>
      </c>
      <c r="BE339" s="216">
        <f>IF(N339="základní",J339,0)</f>
        <v>0</v>
      </c>
      <c r="BF339" s="216">
        <f>IF(N339="snížená",J339,0)</f>
        <v>0</v>
      </c>
      <c r="BG339" s="216">
        <f>IF(N339="zákl. přenesená",J339,0)</f>
        <v>0</v>
      </c>
      <c r="BH339" s="216">
        <f>IF(N339="sníž. přenesená",J339,0)</f>
        <v>0</v>
      </c>
      <c r="BI339" s="216">
        <f>IF(N339="nulová",J339,0)</f>
        <v>0</v>
      </c>
      <c r="BJ339" s="17" t="s">
        <v>79</v>
      </c>
      <c r="BK339" s="217">
        <f>ROUND(I339*H339,15)</f>
        <v>0</v>
      </c>
      <c r="BL339" s="17" t="s">
        <v>135</v>
      </c>
      <c r="BM339" s="215" t="s">
        <v>476</v>
      </c>
    </row>
    <row r="340" s="2" customFormat="1">
      <c r="A340" s="38"/>
      <c r="B340" s="39"/>
      <c r="C340" s="40"/>
      <c r="D340" s="218" t="s">
        <v>137</v>
      </c>
      <c r="E340" s="40"/>
      <c r="F340" s="219" t="s">
        <v>475</v>
      </c>
      <c r="G340" s="40"/>
      <c r="H340" s="40"/>
      <c r="I340" s="144"/>
      <c r="J340" s="40"/>
      <c r="K340" s="40"/>
      <c r="L340" s="44"/>
      <c r="M340" s="220"/>
      <c r="N340" s="221"/>
      <c r="O340" s="91"/>
      <c r="P340" s="91"/>
      <c r="Q340" s="91"/>
      <c r="R340" s="91"/>
      <c r="S340" s="91"/>
      <c r="T340" s="92"/>
      <c r="U340" s="38"/>
      <c r="V340" s="38"/>
      <c r="W340" s="38"/>
      <c r="X340" s="38"/>
      <c r="Y340" s="38"/>
      <c r="Z340" s="38"/>
      <c r="AA340" s="38"/>
      <c r="AB340" s="38"/>
      <c r="AC340" s="38"/>
      <c r="AD340" s="38"/>
      <c r="AE340" s="38"/>
      <c r="AT340" s="17" t="s">
        <v>137</v>
      </c>
      <c r="AU340" s="17" t="s">
        <v>6</v>
      </c>
    </row>
    <row r="341" s="2" customFormat="1">
      <c r="A341" s="38"/>
      <c r="B341" s="39"/>
      <c r="C341" s="40"/>
      <c r="D341" s="218" t="s">
        <v>138</v>
      </c>
      <c r="E341" s="40"/>
      <c r="F341" s="222" t="s">
        <v>477</v>
      </c>
      <c r="G341" s="40"/>
      <c r="H341" s="40"/>
      <c r="I341" s="144"/>
      <c r="J341" s="40"/>
      <c r="K341" s="40"/>
      <c r="L341" s="44"/>
      <c r="M341" s="220"/>
      <c r="N341" s="221"/>
      <c r="O341" s="91"/>
      <c r="P341" s="91"/>
      <c r="Q341" s="91"/>
      <c r="R341" s="91"/>
      <c r="S341" s="91"/>
      <c r="T341" s="92"/>
      <c r="U341" s="38"/>
      <c r="V341" s="38"/>
      <c r="W341" s="38"/>
      <c r="X341" s="38"/>
      <c r="Y341" s="38"/>
      <c r="Z341" s="38"/>
      <c r="AA341" s="38"/>
      <c r="AB341" s="38"/>
      <c r="AC341" s="38"/>
      <c r="AD341" s="38"/>
      <c r="AE341" s="38"/>
      <c r="AT341" s="17" t="s">
        <v>138</v>
      </c>
      <c r="AU341" s="17" t="s">
        <v>6</v>
      </c>
    </row>
    <row r="342" s="2" customFormat="1" ht="19.8" customHeight="1">
      <c r="A342" s="38"/>
      <c r="B342" s="39"/>
      <c r="C342" s="205" t="s">
        <v>317</v>
      </c>
      <c r="D342" s="205" t="s">
        <v>130</v>
      </c>
      <c r="E342" s="206" t="s">
        <v>478</v>
      </c>
      <c r="F342" s="207" t="s">
        <v>479</v>
      </c>
      <c r="G342" s="208" t="s">
        <v>294</v>
      </c>
      <c r="H342" s="209">
        <v>311.42000000000002</v>
      </c>
      <c r="I342" s="210"/>
      <c r="J342" s="209">
        <f>ROUND(I342*H342,15)</f>
        <v>0</v>
      </c>
      <c r="K342" s="207" t="s">
        <v>134</v>
      </c>
      <c r="L342" s="44"/>
      <c r="M342" s="211" t="s">
        <v>1</v>
      </c>
      <c r="N342" s="212" t="s">
        <v>37</v>
      </c>
      <c r="O342" s="91"/>
      <c r="P342" s="213">
        <f>O342*H342</f>
        <v>0</v>
      </c>
      <c r="Q342" s="213">
        <v>0</v>
      </c>
      <c r="R342" s="213">
        <f>Q342*H342</f>
        <v>0</v>
      </c>
      <c r="S342" s="213">
        <v>0</v>
      </c>
      <c r="T342" s="214">
        <f>S342*H342</f>
        <v>0</v>
      </c>
      <c r="U342" s="38"/>
      <c r="V342" s="38"/>
      <c r="W342" s="38"/>
      <c r="X342" s="38"/>
      <c r="Y342" s="38"/>
      <c r="Z342" s="38"/>
      <c r="AA342" s="38"/>
      <c r="AB342" s="38"/>
      <c r="AC342" s="38"/>
      <c r="AD342" s="38"/>
      <c r="AE342" s="38"/>
      <c r="AR342" s="215" t="s">
        <v>135</v>
      </c>
      <c r="AT342" s="215" t="s">
        <v>130</v>
      </c>
      <c r="AU342" s="215" t="s">
        <v>6</v>
      </c>
      <c r="AY342" s="17" t="s">
        <v>136</v>
      </c>
      <c r="BE342" s="216">
        <f>IF(N342="základní",J342,0)</f>
        <v>0</v>
      </c>
      <c r="BF342" s="216">
        <f>IF(N342="snížená",J342,0)</f>
        <v>0</v>
      </c>
      <c r="BG342" s="216">
        <f>IF(N342="zákl. přenesená",J342,0)</f>
        <v>0</v>
      </c>
      <c r="BH342" s="216">
        <f>IF(N342="sníž. přenesená",J342,0)</f>
        <v>0</v>
      </c>
      <c r="BI342" s="216">
        <f>IF(N342="nulová",J342,0)</f>
        <v>0</v>
      </c>
      <c r="BJ342" s="17" t="s">
        <v>79</v>
      </c>
      <c r="BK342" s="217">
        <f>ROUND(I342*H342,15)</f>
        <v>0</v>
      </c>
      <c r="BL342" s="17" t="s">
        <v>135</v>
      </c>
      <c r="BM342" s="215" t="s">
        <v>480</v>
      </c>
    </row>
    <row r="343" s="2" customFormat="1">
      <c r="A343" s="38"/>
      <c r="B343" s="39"/>
      <c r="C343" s="40"/>
      <c r="D343" s="218" t="s">
        <v>137</v>
      </c>
      <c r="E343" s="40"/>
      <c r="F343" s="219" t="s">
        <v>479</v>
      </c>
      <c r="G343" s="40"/>
      <c r="H343" s="40"/>
      <c r="I343" s="144"/>
      <c r="J343" s="40"/>
      <c r="K343" s="40"/>
      <c r="L343" s="44"/>
      <c r="M343" s="220"/>
      <c r="N343" s="221"/>
      <c r="O343" s="91"/>
      <c r="P343" s="91"/>
      <c r="Q343" s="91"/>
      <c r="R343" s="91"/>
      <c r="S343" s="91"/>
      <c r="T343" s="92"/>
      <c r="U343" s="38"/>
      <c r="V343" s="38"/>
      <c r="W343" s="38"/>
      <c r="X343" s="38"/>
      <c r="Y343" s="38"/>
      <c r="Z343" s="38"/>
      <c r="AA343" s="38"/>
      <c r="AB343" s="38"/>
      <c r="AC343" s="38"/>
      <c r="AD343" s="38"/>
      <c r="AE343" s="38"/>
      <c r="AT343" s="17" t="s">
        <v>137</v>
      </c>
      <c r="AU343" s="17" t="s">
        <v>6</v>
      </c>
    </row>
    <row r="344" s="2" customFormat="1">
      <c r="A344" s="38"/>
      <c r="B344" s="39"/>
      <c r="C344" s="40"/>
      <c r="D344" s="218" t="s">
        <v>138</v>
      </c>
      <c r="E344" s="40"/>
      <c r="F344" s="222" t="s">
        <v>481</v>
      </c>
      <c r="G344" s="40"/>
      <c r="H344" s="40"/>
      <c r="I344" s="144"/>
      <c r="J344" s="40"/>
      <c r="K344" s="40"/>
      <c r="L344" s="44"/>
      <c r="M344" s="220"/>
      <c r="N344" s="221"/>
      <c r="O344" s="91"/>
      <c r="P344" s="91"/>
      <c r="Q344" s="91"/>
      <c r="R344" s="91"/>
      <c r="S344" s="91"/>
      <c r="T344" s="92"/>
      <c r="U344" s="38"/>
      <c r="V344" s="38"/>
      <c r="W344" s="38"/>
      <c r="X344" s="38"/>
      <c r="Y344" s="38"/>
      <c r="Z344" s="38"/>
      <c r="AA344" s="38"/>
      <c r="AB344" s="38"/>
      <c r="AC344" s="38"/>
      <c r="AD344" s="38"/>
      <c r="AE344" s="38"/>
      <c r="AT344" s="17" t="s">
        <v>138</v>
      </c>
      <c r="AU344" s="17" t="s">
        <v>6</v>
      </c>
    </row>
    <row r="345" s="2" customFormat="1" ht="19.8" customHeight="1">
      <c r="A345" s="38"/>
      <c r="B345" s="39"/>
      <c r="C345" s="205" t="s">
        <v>482</v>
      </c>
      <c r="D345" s="205" t="s">
        <v>130</v>
      </c>
      <c r="E345" s="206" t="s">
        <v>483</v>
      </c>
      <c r="F345" s="207" t="s">
        <v>484</v>
      </c>
      <c r="G345" s="208" t="s">
        <v>161</v>
      </c>
      <c r="H345" s="209">
        <v>10</v>
      </c>
      <c r="I345" s="210"/>
      <c r="J345" s="209">
        <f>ROUND(I345*H345,15)</f>
        <v>0</v>
      </c>
      <c r="K345" s="207" t="s">
        <v>134</v>
      </c>
      <c r="L345" s="44"/>
      <c r="M345" s="211" t="s">
        <v>1</v>
      </c>
      <c r="N345" s="212" t="s">
        <v>37</v>
      </c>
      <c r="O345" s="91"/>
      <c r="P345" s="213">
        <f>O345*H345</f>
        <v>0</v>
      </c>
      <c r="Q345" s="213">
        <v>0</v>
      </c>
      <c r="R345" s="213">
        <f>Q345*H345</f>
        <v>0</v>
      </c>
      <c r="S345" s="213">
        <v>0</v>
      </c>
      <c r="T345" s="214">
        <f>S345*H345</f>
        <v>0</v>
      </c>
      <c r="U345" s="38"/>
      <c r="V345" s="38"/>
      <c r="W345" s="38"/>
      <c r="X345" s="38"/>
      <c r="Y345" s="38"/>
      <c r="Z345" s="38"/>
      <c r="AA345" s="38"/>
      <c r="AB345" s="38"/>
      <c r="AC345" s="38"/>
      <c r="AD345" s="38"/>
      <c r="AE345" s="38"/>
      <c r="AR345" s="215" t="s">
        <v>135</v>
      </c>
      <c r="AT345" s="215" t="s">
        <v>130</v>
      </c>
      <c r="AU345" s="215" t="s">
        <v>6</v>
      </c>
      <c r="AY345" s="17" t="s">
        <v>136</v>
      </c>
      <c r="BE345" s="216">
        <f>IF(N345="základní",J345,0)</f>
        <v>0</v>
      </c>
      <c r="BF345" s="216">
        <f>IF(N345="snížená",J345,0)</f>
        <v>0</v>
      </c>
      <c r="BG345" s="216">
        <f>IF(N345="zákl. přenesená",J345,0)</f>
        <v>0</v>
      </c>
      <c r="BH345" s="216">
        <f>IF(N345="sníž. přenesená",J345,0)</f>
        <v>0</v>
      </c>
      <c r="BI345" s="216">
        <f>IF(N345="nulová",J345,0)</f>
        <v>0</v>
      </c>
      <c r="BJ345" s="17" t="s">
        <v>79</v>
      </c>
      <c r="BK345" s="217">
        <f>ROUND(I345*H345,15)</f>
        <v>0</v>
      </c>
      <c r="BL345" s="17" t="s">
        <v>135</v>
      </c>
      <c r="BM345" s="215" t="s">
        <v>485</v>
      </c>
    </row>
    <row r="346" s="2" customFormat="1">
      <c r="A346" s="38"/>
      <c r="B346" s="39"/>
      <c r="C346" s="40"/>
      <c r="D346" s="218" t="s">
        <v>137</v>
      </c>
      <c r="E346" s="40"/>
      <c r="F346" s="219" t="s">
        <v>484</v>
      </c>
      <c r="G346" s="40"/>
      <c r="H346" s="40"/>
      <c r="I346" s="144"/>
      <c r="J346" s="40"/>
      <c r="K346" s="40"/>
      <c r="L346" s="44"/>
      <c r="M346" s="220"/>
      <c r="N346" s="221"/>
      <c r="O346" s="91"/>
      <c r="P346" s="91"/>
      <c r="Q346" s="91"/>
      <c r="R346" s="91"/>
      <c r="S346" s="91"/>
      <c r="T346" s="92"/>
      <c r="U346" s="38"/>
      <c r="V346" s="38"/>
      <c r="W346" s="38"/>
      <c r="X346" s="38"/>
      <c r="Y346" s="38"/>
      <c r="Z346" s="38"/>
      <c r="AA346" s="38"/>
      <c r="AB346" s="38"/>
      <c r="AC346" s="38"/>
      <c r="AD346" s="38"/>
      <c r="AE346" s="38"/>
      <c r="AT346" s="17" t="s">
        <v>137</v>
      </c>
      <c r="AU346" s="17" t="s">
        <v>6</v>
      </c>
    </row>
    <row r="347" s="2" customFormat="1">
      <c r="A347" s="38"/>
      <c r="B347" s="39"/>
      <c r="C347" s="40"/>
      <c r="D347" s="218" t="s">
        <v>138</v>
      </c>
      <c r="E347" s="40"/>
      <c r="F347" s="222" t="s">
        <v>486</v>
      </c>
      <c r="G347" s="40"/>
      <c r="H347" s="40"/>
      <c r="I347" s="144"/>
      <c r="J347" s="40"/>
      <c r="K347" s="40"/>
      <c r="L347" s="44"/>
      <c r="M347" s="220"/>
      <c r="N347" s="221"/>
      <c r="O347" s="91"/>
      <c r="P347" s="91"/>
      <c r="Q347" s="91"/>
      <c r="R347" s="91"/>
      <c r="S347" s="91"/>
      <c r="T347" s="92"/>
      <c r="U347" s="38"/>
      <c r="V347" s="38"/>
      <c r="W347" s="38"/>
      <c r="X347" s="38"/>
      <c r="Y347" s="38"/>
      <c r="Z347" s="38"/>
      <c r="AA347" s="38"/>
      <c r="AB347" s="38"/>
      <c r="AC347" s="38"/>
      <c r="AD347" s="38"/>
      <c r="AE347" s="38"/>
      <c r="AT347" s="17" t="s">
        <v>138</v>
      </c>
      <c r="AU347" s="17" t="s">
        <v>6</v>
      </c>
    </row>
    <row r="348" s="2" customFormat="1" ht="30" customHeight="1">
      <c r="A348" s="38"/>
      <c r="B348" s="39"/>
      <c r="C348" s="205" t="s">
        <v>322</v>
      </c>
      <c r="D348" s="205" t="s">
        <v>130</v>
      </c>
      <c r="E348" s="206" t="s">
        <v>487</v>
      </c>
      <c r="F348" s="207" t="s">
        <v>488</v>
      </c>
      <c r="G348" s="208" t="s">
        <v>161</v>
      </c>
      <c r="H348" s="209">
        <v>10</v>
      </c>
      <c r="I348" s="210"/>
      <c r="J348" s="209">
        <f>ROUND(I348*H348,15)</f>
        <v>0</v>
      </c>
      <c r="K348" s="207" t="s">
        <v>134</v>
      </c>
      <c r="L348" s="44"/>
      <c r="M348" s="211" t="s">
        <v>1</v>
      </c>
      <c r="N348" s="212" t="s">
        <v>37</v>
      </c>
      <c r="O348" s="91"/>
      <c r="P348" s="213">
        <f>O348*H348</f>
        <v>0</v>
      </c>
      <c r="Q348" s="213">
        <v>0</v>
      </c>
      <c r="R348" s="213">
        <f>Q348*H348</f>
        <v>0</v>
      </c>
      <c r="S348" s="213">
        <v>0</v>
      </c>
      <c r="T348" s="214">
        <f>S348*H348</f>
        <v>0</v>
      </c>
      <c r="U348" s="38"/>
      <c r="V348" s="38"/>
      <c r="W348" s="38"/>
      <c r="X348" s="38"/>
      <c r="Y348" s="38"/>
      <c r="Z348" s="38"/>
      <c r="AA348" s="38"/>
      <c r="AB348" s="38"/>
      <c r="AC348" s="38"/>
      <c r="AD348" s="38"/>
      <c r="AE348" s="38"/>
      <c r="AR348" s="215" t="s">
        <v>135</v>
      </c>
      <c r="AT348" s="215" t="s">
        <v>130</v>
      </c>
      <c r="AU348" s="215" t="s">
        <v>6</v>
      </c>
      <c r="AY348" s="17" t="s">
        <v>136</v>
      </c>
      <c r="BE348" s="216">
        <f>IF(N348="základní",J348,0)</f>
        <v>0</v>
      </c>
      <c r="BF348" s="216">
        <f>IF(N348="snížená",J348,0)</f>
        <v>0</v>
      </c>
      <c r="BG348" s="216">
        <f>IF(N348="zákl. přenesená",J348,0)</f>
        <v>0</v>
      </c>
      <c r="BH348" s="216">
        <f>IF(N348="sníž. přenesená",J348,0)</f>
        <v>0</v>
      </c>
      <c r="BI348" s="216">
        <f>IF(N348="nulová",J348,0)</f>
        <v>0</v>
      </c>
      <c r="BJ348" s="17" t="s">
        <v>79</v>
      </c>
      <c r="BK348" s="217">
        <f>ROUND(I348*H348,15)</f>
        <v>0</v>
      </c>
      <c r="BL348" s="17" t="s">
        <v>135</v>
      </c>
      <c r="BM348" s="215" t="s">
        <v>489</v>
      </c>
    </row>
    <row r="349" s="2" customFormat="1">
      <c r="A349" s="38"/>
      <c r="B349" s="39"/>
      <c r="C349" s="40"/>
      <c r="D349" s="218" t="s">
        <v>137</v>
      </c>
      <c r="E349" s="40"/>
      <c r="F349" s="219" t="s">
        <v>488</v>
      </c>
      <c r="G349" s="40"/>
      <c r="H349" s="40"/>
      <c r="I349" s="144"/>
      <c r="J349" s="40"/>
      <c r="K349" s="40"/>
      <c r="L349" s="44"/>
      <c r="M349" s="220"/>
      <c r="N349" s="221"/>
      <c r="O349" s="91"/>
      <c r="P349" s="91"/>
      <c r="Q349" s="91"/>
      <c r="R349" s="91"/>
      <c r="S349" s="91"/>
      <c r="T349" s="92"/>
      <c r="U349" s="38"/>
      <c r="V349" s="38"/>
      <c r="W349" s="38"/>
      <c r="X349" s="38"/>
      <c r="Y349" s="38"/>
      <c r="Z349" s="38"/>
      <c r="AA349" s="38"/>
      <c r="AB349" s="38"/>
      <c r="AC349" s="38"/>
      <c r="AD349" s="38"/>
      <c r="AE349" s="38"/>
      <c r="AT349" s="17" t="s">
        <v>137</v>
      </c>
      <c r="AU349" s="17" t="s">
        <v>6</v>
      </c>
    </row>
    <row r="350" s="2" customFormat="1">
      <c r="A350" s="38"/>
      <c r="B350" s="39"/>
      <c r="C350" s="40"/>
      <c r="D350" s="218" t="s">
        <v>138</v>
      </c>
      <c r="E350" s="40"/>
      <c r="F350" s="222" t="s">
        <v>490</v>
      </c>
      <c r="G350" s="40"/>
      <c r="H350" s="40"/>
      <c r="I350" s="144"/>
      <c r="J350" s="40"/>
      <c r="K350" s="40"/>
      <c r="L350" s="44"/>
      <c r="M350" s="220"/>
      <c r="N350" s="221"/>
      <c r="O350" s="91"/>
      <c r="P350" s="91"/>
      <c r="Q350" s="91"/>
      <c r="R350" s="91"/>
      <c r="S350" s="91"/>
      <c r="T350" s="92"/>
      <c r="U350" s="38"/>
      <c r="V350" s="38"/>
      <c r="W350" s="38"/>
      <c r="X350" s="38"/>
      <c r="Y350" s="38"/>
      <c r="Z350" s="38"/>
      <c r="AA350" s="38"/>
      <c r="AB350" s="38"/>
      <c r="AC350" s="38"/>
      <c r="AD350" s="38"/>
      <c r="AE350" s="38"/>
      <c r="AT350" s="17" t="s">
        <v>138</v>
      </c>
      <c r="AU350" s="17" t="s">
        <v>6</v>
      </c>
    </row>
    <row r="351" s="2" customFormat="1" ht="19.8" customHeight="1">
      <c r="A351" s="38"/>
      <c r="B351" s="39"/>
      <c r="C351" s="205" t="s">
        <v>491</v>
      </c>
      <c r="D351" s="205" t="s">
        <v>130</v>
      </c>
      <c r="E351" s="206" t="s">
        <v>492</v>
      </c>
      <c r="F351" s="207" t="s">
        <v>493</v>
      </c>
      <c r="G351" s="208" t="s">
        <v>161</v>
      </c>
      <c r="H351" s="209">
        <v>10</v>
      </c>
      <c r="I351" s="210"/>
      <c r="J351" s="209">
        <f>ROUND(I351*H351,15)</f>
        <v>0</v>
      </c>
      <c r="K351" s="207" t="s">
        <v>134</v>
      </c>
      <c r="L351" s="44"/>
      <c r="M351" s="211" t="s">
        <v>1</v>
      </c>
      <c r="N351" s="212" t="s">
        <v>37</v>
      </c>
      <c r="O351" s="91"/>
      <c r="P351" s="213">
        <f>O351*H351</f>
        <v>0</v>
      </c>
      <c r="Q351" s="213">
        <v>0</v>
      </c>
      <c r="R351" s="213">
        <f>Q351*H351</f>
        <v>0</v>
      </c>
      <c r="S351" s="213">
        <v>0</v>
      </c>
      <c r="T351" s="214">
        <f>S351*H351</f>
        <v>0</v>
      </c>
      <c r="U351" s="38"/>
      <c r="V351" s="38"/>
      <c r="W351" s="38"/>
      <c r="X351" s="38"/>
      <c r="Y351" s="38"/>
      <c r="Z351" s="38"/>
      <c r="AA351" s="38"/>
      <c r="AB351" s="38"/>
      <c r="AC351" s="38"/>
      <c r="AD351" s="38"/>
      <c r="AE351" s="38"/>
      <c r="AR351" s="215" t="s">
        <v>135</v>
      </c>
      <c r="AT351" s="215" t="s">
        <v>130</v>
      </c>
      <c r="AU351" s="215" t="s">
        <v>6</v>
      </c>
      <c r="AY351" s="17" t="s">
        <v>136</v>
      </c>
      <c r="BE351" s="216">
        <f>IF(N351="základní",J351,0)</f>
        <v>0</v>
      </c>
      <c r="BF351" s="216">
        <f>IF(N351="snížená",J351,0)</f>
        <v>0</v>
      </c>
      <c r="BG351" s="216">
        <f>IF(N351="zákl. přenesená",J351,0)</f>
        <v>0</v>
      </c>
      <c r="BH351" s="216">
        <f>IF(N351="sníž. přenesená",J351,0)</f>
        <v>0</v>
      </c>
      <c r="BI351" s="216">
        <f>IF(N351="nulová",J351,0)</f>
        <v>0</v>
      </c>
      <c r="BJ351" s="17" t="s">
        <v>79</v>
      </c>
      <c r="BK351" s="217">
        <f>ROUND(I351*H351,15)</f>
        <v>0</v>
      </c>
      <c r="BL351" s="17" t="s">
        <v>135</v>
      </c>
      <c r="BM351" s="215" t="s">
        <v>494</v>
      </c>
    </row>
    <row r="352" s="2" customFormat="1">
      <c r="A352" s="38"/>
      <c r="B352" s="39"/>
      <c r="C352" s="40"/>
      <c r="D352" s="218" t="s">
        <v>137</v>
      </c>
      <c r="E352" s="40"/>
      <c r="F352" s="219" t="s">
        <v>493</v>
      </c>
      <c r="G352" s="40"/>
      <c r="H352" s="40"/>
      <c r="I352" s="144"/>
      <c r="J352" s="40"/>
      <c r="K352" s="40"/>
      <c r="L352" s="44"/>
      <c r="M352" s="220"/>
      <c r="N352" s="221"/>
      <c r="O352" s="91"/>
      <c r="P352" s="91"/>
      <c r="Q352" s="91"/>
      <c r="R352" s="91"/>
      <c r="S352" s="91"/>
      <c r="T352" s="92"/>
      <c r="U352" s="38"/>
      <c r="V352" s="38"/>
      <c r="W352" s="38"/>
      <c r="X352" s="38"/>
      <c r="Y352" s="38"/>
      <c r="Z352" s="38"/>
      <c r="AA352" s="38"/>
      <c r="AB352" s="38"/>
      <c r="AC352" s="38"/>
      <c r="AD352" s="38"/>
      <c r="AE352" s="38"/>
      <c r="AT352" s="17" t="s">
        <v>137</v>
      </c>
      <c r="AU352" s="17" t="s">
        <v>6</v>
      </c>
    </row>
    <row r="353" s="2" customFormat="1">
      <c r="A353" s="38"/>
      <c r="B353" s="39"/>
      <c r="C353" s="40"/>
      <c r="D353" s="218" t="s">
        <v>138</v>
      </c>
      <c r="E353" s="40"/>
      <c r="F353" s="222" t="s">
        <v>495</v>
      </c>
      <c r="G353" s="40"/>
      <c r="H353" s="40"/>
      <c r="I353" s="144"/>
      <c r="J353" s="40"/>
      <c r="K353" s="40"/>
      <c r="L353" s="44"/>
      <c r="M353" s="220"/>
      <c r="N353" s="221"/>
      <c r="O353" s="91"/>
      <c r="P353" s="91"/>
      <c r="Q353" s="91"/>
      <c r="R353" s="91"/>
      <c r="S353" s="91"/>
      <c r="T353" s="92"/>
      <c r="U353" s="38"/>
      <c r="V353" s="38"/>
      <c r="W353" s="38"/>
      <c r="X353" s="38"/>
      <c r="Y353" s="38"/>
      <c r="Z353" s="38"/>
      <c r="AA353" s="38"/>
      <c r="AB353" s="38"/>
      <c r="AC353" s="38"/>
      <c r="AD353" s="38"/>
      <c r="AE353" s="38"/>
      <c r="AT353" s="17" t="s">
        <v>138</v>
      </c>
      <c r="AU353" s="17" t="s">
        <v>6</v>
      </c>
    </row>
    <row r="354" s="2" customFormat="1" ht="19.8" customHeight="1">
      <c r="A354" s="38"/>
      <c r="B354" s="39"/>
      <c r="C354" s="205" t="s">
        <v>326</v>
      </c>
      <c r="D354" s="205" t="s">
        <v>130</v>
      </c>
      <c r="E354" s="206" t="s">
        <v>496</v>
      </c>
      <c r="F354" s="207" t="s">
        <v>497</v>
      </c>
      <c r="G354" s="208" t="s">
        <v>161</v>
      </c>
      <c r="H354" s="209">
        <v>10</v>
      </c>
      <c r="I354" s="210"/>
      <c r="J354" s="209">
        <f>ROUND(I354*H354,15)</f>
        <v>0</v>
      </c>
      <c r="K354" s="207" t="s">
        <v>134</v>
      </c>
      <c r="L354" s="44"/>
      <c r="M354" s="211" t="s">
        <v>1</v>
      </c>
      <c r="N354" s="212" t="s">
        <v>37</v>
      </c>
      <c r="O354" s="91"/>
      <c r="P354" s="213">
        <f>O354*H354</f>
        <v>0</v>
      </c>
      <c r="Q354" s="213">
        <v>0</v>
      </c>
      <c r="R354" s="213">
        <f>Q354*H354</f>
        <v>0</v>
      </c>
      <c r="S354" s="213">
        <v>0</v>
      </c>
      <c r="T354" s="214">
        <f>S354*H354</f>
        <v>0</v>
      </c>
      <c r="U354" s="38"/>
      <c r="V354" s="38"/>
      <c r="W354" s="38"/>
      <c r="X354" s="38"/>
      <c r="Y354" s="38"/>
      <c r="Z354" s="38"/>
      <c r="AA354" s="38"/>
      <c r="AB354" s="38"/>
      <c r="AC354" s="38"/>
      <c r="AD354" s="38"/>
      <c r="AE354" s="38"/>
      <c r="AR354" s="215" t="s">
        <v>135</v>
      </c>
      <c r="AT354" s="215" t="s">
        <v>130</v>
      </c>
      <c r="AU354" s="215" t="s">
        <v>6</v>
      </c>
      <c r="AY354" s="17" t="s">
        <v>136</v>
      </c>
      <c r="BE354" s="216">
        <f>IF(N354="základní",J354,0)</f>
        <v>0</v>
      </c>
      <c r="BF354" s="216">
        <f>IF(N354="snížená",J354,0)</f>
        <v>0</v>
      </c>
      <c r="BG354" s="216">
        <f>IF(N354="zákl. přenesená",J354,0)</f>
        <v>0</v>
      </c>
      <c r="BH354" s="216">
        <f>IF(N354="sníž. přenesená",J354,0)</f>
        <v>0</v>
      </c>
      <c r="BI354" s="216">
        <f>IF(N354="nulová",J354,0)</f>
        <v>0</v>
      </c>
      <c r="BJ354" s="17" t="s">
        <v>79</v>
      </c>
      <c r="BK354" s="217">
        <f>ROUND(I354*H354,15)</f>
        <v>0</v>
      </c>
      <c r="BL354" s="17" t="s">
        <v>135</v>
      </c>
      <c r="BM354" s="215" t="s">
        <v>498</v>
      </c>
    </row>
    <row r="355" s="2" customFormat="1">
      <c r="A355" s="38"/>
      <c r="B355" s="39"/>
      <c r="C355" s="40"/>
      <c r="D355" s="218" t="s">
        <v>137</v>
      </c>
      <c r="E355" s="40"/>
      <c r="F355" s="219" t="s">
        <v>497</v>
      </c>
      <c r="G355" s="40"/>
      <c r="H355" s="40"/>
      <c r="I355" s="144"/>
      <c r="J355" s="40"/>
      <c r="K355" s="40"/>
      <c r="L355" s="44"/>
      <c r="M355" s="220"/>
      <c r="N355" s="221"/>
      <c r="O355" s="91"/>
      <c r="P355" s="91"/>
      <c r="Q355" s="91"/>
      <c r="R355" s="91"/>
      <c r="S355" s="91"/>
      <c r="T355" s="92"/>
      <c r="U355" s="38"/>
      <c r="V355" s="38"/>
      <c r="W355" s="38"/>
      <c r="X355" s="38"/>
      <c r="Y355" s="38"/>
      <c r="Z355" s="38"/>
      <c r="AA355" s="38"/>
      <c r="AB355" s="38"/>
      <c r="AC355" s="38"/>
      <c r="AD355" s="38"/>
      <c r="AE355" s="38"/>
      <c r="AT355" s="17" t="s">
        <v>137</v>
      </c>
      <c r="AU355" s="17" t="s">
        <v>6</v>
      </c>
    </row>
    <row r="356" s="2" customFormat="1">
      <c r="A356" s="38"/>
      <c r="B356" s="39"/>
      <c r="C356" s="40"/>
      <c r="D356" s="218" t="s">
        <v>138</v>
      </c>
      <c r="E356" s="40"/>
      <c r="F356" s="222" t="s">
        <v>499</v>
      </c>
      <c r="G356" s="40"/>
      <c r="H356" s="40"/>
      <c r="I356" s="144"/>
      <c r="J356" s="40"/>
      <c r="K356" s="40"/>
      <c r="L356" s="44"/>
      <c r="M356" s="220"/>
      <c r="N356" s="221"/>
      <c r="O356" s="91"/>
      <c r="P356" s="91"/>
      <c r="Q356" s="91"/>
      <c r="R356" s="91"/>
      <c r="S356" s="91"/>
      <c r="T356" s="92"/>
      <c r="U356" s="38"/>
      <c r="V356" s="38"/>
      <c r="W356" s="38"/>
      <c r="X356" s="38"/>
      <c r="Y356" s="38"/>
      <c r="Z356" s="38"/>
      <c r="AA356" s="38"/>
      <c r="AB356" s="38"/>
      <c r="AC356" s="38"/>
      <c r="AD356" s="38"/>
      <c r="AE356" s="38"/>
      <c r="AT356" s="17" t="s">
        <v>138</v>
      </c>
      <c r="AU356" s="17" t="s">
        <v>6</v>
      </c>
    </row>
    <row r="357" s="2" customFormat="1" ht="30" customHeight="1">
      <c r="A357" s="38"/>
      <c r="B357" s="39"/>
      <c r="C357" s="223" t="s">
        <v>500</v>
      </c>
      <c r="D357" s="223" t="s">
        <v>291</v>
      </c>
      <c r="E357" s="224" t="s">
        <v>501</v>
      </c>
      <c r="F357" s="225" t="s">
        <v>502</v>
      </c>
      <c r="G357" s="226" t="s">
        <v>161</v>
      </c>
      <c r="H357" s="227">
        <v>25</v>
      </c>
      <c r="I357" s="228"/>
      <c r="J357" s="227">
        <f>ROUND(I357*H357,15)</f>
        <v>0</v>
      </c>
      <c r="K357" s="225" t="s">
        <v>134</v>
      </c>
      <c r="L357" s="229"/>
      <c r="M357" s="230" t="s">
        <v>1</v>
      </c>
      <c r="N357" s="231" t="s">
        <v>37</v>
      </c>
      <c r="O357" s="91"/>
      <c r="P357" s="213">
        <f>O357*H357</f>
        <v>0</v>
      </c>
      <c r="Q357" s="213">
        <v>0</v>
      </c>
      <c r="R357" s="213">
        <f>Q357*H357</f>
        <v>0</v>
      </c>
      <c r="S357" s="213">
        <v>0</v>
      </c>
      <c r="T357" s="214">
        <f>S357*H357</f>
        <v>0</v>
      </c>
      <c r="U357" s="38"/>
      <c r="V357" s="38"/>
      <c r="W357" s="38"/>
      <c r="X357" s="38"/>
      <c r="Y357" s="38"/>
      <c r="Z357" s="38"/>
      <c r="AA357" s="38"/>
      <c r="AB357" s="38"/>
      <c r="AC357" s="38"/>
      <c r="AD357" s="38"/>
      <c r="AE357" s="38"/>
      <c r="AR357" s="215" t="s">
        <v>152</v>
      </c>
      <c r="AT357" s="215" t="s">
        <v>291</v>
      </c>
      <c r="AU357" s="215" t="s">
        <v>6</v>
      </c>
      <c r="AY357" s="17" t="s">
        <v>136</v>
      </c>
      <c r="BE357" s="216">
        <f>IF(N357="základní",J357,0)</f>
        <v>0</v>
      </c>
      <c r="BF357" s="216">
        <f>IF(N357="snížená",J357,0)</f>
        <v>0</v>
      </c>
      <c r="BG357" s="216">
        <f>IF(N357="zákl. přenesená",J357,0)</f>
        <v>0</v>
      </c>
      <c r="BH357" s="216">
        <f>IF(N357="sníž. přenesená",J357,0)</f>
        <v>0</v>
      </c>
      <c r="BI357" s="216">
        <f>IF(N357="nulová",J357,0)</f>
        <v>0</v>
      </c>
      <c r="BJ357" s="17" t="s">
        <v>79</v>
      </c>
      <c r="BK357" s="217">
        <f>ROUND(I357*H357,15)</f>
        <v>0</v>
      </c>
      <c r="BL357" s="17" t="s">
        <v>135</v>
      </c>
      <c r="BM357" s="215" t="s">
        <v>503</v>
      </c>
    </row>
    <row r="358" s="2" customFormat="1">
      <c r="A358" s="38"/>
      <c r="B358" s="39"/>
      <c r="C358" s="40"/>
      <c r="D358" s="218" t="s">
        <v>137</v>
      </c>
      <c r="E358" s="40"/>
      <c r="F358" s="219" t="s">
        <v>502</v>
      </c>
      <c r="G358" s="40"/>
      <c r="H358" s="40"/>
      <c r="I358" s="144"/>
      <c r="J358" s="40"/>
      <c r="K358" s="40"/>
      <c r="L358" s="44"/>
      <c r="M358" s="220"/>
      <c r="N358" s="221"/>
      <c r="O358" s="91"/>
      <c r="P358" s="91"/>
      <c r="Q358" s="91"/>
      <c r="R358" s="91"/>
      <c r="S358" s="91"/>
      <c r="T358" s="92"/>
      <c r="U358" s="38"/>
      <c r="V358" s="38"/>
      <c r="W358" s="38"/>
      <c r="X358" s="38"/>
      <c r="Y358" s="38"/>
      <c r="Z358" s="38"/>
      <c r="AA358" s="38"/>
      <c r="AB358" s="38"/>
      <c r="AC358" s="38"/>
      <c r="AD358" s="38"/>
      <c r="AE358" s="38"/>
      <c r="AT358" s="17" t="s">
        <v>137</v>
      </c>
      <c r="AU358" s="17" t="s">
        <v>6</v>
      </c>
    </row>
    <row r="359" s="2" customFormat="1">
      <c r="A359" s="38"/>
      <c r="B359" s="39"/>
      <c r="C359" s="40"/>
      <c r="D359" s="218" t="s">
        <v>138</v>
      </c>
      <c r="E359" s="40"/>
      <c r="F359" s="222" t="s">
        <v>504</v>
      </c>
      <c r="G359" s="40"/>
      <c r="H359" s="40"/>
      <c r="I359" s="144"/>
      <c r="J359" s="40"/>
      <c r="K359" s="40"/>
      <c r="L359" s="44"/>
      <c r="M359" s="220"/>
      <c r="N359" s="221"/>
      <c r="O359" s="91"/>
      <c r="P359" s="91"/>
      <c r="Q359" s="91"/>
      <c r="R359" s="91"/>
      <c r="S359" s="91"/>
      <c r="T359" s="92"/>
      <c r="U359" s="38"/>
      <c r="V359" s="38"/>
      <c r="W359" s="38"/>
      <c r="X359" s="38"/>
      <c r="Y359" s="38"/>
      <c r="Z359" s="38"/>
      <c r="AA359" s="38"/>
      <c r="AB359" s="38"/>
      <c r="AC359" s="38"/>
      <c r="AD359" s="38"/>
      <c r="AE359" s="38"/>
      <c r="AT359" s="17" t="s">
        <v>138</v>
      </c>
      <c r="AU359" s="17" t="s">
        <v>6</v>
      </c>
    </row>
    <row r="360" s="2" customFormat="1" ht="30" customHeight="1">
      <c r="A360" s="38"/>
      <c r="B360" s="39"/>
      <c r="C360" s="205" t="s">
        <v>331</v>
      </c>
      <c r="D360" s="205" t="s">
        <v>130</v>
      </c>
      <c r="E360" s="206" t="s">
        <v>505</v>
      </c>
      <c r="F360" s="207" t="s">
        <v>506</v>
      </c>
      <c r="G360" s="208" t="s">
        <v>161</v>
      </c>
      <c r="H360" s="209">
        <v>1</v>
      </c>
      <c r="I360" s="210"/>
      <c r="J360" s="209">
        <f>ROUND(I360*H360,15)</f>
        <v>0</v>
      </c>
      <c r="K360" s="207" t="s">
        <v>134</v>
      </c>
      <c r="L360" s="44"/>
      <c r="M360" s="211" t="s">
        <v>1</v>
      </c>
      <c r="N360" s="212" t="s">
        <v>37</v>
      </c>
      <c r="O360" s="91"/>
      <c r="P360" s="213">
        <f>O360*H360</f>
        <v>0</v>
      </c>
      <c r="Q360" s="213">
        <v>0</v>
      </c>
      <c r="R360" s="213">
        <f>Q360*H360</f>
        <v>0</v>
      </c>
      <c r="S360" s="213">
        <v>0</v>
      </c>
      <c r="T360" s="214">
        <f>S360*H360</f>
        <v>0</v>
      </c>
      <c r="U360" s="38"/>
      <c r="V360" s="38"/>
      <c r="W360" s="38"/>
      <c r="X360" s="38"/>
      <c r="Y360" s="38"/>
      <c r="Z360" s="38"/>
      <c r="AA360" s="38"/>
      <c r="AB360" s="38"/>
      <c r="AC360" s="38"/>
      <c r="AD360" s="38"/>
      <c r="AE360" s="38"/>
      <c r="AR360" s="215" t="s">
        <v>135</v>
      </c>
      <c r="AT360" s="215" t="s">
        <v>130</v>
      </c>
      <c r="AU360" s="215" t="s">
        <v>6</v>
      </c>
      <c r="AY360" s="17" t="s">
        <v>136</v>
      </c>
      <c r="BE360" s="216">
        <f>IF(N360="základní",J360,0)</f>
        <v>0</v>
      </c>
      <c r="BF360" s="216">
        <f>IF(N360="snížená",J360,0)</f>
        <v>0</v>
      </c>
      <c r="BG360" s="216">
        <f>IF(N360="zákl. přenesená",J360,0)</f>
        <v>0</v>
      </c>
      <c r="BH360" s="216">
        <f>IF(N360="sníž. přenesená",J360,0)</f>
        <v>0</v>
      </c>
      <c r="BI360" s="216">
        <f>IF(N360="nulová",J360,0)</f>
        <v>0</v>
      </c>
      <c r="BJ360" s="17" t="s">
        <v>79</v>
      </c>
      <c r="BK360" s="217">
        <f>ROUND(I360*H360,15)</f>
        <v>0</v>
      </c>
      <c r="BL360" s="17" t="s">
        <v>135</v>
      </c>
      <c r="BM360" s="215" t="s">
        <v>507</v>
      </c>
    </row>
    <row r="361" s="2" customFormat="1">
      <c r="A361" s="38"/>
      <c r="B361" s="39"/>
      <c r="C361" s="40"/>
      <c r="D361" s="218" t="s">
        <v>137</v>
      </c>
      <c r="E361" s="40"/>
      <c r="F361" s="219" t="s">
        <v>506</v>
      </c>
      <c r="G361" s="40"/>
      <c r="H361" s="40"/>
      <c r="I361" s="144"/>
      <c r="J361" s="40"/>
      <c r="K361" s="40"/>
      <c r="L361" s="44"/>
      <c r="M361" s="220"/>
      <c r="N361" s="221"/>
      <c r="O361" s="91"/>
      <c r="P361" s="91"/>
      <c r="Q361" s="91"/>
      <c r="R361" s="91"/>
      <c r="S361" s="91"/>
      <c r="T361" s="92"/>
      <c r="U361" s="38"/>
      <c r="V361" s="38"/>
      <c r="W361" s="38"/>
      <c r="X361" s="38"/>
      <c r="Y361" s="38"/>
      <c r="Z361" s="38"/>
      <c r="AA361" s="38"/>
      <c r="AB361" s="38"/>
      <c r="AC361" s="38"/>
      <c r="AD361" s="38"/>
      <c r="AE361" s="38"/>
      <c r="AT361" s="17" t="s">
        <v>137</v>
      </c>
      <c r="AU361" s="17" t="s">
        <v>6</v>
      </c>
    </row>
    <row r="362" s="2" customFormat="1">
      <c r="A362" s="38"/>
      <c r="B362" s="39"/>
      <c r="C362" s="40"/>
      <c r="D362" s="218" t="s">
        <v>138</v>
      </c>
      <c r="E362" s="40"/>
      <c r="F362" s="222" t="s">
        <v>508</v>
      </c>
      <c r="G362" s="40"/>
      <c r="H362" s="40"/>
      <c r="I362" s="144"/>
      <c r="J362" s="40"/>
      <c r="K362" s="40"/>
      <c r="L362" s="44"/>
      <c r="M362" s="220"/>
      <c r="N362" s="221"/>
      <c r="O362" s="91"/>
      <c r="P362" s="91"/>
      <c r="Q362" s="91"/>
      <c r="R362" s="91"/>
      <c r="S362" s="91"/>
      <c r="T362" s="92"/>
      <c r="U362" s="38"/>
      <c r="V362" s="38"/>
      <c r="W362" s="38"/>
      <c r="X362" s="38"/>
      <c r="Y362" s="38"/>
      <c r="Z362" s="38"/>
      <c r="AA362" s="38"/>
      <c r="AB362" s="38"/>
      <c r="AC362" s="38"/>
      <c r="AD362" s="38"/>
      <c r="AE362" s="38"/>
      <c r="AT362" s="17" t="s">
        <v>138</v>
      </c>
      <c r="AU362" s="17" t="s">
        <v>6</v>
      </c>
    </row>
    <row r="363" s="2" customFormat="1" ht="30" customHeight="1">
      <c r="A363" s="38"/>
      <c r="B363" s="39"/>
      <c r="C363" s="205" t="s">
        <v>509</v>
      </c>
      <c r="D363" s="205" t="s">
        <v>130</v>
      </c>
      <c r="E363" s="206" t="s">
        <v>510</v>
      </c>
      <c r="F363" s="207" t="s">
        <v>511</v>
      </c>
      <c r="G363" s="208" t="s">
        <v>161</v>
      </c>
      <c r="H363" s="209">
        <v>1</v>
      </c>
      <c r="I363" s="210"/>
      <c r="J363" s="209">
        <f>ROUND(I363*H363,15)</f>
        <v>0</v>
      </c>
      <c r="K363" s="207" t="s">
        <v>134</v>
      </c>
      <c r="L363" s="44"/>
      <c r="M363" s="211" t="s">
        <v>1</v>
      </c>
      <c r="N363" s="212" t="s">
        <v>37</v>
      </c>
      <c r="O363" s="91"/>
      <c r="P363" s="213">
        <f>O363*H363</f>
        <v>0</v>
      </c>
      <c r="Q363" s="213">
        <v>0</v>
      </c>
      <c r="R363" s="213">
        <f>Q363*H363</f>
        <v>0</v>
      </c>
      <c r="S363" s="213">
        <v>0</v>
      </c>
      <c r="T363" s="214">
        <f>S363*H363</f>
        <v>0</v>
      </c>
      <c r="U363" s="38"/>
      <c r="V363" s="38"/>
      <c r="W363" s="38"/>
      <c r="X363" s="38"/>
      <c r="Y363" s="38"/>
      <c r="Z363" s="38"/>
      <c r="AA363" s="38"/>
      <c r="AB363" s="38"/>
      <c r="AC363" s="38"/>
      <c r="AD363" s="38"/>
      <c r="AE363" s="38"/>
      <c r="AR363" s="215" t="s">
        <v>135</v>
      </c>
      <c r="AT363" s="215" t="s">
        <v>130</v>
      </c>
      <c r="AU363" s="215" t="s">
        <v>6</v>
      </c>
      <c r="AY363" s="17" t="s">
        <v>136</v>
      </c>
      <c r="BE363" s="216">
        <f>IF(N363="základní",J363,0)</f>
        <v>0</v>
      </c>
      <c r="BF363" s="216">
        <f>IF(N363="snížená",J363,0)</f>
        <v>0</v>
      </c>
      <c r="BG363" s="216">
        <f>IF(N363="zákl. přenesená",J363,0)</f>
        <v>0</v>
      </c>
      <c r="BH363" s="216">
        <f>IF(N363="sníž. přenesená",J363,0)</f>
        <v>0</v>
      </c>
      <c r="BI363" s="216">
        <f>IF(N363="nulová",J363,0)</f>
        <v>0</v>
      </c>
      <c r="BJ363" s="17" t="s">
        <v>79</v>
      </c>
      <c r="BK363" s="217">
        <f>ROUND(I363*H363,15)</f>
        <v>0</v>
      </c>
      <c r="BL363" s="17" t="s">
        <v>135</v>
      </c>
      <c r="BM363" s="215" t="s">
        <v>512</v>
      </c>
    </row>
    <row r="364" s="2" customFormat="1">
      <c r="A364" s="38"/>
      <c r="B364" s="39"/>
      <c r="C364" s="40"/>
      <c r="D364" s="218" t="s">
        <v>137</v>
      </c>
      <c r="E364" s="40"/>
      <c r="F364" s="219" t="s">
        <v>511</v>
      </c>
      <c r="G364" s="40"/>
      <c r="H364" s="40"/>
      <c r="I364" s="144"/>
      <c r="J364" s="40"/>
      <c r="K364" s="40"/>
      <c r="L364" s="44"/>
      <c r="M364" s="220"/>
      <c r="N364" s="221"/>
      <c r="O364" s="91"/>
      <c r="P364" s="91"/>
      <c r="Q364" s="91"/>
      <c r="R364" s="91"/>
      <c r="S364" s="91"/>
      <c r="T364" s="92"/>
      <c r="U364" s="38"/>
      <c r="V364" s="38"/>
      <c r="W364" s="38"/>
      <c r="X364" s="38"/>
      <c r="Y364" s="38"/>
      <c r="Z364" s="38"/>
      <c r="AA364" s="38"/>
      <c r="AB364" s="38"/>
      <c r="AC364" s="38"/>
      <c r="AD364" s="38"/>
      <c r="AE364" s="38"/>
      <c r="AT364" s="17" t="s">
        <v>137</v>
      </c>
      <c r="AU364" s="17" t="s">
        <v>6</v>
      </c>
    </row>
    <row r="365" s="2" customFormat="1">
      <c r="A365" s="38"/>
      <c r="B365" s="39"/>
      <c r="C365" s="40"/>
      <c r="D365" s="218" t="s">
        <v>138</v>
      </c>
      <c r="E365" s="40"/>
      <c r="F365" s="222" t="s">
        <v>513</v>
      </c>
      <c r="G365" s="40"/>
      <c r="H365" s="40"/>
      <c r="I365" s="144"/>
      <c r="J365" s="40"/>
      <c r="K365" s="40"/>
      <c r="L365" s="44"/>
      <c r="M365" s="220"/>
      <c r="N365" s="221"/>
      <c r="O365" s="91"/>
      <c r="P365" s="91"/>
      <c r="Q365" s="91"/>
      <c r="R365" s="91"/>
      <c r="S365" s="91"/>
      <c r="T365" s="92"/>
      <c r="U365" s="38"/>
      <c r="V365" s="38"/>
      <c r="W365" s="38"/>
      <c r="X365" s="38"/>
      <c r="Y365" s="38"/>
      <c r="Z365" s="38"/>
      <c r="AA365" s="38"/>
      <c r="AB365" s="38"/>
      <c r="AC365" s="38"/>
      <c r="AD365" s="38"/>
      <c r="AE365" s="38"/>
      <c r="AT365" s="17" t="s">
        <v>138</v>
      </c>
      <c r="AU365" s="17" t="s">
        <v>6</v>
      </c>
    </row>
    <row r="366" s="2" customFormat="1" ht="30" customHeight="1">
      <c r="A366" s="38"/>
      <c r="B366" s="39"/>
      <c r="C366" s="205" t="s">
        <v>335</v>
      </c>
      <c r="D366" s="205" t="s">
        <v>130</v>
      </c>
      <c r="E366" s="206" t="s">
        <v>514</v>
      </c>
      <c r="F366" s="207" t="s">
        <v>515</v>
      </c>
      <c r="G366" s="208" t="s">
        <v>294</v>
      </c>
      <c r="H366" s="209">
        <v>8345.4400000000005</v>
      </c>
      <c r="I366" s="210"/>
      <c r="J366" s="209">
        <f>ROUND(I366*H366,15)</f>
        <v>0</v>
      </c>
      <c r="K366" s="207" t="s">
        <v>134</v>
      </c>
      <c r="L366" s="44"/>
      <c r="M366" s="211" t="s">
        <v>1</v>
      </c>
      <c r="N366" s="212" t="s">
        <v>37</v>
      </c>
      <c r="O366" s="91"/>
      <c r="P366" s="213">
        <f>O366*H366</f>
        <v>0</v>
      </c>
      <c r="Q366" s="213">
        <v>0</v>
      </c>
      <c r="R366" s="213">
        <f>Q366*H366</f>
        <v>0</v>
      </c>
      <c r="S366" s="213">
        <v>0</v>
      </c>
      <c r="T366" s="214">
        <f>S366*H366</f>
        <v>0</v>
      </c>
      <c r="U366" s="38"/>
      <c r="V366" s="38"/>
      <c r="W366" s="38"/>
      <c r="X366" s="38"/>
      <c r="Y366" s="38"/>
      <c r="Z366" s="38"/>
      <c r="AA366" s="38"/>
      <c r="AB366" s="38"/>
      <c r="AC366" s="38"/>
      <c r="AD366" s="38"/>
      <c r="AE366" s="38"/>
      <c r="AR366" s="215" t="s">
        <v>135</v>
      </c>
      <c r="AT366" s="215" t="s">
        <v>130</v>
      </c>
      <c r="AU366" s="215" t="s">
        <v>6</v>
      </c>
      <c r="AY366" s="17" t="s">
        <v>136</v>
      </c>
      <c r="BE366" s="216">
        <f>IF(N366="základní",J366,0)</f>
        <v>0</v>
      </c>
      <c r="BF366" s="216">
        <f>IF(N366="snížená",J366,0)</f>
        <v>0</v>
      </c>
      <c r="BG366" s="216">
        <f>IF(N366="zákl. přenesená",J366,0)</f>
        <v>0</v>
      </c>
      <c r="BH366" s="216">
        <f>IF(N366="sníž. přenesená",J366,0)</f>
        <v>0</v>
      </c>
      <c r="BI366" s="216">
        <f>IF(N366="nulová",J366,0)</f>
        <v>0</v>
      </c>
      <c r="BJ366" s="17" t="s">
        <v>79</v>
      </c>
      <c r="BK366" s="217">
        <f>ROUND(I366*H366,15)</f>
        <v>0</v>
      </c>
      <c r="BL366" s="17" t="s">
        <v>135</v>
      </c>
      <c r="BM366" s="215" t="s">
        <v>516</v>
      </c>
    </row>
    <row r="367" s="2" customFormat="1">
      <c r="A367" s="38"/>
      <c r="B367" s="39"/>
      <c r="C367" s="40"/>
      <c r="D367" s="218" t="s">
        <v>137</v>
      </c>
      <c r="E367" s="40"/>
      <c r="F367" s="219" t="s">
        <v>515</v>
      </c>
      <c r="G367" s="40"/>
      <c r="H367" s="40"/>
      <c r="I367" s="144"/>
      <c r="J367" s="40"/>
      <c r="K367" s="40"/>
      <c r="L367" s="44"/>
      <c r="M367" s="220"/>
      <c r="N367" s="221"/>
      <c r="O367" s="91"/>
      <c r="P367" s="91"/>
      <c r="Q367" s="91"/>
      <c r="R367" s="91"/>
      <c r="S367" s="91"/>
      <c r="T367" s="92"/>
      <c r="U367" s="38"/>
      <c r="V367" s="38"/>
      <c r="W367" s="38"/>
      <c r="X367" s="38"/>
      <c r="Y367" s="38"/>
      <c r="Z367" s="38"/>
      <c r="AA367" s="38"/>
      <c r="AB367" s="38"/>
      <c r="AC367" s="38"/>
      <c r="AD367" s="38"/>
      <c r="AE367" s="38"/>
      <c r="AT367" s="17" t="s">
        <v>137</v>
      </c>
      <c r="AU367" s="17" t="s">
        <v>6</v>
      </c>
    </row>
    <row r="368" s="2" customFormat="1">
      <c r="A368" s="38"/>
      <c r="B368" s="39"/>
      <c r="C368" s="40"/>
      <c r="D368" s="218" t="s">
        <v>138</v>
      </c>
      <c r="E368" s="40"/>
      <c r="F368" s="222" t="s">
        <v>517</v>
      </c>
      <c r="G368" s="40"/>
      <c r="H368" s="40"/>
      <c r="I368" s="144"/>
      <c r="J368" s="40"/>
      <c r="K368" s="40"/>
      <c r="L368" s="44"/>
      <c r="M368" s="220"/>
      <c r="N368" s="221"/>
      <c r="O368" s="91"/>
      <c r="P368" s="91"/>
      <c r="Q368" s="91"/>
      <c r="R368" s="91"/>
      <c r="S368" s="91"/>
      <c r="T368" s="92"/>
      <c r="U368" s="38"/>
      <c r="V368" s="38"/>
      <c r="W368" s="38"/>
      <c r="X368" s="38"/>
      <c r="Y368" s="38"/>
      <c r="Z368" s="38"/>
      <c r="AA368" s="38"/>
      <c r="AB368" s="38"/>
      <c r="AC368" s="38"/>
      <c r="AD368" s="38"/>
      <c r="AE368" s="38"/>
      <c r="AT368" s="17" t="s">
        <v>138</v>
      </c>
      <c r="AU368" s="17" t="s">
        <v>6</v>
      </c>
    </row>
    <row r="369" s="2" customFormat="1" ht="19.8" customHeight="1">
      <c r="A369" s="38"/>
      <c r="B369" s="39"/>
      <c r="C369" s="205" t="s">
        <v>518</v>
      </c>
      <c r="D369" s="205" t="s">
        <v>130</v>
      </c>
      <c r="E369" s="206" t="s">
        <v>519</v>
      </c>
      <c r="F369" s="207" t="s">
        <v>520</v>
      </c>
      <c r="G369" s="208" t="s">
        <v>294</v>
      </c>
      <c r="H369" s="209">
        <v>4172.7200000000003</v>
      </c>
      <c r="I369" s="210"/>
      <c r="J369" s="209">
        <f>ROUND(I369*H369,15)</f>
        <v>0</v>
      </c>
      <c r="K369" s="207" t="s">
        <v>134</v>
      </c>
      <c r="L369" s="44"/>
      <c r="M369" s="211" t="s">
        <v>1</v>
      </c>
      <c r="N369" s="212" t="s">
        <v>37</v>
      </c>
      <c r="O369" s="91"/>
      <c r="P369" s="213">
        <f>O369*H369</f>
        <v>0</v>
      </c>
      <c r="Q369" s="213">
        <v>0</v>
      </c>
      <c r="R369" s="213">
        <f>Q369*H369</f>
        <v>0</v>
      </c>
      <c r="S369" s="213">
        <v>0</v>
      </c>
      <c r="T369" s="214">
        <f>S369*H369</f>
        <v>0</v>
      </c>
      <c r="U369" s="38"/>
      <c r="V369" s="38"/>
      <c r="W369" s="38"/>
      <c r="X369" s="38"/>
      <c r="Y369" s="38"/>
      <c r="Z369" s="38"/>
      <c r="AA369" s="38"/>
      <c r="AB369" s="38"/>
      <c r="AC369" s="38"/>
      <c r="AD369" s="38"/>
      <c r="AE369" s="38"/>
      <c r="AR369" s="215" t="s">
        <v>135</v>
      </c>
      <c r="AT369" s="215" t="s">
        <v>130</v>
      </c>
      <c r="AU369" s="215" t="s">
        <v>6</v>
      </c>
      <c r="AY369" s="17" t="s">
        <v>136</v>
      </c>
      <c r="BE369" s="216">
        <f>IF(N369="základní",J369,0)</f>
        <v>0</v>
      </c>
      <c r="BF369" s="216">
        <f>IF(N369="snížená",J369,0)</f>
        <v>0</v>
      </c>
      <c r="BG369" s="216">
        <f>IF(N369="zákl. přenesená",J369,0)</f>
        <v>0</v>
      </c>
      <c r="BH369" s="216">
        <f>IF(N369="sníž. přenesená",J369,0)</f>
        <v>0</v>
      </c>
      <c r="BI369" s="216">
        <f>IF(N369="nulová",J369,0)</f>
        <v>0</v>
      </c>
      <c r="BJ369" s="17" t="s">
        <v>79</v>
      </c>
      <c r="BK369" s="217">
        <f>ROUND(I369*H369,15)</f>
        <v>0</v>
      </c>
      <c r="BL369" s="17" t="s">
        <v>135</v>
      </c>
      <c r="BM369" s="215" t="s">
        <v>521</v>
      </c>
    </row>
    <row r="370" s="2" customFormat="1">
      <c r="A370" s="38"/>
      <c r="B370" s="39"/>
      <c r="C370" s="40"/>
      <c r="D370" s="218" t="s">
        <v>137</v>
      </c>
      <c r="E370" s="40"/>
      <c r="F370" s="219" t="s">
        <v>520</v>
      </c>
      <c r="G370" s="40"/>
      <c r="H370" s="40"/>
      <c r="I370" s="144"/>
      <c r="J370" s="40"/>
      <c r="K370" s="40"/>
      <c r="L370" s="44"/>
      <c r="M370" s="220"/>
      <c r="N370" s="221"/>
      <c r="O370" s="91"/>
      <c r="P370" s="91"/>
      <c r="Q370" s="91"/>
      <c r="R370" s="91"/>
      <c r="S370" s="91"/>
      <c r="T370" s="92"/>
      <c r="U370" s="38"/>
      <c r="V370" s="38"/>
      <c r="W370" s="38"/>
      <c r="X370" s="38"/>
      <c r="Y370" s="38"/>
      <c r="Z370" s="38"/>
      <c r="AA370" s="38"/>
      <c r="AB370" s="38"/>
      <c r="AC370" s="38"/>
      <c r="AD370" s="38"/>
      <c r="AE370" s="38"/>
      <c r="AT370" s="17" t="s">
        <v>137</v>
      </c>
      <c r="AU370" s="17" t="s">
        <v>6</v>
      </c>
    </row>
    <row r="371" s="2" customFormat="1">
      <c r="A371" s="38"/>
      <c r="B371" s="39"/>
      <c r="C371" s="40"/>
      <c r="D371" s="218" t="s">
        <v>138</v>
      </c>
      <c r="E371" s="40"/>
      <c r="F371" s="222" t="s">
        <v>522</v>
      </c>
      <c r="G371" s="40"/>
      <c r="H371" s="40"/>
      <c r="I371" s="144"/>
      <c r="J371" s="40"/>
      <c r="K371" s="40"/>
      <c r="L371" s="44"/>
      <c r="M371" s="220"/>
      <c r="N371" s="221"/>
      <c r="O371" s="91"/>
      <c r="P371" s="91"/>
      <c r="Q371" s="91"/>
      <c r="R371" s="91"/>
      <c r="S371" s="91"/>
      <c r="T371" s="92"/>
      <c r="U371" s="38"/>
      <c r="V371" s="38"/>
      <c r="W371" s="38"/>
      <c r="X371" s="38"/>
      <c r="Y371" s="38"/>
      <c r="Z371" s="38"/>
      <c r="AA371" s="38"/>
      <c r="AB371" s="38"/>
      <c r="AC371" s="38"/>
      <c r="AD371" s="38"/>
      <c r="AE371" s="38"/>
      <c r="AT371" s="17" t="s">
        <v>138</v>
      </c>
      <c r="AU371" s="17" t="s">
        <v>6</v>
      </c>
    </row>
    <row r="372" s="2" customFormat="1" ht="19.8" customHeight="1">
      <c r="A372" s="38"/>
      <c r="B372" s="39"/>
      <c r="C372" s="205" t="s">
        <v>340</v>
      </c>
      <c r="D372" s="205" t="s">
        <v>130</v>
      </c>
      <c r="E372" s="206" t="s">
        <v>523</v>
      </c>
      <c r="F372" s="207" t="s">
        <v>524</v>
      </c>
      <c r="G372" s="208" t="s">
        <v>294</v>
      </c>
      <c r="H372" s="209">
        <v>400.86900000000003</v>
      </c>
      <c r="I372" s="210"/>
      <c r="J372" s="209">
        <f>ROUND(I372*H372,15)</f>
        <v>0</v>
      </c>
      <c r="K372" s="207" t="s">
        <v>134</v>
      </c>
      <c r="L372" s="44"/>
      <c r="M372" s="211" t="s">
        <v>1</v>
      </c>
      <c r="N372" s="212" t="s">
        <v>37</v>
      </c>
      <c r="O372" s="91"/>
      <c r="P372" s="213">
        <f>O372*H372</f>
        <v>0</v>
      </c>
      <c r="Q372" s="213">
        <v>0</v>
      </c>
      <c r="R372" s="213">
        <f>Q372*H372</f>
        <v>0</v>
      </c>
      <c r="S372" s="213">
        <v>0</v>
      </c>
      <c r="T372" s="214">
        <f>S372*H372</f>
        <v>0</v>
      </c>
      <c r="U372" s="38"/>
      <c r="V372" s="38"/>
      <c r="W372" s="38"/>
      <c r="X372" s="38"/>
      <c r="Y372" s="38"/>
      <c r="Z372" s="38"/>
      <c r="AA372" s="38"/>
      <c r="AB372" s="38"/>
      <c r="AC372" s="38"/>
      <c r="AD372" s="38"/>
      <c r="AE372" s="38"/>
      <c r="AR372" s="215" t="s">
        <v>135</v>
      </c>
      <c r="AT372" s="215" t="s">
        <v>130</v>
      </c>
      <c r="AU372" s="215" t="s">
        <v>6</v>
      </c>
      <c r="AY372" s="17" t="s">
        <v>136</v>
      </c>
      <c r="BE372" s="216">
        <f>IF(N372="základní",J372,0)</f>
        <v>0</v>
      </c>
      <c r="BF372" s="216">
        <f>IF(N372="snížená",J372,0)</f>
        <v>0</v>
      </c>
      <c r="BG372" s="216">
        <f>IF(N372="zákl. přenesená",J372,0)</f>
        <v>0</v>
      </c>
      <c r="BH372" s="216">
        <f>IF(N372="sníž. přenesená",J372,0)</f>
        <v>0</v>
      </c>
      <c r="BI372" s="216">
        <f>IF(N372="nulová",J372,0)</f>
        <v>0</v>
      </c>
      <c r="BJ372" s="17" t="s">
        <v>79</v>
      </c>
      <c r="BK372" s="217">
        <f>ROUND(I372*H372,15)</f>
        <v>0</v>
      </c>
      <c r="BL372" s="17" t="s">
        <v>135</v>
      </c>
      <c r="BM372" s="215" t="s">
        <v>525</v>
      </c>
    </row>
    <row r="373" s="2" customFormat="1">
      <c r="A373" s="38"/>
      <c r="B373" s="39"/>
      <c r="C373" s="40"/>
      <c r="D373" s="218" t="s">
        <v>137</v>
      </c>
      <c r="E373" s="40"/>
      <c r="F373" s="219" t="s">
        <v>524</v>
      </c>
      <c r="G373" s="40"/>
      <c r="H373" s="40"/>
      <c r="I373" s="144"/>
      <c r="J373" s="40"/>
      <c r="K373" s="40"/>
      <c r="L373" s="44"/>
      <c r="M373" s="220"/>
      <c r="N373" s="221"/>
      <c r="O373" s="91"/>
      <c r="P373" s="91"/>
      <c r="Q373" s="91"/>
      <c r="R373" s="91"/>
      <c r="S373" s="91"/>
      <c r="T373" s="92"/>
      <c r="U373" s="38"/>
      <c r="V373" s="38"/>
      <c r="W373" s="38"/>
      <c r="X373" s="38"/>
      <c r="Y373" s="38"/>
      <c r="Z373" s="38"/>
      <c r="AA373" s="38"/>
      <c r="AB373" s="38"/>
      <c r="AC373" s="38"/>
      <c r="AD373" s="38"/>
      <c r="AE373" s="38"/>
      <c r="AT373" s="17" t="s">
        <v>137</v>
      </c>
      <c r="AU373" s="17" t="s">
        <v>6</v>
      </c>
    </row>
    <row r="374" s="2" customFormat="1">
      <c r="A374" s="38"/>
      <c r="B374" s="39"/>
      <c r="C374" s="40"/>
      <c r="D374" s="218" t="s">
        <v>138</v>
      </c>
      <c r="E374" s="40"/>
      <c r="F374" s="222" t="s">
        <v>526</v>
      </c>
      <c r="G374" s="40"/>
      <c r="H374" s="40"/>
      <c r="I374" s="144"/>
      <c r="J374" s="40"/>
      <c r="K374" s="40"/>
      <c r="L374" s="44"/>
      <c r="M374" s="220"/>
      <c r="N374" s="221"/>
      <c r="O374" s="91"/>
      <c r="P374" s="91"/>
      <c r="Q374" s="91"/>
      <c r="R374" s="91"/>
      <c r="S374" s="91"/>
      <c r="T374" s="92"/>
      <c r="U374" s="38"/>
      <c r="V374" s="38"/>
      <c r="W374" s="38"/>
      <c r="X374" s="38"/>
      <c r="Y374" s="38"/>
      <c r="Z374" s="38"/>
      <c r="AA374" s="38"/>
      <c r="AB374" s="38"/>
      <c r="AC374" s="38"/>
      <c r="AD374" s="38"/>
      <c r="AE374" s="38"/>
      <c r="AT374" s="17" t="s">
        <v>138</v>
      </c>
      <c r="AU374" s="17" t="s">
        <v>6</v>
      </c>
    </row>
    <row r="375" s="2" customFormat="1" ht="19.8" customHeight="1">
      <c r="A375" s="38"/>
      <c r="B375" s="39"/>
      <c r="C375" s="205" t="s">
        <v>527</v>
      </c>
      <c r="D375" s="205" t="s">
        <v>130</v>
      </c>
      <c r="E375" s="206" t="s">
        <v>528</v>
      </c>
      <c r="F375" s="207" t="s">
        <v>529</v>
      </c>
      <c r="G375" s="208" t="s">
        <v>294</v>
      </c>
      <c r="H375" s="209">
        <v>3900.9499999999998</v>
      </c>
      <c r="I375" s="210"/>
      <c r="J375" s="209">
        <f>ROUND(I375*H375,15)</f>
        <v>0</v>
      </c>
      <c r="K375" s="207" t="s">
        <v>134</v>
      </c>
      <c r="L375" s="44"/>
      <c r="M375" s="211" t="s">
        <v>1</v>
      </c>
      <c r="N375" s="212" t="s">
        <v>37</v>
      </c>
      <c r="O375" s="91"/>
      <c r="P375" s="213">
        <f>O375*H375</f>
        <v>0</v>
      </c>
      <c r="Q375" s="213">
        <v>0</v>
      </c>
      <c r="R375" s="213">
        <f>Q375*H375</f>
        <v>0</v>
      </c>
      <c r="S375" s="213">
        <v>0</v>
      </c>
      <c r="T375" s="214">
        <f>S375*H375</f>
        <v>0</v>
      </c>
      <c r="U375" s="38"/>
      <c r="V375" s="38"/>
      <c r="W375" s="38"/>
      <c r="X375" s="38"/>
      <c r="Y375" s="38"/>
      <c r="Z375" s="38"/>
      <c r="AA375" s="38"/>
      <c r="AB375" s="38"/>
      <c r="AC375" s="38"/>
      <c r="AD375" s="38"/>
      <c r="AE375" s="38"/>
      <c r="AR375" s="215" t="s">
        <v>135</v>
      </c>
      <c r="AT375" s="215" t="s">
        <v>130</v>
      </c>
      <c r="AU375" s="215" t="s">
        <v>6</v>
      </c>
      <c r="AY375" s="17" t="s">
        <v>136</v>
      </c>
      <c r="BE375" s="216">
        <f>IF(N375="základní",J375,0)</f>
        <v>0</v>
      </c>
      <c r="BF375" s="216">
        <f>IF(N375="snížená",J375,0)</f>
        <v>0</v>
      </c>
      <c r="BG375" s="216">
        <f>IF(N375="zákl. přenesená",J375,0)</f>
        <v>0</v>
      </c>
      <c r="BH375" s="216">
        <f>IF(N375="sníž. přenesená",J375,0)</f>
        <v>0</v>
      </c>
      <c r="BI375" s="216">
        <f>IF(N375="nulová",J375,0)</f>
        <v>0</v>
      </c>
      <c r="BJ375" s="17" t="s">
        <v>79</v>
      </c>
      <c r="BK375" s="217">
        <f>ROUND(I375*H375,15)</f>
        <v>0</v>
      </c>
      <c r="BL375" s="17" t="s">
        <v>135</v>
      </c>
      <c r="BM375" s="215" t="s">
        <v>530</v>
      </c>
    </row>
    <row r="376" s="2" customFormat="1">
      <c r="A376" s="38"/>
      <c r="B376" s="39"/>
      <c r="C376" s="40"/>
      <c r="D376" s="218" t="s">
        <v>137</v>
      </c>
      <c r="E376" s="40"/>
      <c r="F376" s="219" t="s">
        <v>529</v>
      </c>
      <c r="G376" s="40"/>
      <c r="H376" s="40"/>
      <c r="I376" s="144"/>
      <c r="J376" s="40"/>
      <c r="K376" s="40"/>
      <c r="L376" s="44"/>
      <c r="M376" s="220"/>
      <c r="N376" s="221"/>
      <c r="O376" s="91"/>
      <c r="P376" s="91"/>
      <c r="Q376" s="91"/>
      <c r="R376" s="91"/>
      <c r="S376" s="91"/>
      <c r="T376" s="92"/>
      <c r="U376" s="38"/>
      <c r="V376" s="38"/>
      <c r="W376" s="38"/>
      <c r="X376" s="38"/>
      <c r="Y376" s="38"/>
      <c r="Z376" s="38"/>
      <c r="AA376" s="38"/>
      <c r="AB376" s="38"/>
      <c r="AC376" s="38"/>
      <c r="AD376" s="38"/>
      <c r="AE376" s="38"/>
      <c r="AT376" s="17" t="s">
        <v>137</v>
      </c>
      <c r="AU376" s="17" t="s">
        <v>6</v>
      </c>
    </row>
    <row r="377" s="2" customFormat="1">
      <c r="A377" s="38"/>
      <c r="B377" s="39"/>
      <c r="C377" s="40"/>
      <c r="D377" s="218" t="s">
        <v>138</v>
      </c>
      <c r="E377" s="40"/>
      <c r="F377" s="222" t="s">
        <v>531</v>
      </c>
      <c r="G377" s="40"/>
      <c r="H377" s="40"/>
      <c r="I377" s="144"/>
      <c r="J377" s="40"/>
      <c r="K377" s="40"/>
      <c r="L377" s="44"/>
      <c r="M377" s="220"/>
      <c r="N377" s="221"/>
      <c r="O377" s="91"/>
      <c r="P377" s="91"/>
      <c r="Q377" s="91"/>
      <c r="R377" s="91"/>
      <c r="S377" s="91"/>
      <c r="T377" s="92"/>
      <c r="U377" s="38"/>
      <c r="V377" s="38"/>
      <c r="W377" s="38"/>
      <c r="X377" s="38"/>
      <c r="Y377" s="38"/>
      <c r="Z377" s="38"/>
      <c r="AA377" s="38"/>
      <c r="AB377" s="38"/>
      <c r="AC377" s="38"/>
      <c r="AD377" s="38"/>
      <c r="AE377" s="38"/>
      <c r="AT377" s="17" t="s">
        <v>138</v>
      </c>
      <c r="AU377" s="17" t="s">
        <v>6</v>
      </c>
    </row>
    <row r="378" s="2" customFormat="1" ht="19.8" customHeight="1">
      <c r="A378" s="38"/>
      <c r="B378" s="39"/>
      <c r="C378" s="205" t="s">
        <v>344</v>
      </c>
      <c r="D378" s="205" t="s">
        <v>130</v>
      </c>
      <c r="E378" s="206" t="s">
        <v>532</v>
      </c>
      <c r="F378" s="207" t="s">
        <v>533</v>
      </c>
      <c r="G378" s="208" t="s">
        <v>294</v>
      </c>
      <c r="H378" s="209">
        <v>263.12</v>
      </c>
      <c r="I378" s="210"/>
      <c r="J378" s="209">
        <f>ROUND(I378*H378,15)</f>
        <v>0</v>
      </c>
      <c r="K378" s="207" t="s">
        <v>134</v>
      </c>
      <c r="L378" s="44"/>
      <c r="M378" s="211" t="s">
        <v>1</v>
      </c>
      <c r="N378" s="212" t="s">
        <v>37</v>
      </c>
      <c r="O378" s="91"/>
      <c r="P378" s="213">
        <f>O378*H378</f>
        <v>0</v>
      </c>
      <c r="Q378" s="213">
        <v>0</v>
      </c>
      <c r="R378" s="213">
        <f>Q378*H378</f>
        <v>0</v>
      </c>
      <c r="S378" s="213">
        <v>0</v>
      </c>
      <c r="T378" s="214">
        <f>S378*H378</f>
        <v>0</v>
      </c>
      <c r="U378" s="38"/>
      <c r="V378" s="38"/>
      <c r="W378" s="38"/>
      <c r="X378" s="38"/>
      <c r="Y378" s="38"/>
      <c r="Z378" s="38"/>
      <c r="AA378" s="38"/>
      <c r="AB378" s="38"/>
      <c r="AC378" s="38"/>
      <c r="AD378" s="38"/>
      <c r="AE378" s="38"/>
      <c r="AR378" s="215" t="s">
        <v>135</v>
      </c>
      <c r="AT378" s="215" t="s">
        <v>130</v>
      </c>
      <c r="AU378" s="215" t="s">
        <v>6</v>
      </c>
      <c r="AY378" s="17" t="s">
        <v>136</v>
      </c>
      <c r="BE378" s="216">
        <f>IF(N378="základní",J378,0)</f>
        <v>0</v>
      </c>
      <c r="BF378" s="216">
        <f>IF(N378="snížená",J378,0)</f>
        <v>0</v>
      </c>
      <c r="BG378" s="216">
        <f>IF(N378="zákl. přenesená",J378,0)</f>
        <v>0</v>
      </c>
      <c r="BH378" s="216">
        <f>IF(N378="sníž. přenesená",J378,0)</f>
        <v>0</v>
      </c>
      <c r="BI378" s="216">
        <f>IF(N378="nulová",J378,0)</f>
        <v>0</v>
      </c>
      <c r="BJ378" s="17" t="s">
        <v>79</v>
      </c>
      <c r="BK378" s="217">
        <f>ROUND(I378*H378,15)</f>
        <v>0</v>
      </c>
      <c r="BL378" s="17" t="s">
        <v>135</v>
      </c>
      <c r="BM378" s="215" t="s">
        <v>534</v>
      </c>
    </row>
    <row r="379" s="2" customFormat="1">
      <c r="A379" s="38"/>
      <c r="B379" s="39"/>
      <c r="C379" s="40"/>
      <c r="D379" s="218" t="s">
        <v>137</v>
      </c>
      <c r="E379" s="40"/>
      <c r="F379" s="219" t="s">
        <v>533</v>
      </c>
      <c r="G379" s="40"/>
      <c r="H379" s="40"/>
      <c r="I379" s="144"/>
      <c r="J379" s="40"/>
      <c r="K379" s="40"/>
      <c r="L379" s="44"/>
      <c r="M379" s="220"/>
      <c r="N379" s="221"/>
      <c r="O379" s="91"/>
      <c r="P379" s="91"/>
      <c r="Q379" s="91"/>
      <c r="R379" s="91"/>
      <c r="S379" s="91"/>
      <c r="T379" s="92"/>
      <c r="U379" s="38"/>
      <c r="V379" s="38"/>
      <c r="W379" s="38"/>
      <c r="X379" s="38"/>
      <c r="Y379" s="38"/>
      <c r="Z379" s="38"/>
      <c r="AA379" s="38"/>
      <c r="AB379" s="38"/>
      <c r="AC379" s="38"/>
      <c r="AD379" s="38"/>
      <c r="AE379" s="38"/>
      <c r="AT379" s="17" t="s">
        <v>137</v>
      </c>
      <c r="AU379" s="17" t="s">
        <v>6</v>
      </c>
    </row>
    <row r="380" s="2" customFormat="1">
      <c r="A380" s="38"/>
      <c r="B380" s="39"/>
      <c r="C380" s="40"/>
      <c r="D380" s="218" t="s">
        <v>138</v>
      </c>
      <c r="E380" s="40"/>
      <c r="F380" s="222" t="s">
        <v>535</v>
      </c>
      <c r="G380" s="40"/>
      <c r="H380" s="40"/>
      <c r="I380" s="144"/>
      <c r="J380" s="40"/>
      <c r="K380" s="40"/>
      <c r="L380" s="44"/>
      <c r="M380" s="220"/>
      <c r="N380" s="221"/>
      <c r="O380" s="91"/>
      <c r="P380" s="91"/>
      <c r="Q380" s="91"/>
      <c r="R380" s="91"/>
      <c r="S380" s="91"/>
      <c r="T380" s="92"/>
      <c r="U380" s="38"/>
      <c r="V380" s="38"/>
      <c r="W380" s="38"/>
      <c r="X380" s="38"/>
      <c r="Y380" s="38"/>
      <c r="Z380" s="38"/>
      <c r="AA380" s="38"/>
      <c r="AB380" s="38"/>
      <c r="AC380" s="38"/>
      <c r="AD380" s="38"/>
      <c r="AE380" s="38"/>
      <c r="AT380" s="17" t="s">
        <v>138</v>
      </c>
      <c r="AU380" s="17" t="s">
        <v>6</v>
      </c>
    </row>
    <row r="381" s="2" customFormat="1" ht="19.8" customHeight="1">
      <c r="A381" s="38"/>
      <c r="B381" s="39"/>
      <c r="C381" s="205" t="s">
        <v>536</v>
      </c>
      <c r="D381" s="205" t="s">
        <v>130</v>
      </c>
      <c r="E381" s="206" t="s">
        <v>537</v>
      </c>
      <c r="F381" s="207" t="s">
        <v>538</v>
      </c>
      <c r="G381" s="208" t="s">
        <v>294</v>
      </c>
      <c r="H381" s="209">
        <v>129.16</v>
      </c>
      <c r="I381" s="210"/>
      <c r="J381" s="209">
        <f>ROUND(I381*H381,15)</f>
        <v>0</v>
      </c>
      <c r="K381" s="207" t="s">
        <v>134</v>
      </c>
      <c r="L381" s="44"/>
      <c r="M381" s="211" t="s">
        <v>1</v>
      </c>
      <c r="N381" s="212" t="s">
        <v>37</v>
      </c>
      <c r="O381" s="91"/>
      <c r="P381" s="213">
        <f>O381*H381</f>
        <v>0</v>
      </c>
      <c r="Q381" s="213">
        <v>0</v>
      </c>
      <c r="R381" s="213">
        <f>Q381*H381</f>
        <v>0</v>
      </c>
      <c r="S381" s="213">
        <v>0</v>
      </c>
      <c r="T381" s="214">
        <f>S381*H381</f>
        <v>0</v>
      </c>
      <c r="U381" s="38"/>
      <c r="V381" s="38"/>
      <c r="W381" s="38"/>
      <c r="X381" s="38"/>
      <c r="Y381" s="38"/>
      <c r="Z381" s="38"/>
      <c r="AA381" s="38"/>
      <c r="AB381" s="38"/>
      <c r="AC381" s="38"/>
      <c r="AD381" s="38"/>
      <c r="AE381" s="38"/>
      <c r="AR381" s="215" t="s">
        <v>135</v>
      </c>
      <c r="AT381" s="215" t="s">
        <v>130</v>
      </c>
      <c r="AU381" s="215" t="s">
        <v>6</v>
      </c>
      <c r="AY381" s="17" t="s">
        <v>136</v>
      </c>
      <c r="BE381" s="216">
        <f>IF(N381="základní",J381,0)</f>
        <v>0</v>
      </c>
      <c r="BF381" s="216">
        <f>IF(N381="snížená",J381,0)</f>
        <v>0</v>
      </c>
      <c r="BG381" s="216">
        <f>IF(N381="zákl. přenesená",J381,0)</f>
        <v>0</v>
      </c>
      <c r="BH381" s="216">
        <f>IF(N381="sníž. přenesená",J381,0)</f>
        <v>0</v>
      </c>
      <c r="BI381" s="216">
        <f>IF(N381="nulová",J381,0)</f>
        <v>0</v>
      </c>
      <c r="BJ381" s="17" t="s">
        <v>79</v>
      </c>
      <c r="BK381" s="217">
        <f>ROUND(I381*H381,15)</f>
        <v>0</v>
      </c>
      <c r="BL381" s="17" t="s">
        <v>135</v>
      </c>
      <c r="BM381" s="215" t="s">
        <v>539</v>
      </c>
    </row>
    <row r="382" s="2" customFormat="1">
      <c r="A382" s="38"/>
      <c r="B382" s="39"/>
      <c r="C382" s="40"/>
      <c r="D382" s="218" t="s">
        <v>137</v>
      </c>
      <c r="E382" s="40"/>
      <c r="F382" s="219" t="s">
        <v>538</v>
      </c>
      <c r="G382" s="40"/>
      <c r="H382" s="40"/>
      <c r="I382" s="144"/>
      <c r="J382" s="40"/>
      <c r="K382" s="40"/>
      <c r="L382" s="44"/>
      <c r="M382" s="220"/>
      <c r="N382" s="221"/>
      <c r="O382" s="91"/>
      <c r="P382" s="91"/>
      <c r="Q382" s="91"/>
      <c r="R382" s="91"/>
      <c r="S382" s="91"/>
      <c r="T382" s="92"/>
      <c r="U382" s="38"/>
      <c r="V382" s="38"/>
      <c r="W382" s="38"/>
      <c r="X382" s="38"/>
      <c r="Y382" s="38"/>
      <c r="Z382" s="38"/>
      <c r="AA382" s="38"/>
      <c r="AB382" s="38"/>
      <c r="AC382" s="38"/>
      <c r="AD382" s="38"/>
      <c r="AE382" s="38"/>
      <c r="AT382" s="17" t="s">
        <v>137</v>
      </c>
      <c r="AU382" s="17" t="s">
        <v>6</v>
      </c>
    </row>
    <row r="383" s="2" customFormat="1">
      <c r="A383" s="38"/>
      <c r="B383" s="39"/>
      <c r="C383" s="40"/>
      <c r="D383" s="218" t="s">
        <v>138</v>
      </c>
      <c r="E383" s="40"/>
      <c r="F383" s="222" t="s">
        <v>540</v>
      </c>
      <c r="G383" s="40"/>
      <c r="H383" s="40"/>
      <c r="I383" s="144"/>
      <c r="J383" s="40"/>
      <c r="K383" s="40"/>
      <c r="L383" s="44"/>
      <c r="M383" s="220"/>
      <c r="N383" s="221"/>
      <c r="O383" s="91"/>
      <c r="P383" s="91"/>
      <c r="Q383" s="91"/>
      <c r="R383" s="91"/>
      <c r="S383" s="91"/>
      <c r="T383" s="92"/>
      <c r="U383" s="38"/>
      <c r="V383" s="38"/>
      <c r="W383" s="38"/>
      <c r="X383" s="38"/>
      <c r="Y383" s="38"/>
      <c r="Z383" s="38"/>
      <c r="AA383" s="38"/>
      <c r="AB383" s="38"/>
      <c r="AC383" s="38"/>
      <c r="AD383" s="38"/>
      <c r="AE383" s="38"/>
      <c r="AT383" s="17" t="s">
        <v>138</v>
      </c>
      <c r="AU383" s="17" t="s">
        <v>6</v>
      </c>
    </row>
    <row r="384" s="2" customFormat="1" ht="19.8" customHeight="1">
      <c r="A384" s="38"/>
      <c r="B384" s="39"/>
      <c r="C384" s="205" t="s">
        <v>349</v>
      </c>
      <c r="D384" s="205" t="s">
        <v>130</v>
      </c>
      <c r="E384" s="206" t="s">
        <v>541</v>
      </c>
      <c r="F384" s="207" t="s">
        <v>542</v>
      </c>
      <c r="G384" s="208" t="s">
        <v>294</v>
      </c>
      <c r="H384" s="209">
        <v>1.0800000000000001</v>
      </c>
      <c r="I384" s="210"/>
      <c r="J384" s="209">
        <f>ROUND(I384*H384,15)</f>
        <v>0</v>
      </c>
      <c r="K384" s="207" t="s">
        <v>134</v>
      </c>
      <c r="L384" s="44"/>
      <c r="M384" s="211" t="s">
        <v>1</v>
      </c>
      <c r="N384" s="212" t="s">
        <v>37</v>
      </c>
      <c r="O384" s="91"/>
      <c r="P384" s="213">
        <f>O384*H384</f>
        <v>0</v>
      </c>
      <c r="Q384" s="213">
        <v>0</v>
      </c>
      <c r="R384" s="213">
        <f>Q384*H384</f>
        <v>0</v>
      </c>
      <c r="S384" s="213">
        <v>0</v>
      </c>
      <c r="T384" s="214">
        <f>S384*H384</f>
        <v>0</v>
      </c>
      <c r="U384" s="38"/>
      <c r="V384" s="38"/>
      <c r="W384" s="38"/>
      <c r="X384" s="38"/>
      <c r="Y384" s="38"/>
      <c r="Z384" s="38"/>
      <c r="AA384" s="38"/>
      <c r="AB384" s="38"/>
      <c r="AC384" s="38"/>
      <c r="AD384" s="38"/>
      <c r="AE384" s="38"/>
      <c r="AR384" s="215" t="s">
        <v>135</v>
      </c>
      <c r="AT384" s="215" t="s">
        <v>130</v>
      </c>
      <c r="AU384" s="215" t="s">
        <v>6</v>
      </c>
      <c r="AY384" s="17" t="s">
        <v>136</v>
      </c>
      <c r="BE384" s="216">
        <f>IF(N384="základní",J384,0)</f>
        <v>0</v>
      </c>
      <c r="BF384" s="216">
        <f>IF(N384="snížená",J384,0)</f>
        <v>0</v>
      </c>
      <c r="BG384" s="216">
        <f>IF(N384="zákl. přenesená",J384,0)</f>
        <v>0</v>
      </c>
      <c r="BH384" s="216">
        <f>IF(N384="sníž. přenesená",J384,0)</f>
        <v>0</v>
      </c>
      <c r="BI384" s="216">
        <f>IF(N384="nulová",J384,0)</f>
        <v>0</v>
      </c>
      <c r="BJ384" s="17" t="s">
        <v>79</v>
      </c>
      <c r="BK384" s="217">
        <f>ROUND(I384*H384,15)</f>
        <v>0</v>
      </c>
      <c r="BL384" s="17" t="s">
        <v>135</v>
      </c>
      <c r="BM384" s="215" t="s">
        <v>543</v>
      </c>
    </row>
    <row r="385" s="2" customFormat="1">
      <c r="A385" s="38"/>
      <c r="B385" s="39"/>
      <c r="C385" s="40"/>
      <c r="D385" s="218" t="s">
        <v>137</v>
      </c>
      <c r="E385" s="40"/>
      <c r="F385" s="219" t="s">
        <v>542</v>
      </c>
      <c r="G385" s="40"/>
      <c r="H385" s="40"/>
      <c r="I385" s="144"/>
      <c r="J385" s="40"/>
      <c r="K385" s="40"/>
      <c r="L385" s="44"/>
      <c r="M385" s="220"/>
      <c r="N385" s="221"/>
      <c r="O385" s="91"/>
      <c r="P385" s="91"/>
      <c r="Q385" s="91"/>
      <c r="R385" s="91"/>
      <c r="S385" s="91"/>
      <c r="T385" s="92"/>
      <c r="U385" s="38"/>
      <c r="V385" s="38"/>
      <c r="W385" s="38"/>
      <c r="X385" s="38"/>
      <c r="Y385" s="38"/>
      <c r="Z385" s="38"/>
      <c r="AA385" s="38"/>
      <c r="AB385" s="38"/>
      <c r="AC385" s="38"/>
      <c r="AD385" s="38"/>
      <c r="AE385" s="38"/>
      <c r="AT385" s="17" t="s">
        <v>137</v>
      </c>
      <c r="AU385" s="17" t="s">
        <v>6</v>
      </c>
    </row>
    <row r="386" s="2" customFormat="1">
      <c r="A386" s="38"/>
      <c r="B386" s="39"/>
      <c r="C386" s="40"/>
      <c r="D386" s="218" t="s">
        <v>138</v>
      </c>
      <c r="E386" s="40"/>
      <c r="F386" s="222" t="s">
        <v>544</v>
      </c>
      <c r="G386" s="40"/>
      <c r="H386" s="40"/>
      <c r="I386" s="144"/>
      <c r="J386" s="40"/>
      <c r="K386" s="40"/>
      <c r="L386" s="44"/>
      <c r="M386" s="220"/>
      <c r="N386" s="221"/>
      <c r="O386" s="91"/>
      <c r="P386" s="91"/>
      <c r="Q386" s="91"/>
      <c r="R386" s="91"/>
      <c r="S386" s="91"/>
      <c r="T386" s="92"/>
      <c r="U386" s="38"/>
      <c r="V386" s="38"/>
      <c r="W386" s="38"/>
      <c r="X386" s="38"/>
      <c r="Y386" s="38"/>
      <c r="Z386" s="38"/>
      <c r="AA386" s="38"/>
      <c r="AB386" s="38"/>
      <c r="AC386" s="38"/>
      <c r="AD386" s="38"/>
      <c r="AE386" s="38"/>
      <c r="AT386" s="17" t="s">
        <v>138</v>
      </c>
      <c r="AU386" s="17" t="s">
        <v>6</v>
      </c>
    </row>
    <row r="387" s="2" customFormat="1" ht="19.8" customHeight="1">
      <c r="A387" s="38"/>
      <c r="B387" s="39"/>
      <c r="C387" s="205" t="s">
        <v>545</v>
      </c>
      <c r="D387" s="205" t="s">
        <v>130</v>
      </c>
      <c r="E387" s="206" t="s">
        <v>546</v>
      </c>
      <c r="F387" s="207" t="s">
        <v>547</v>
      </c>
      <c r="G387" s="208" t="s">
        <v>294</v>
      </c>
      <c r="H387" s="209">
        <v>10.5</v>
      </c>
      <c r="I387" s="210"/>
      <c r="J387" s="209">
        <f>ROUND(I387*H387,15)</f>
        <v>0</v>
      </c>
      <c r="K387" s="207" t="s">
        <v>134</v>
      </c>
      <c r="L387" s="44"/>
      <c r="M387" s="211" t="s">
        <v>1</v>
      </c>
      <c r="N387" s="212" t="s">
        <v>37</v>
      </c>
      <c r="O387" s="91"/>
      <c r="P387" s="213">
        <f>O387*H387</f>
        <v>0</v>
      </c>
      <c r="Q387" s="213">
        <v>0</v>
      </c>
      <c r="R387" s="213">
        <f>Q387*H387</f>
        <v>0</v>
      </c>
      <c r="S387" s="213">
        <v>0</v>
      </c>
      <c r="T387" s="214">
        <f>S387*H387</f>
        <v>0</v>
      </c>
      <c r="U387" s="38"/>
      <c r="V387" s="38"/>
      <c r="W387" s="38"/>
      <c r="X387" s="38"/>
      <c r="Y387" s="38"/>
      <c r="Z387" s="38"/>
      <c r="AA387" s="38"/>
      <c r="AB387" s="38"/>
      <c r="AC387" s="38"/>
      <c r="AD387" s="38"/>
      <c r="AE387" s="38"/>
      <c r="AR387" s="215" t="s">
        <v>135</v>
      </c>
      <c r="AT387" s="215" t="s">
        <v>130</v>
      </c>
      <c r="AU387" s="215" t="s">
        <v>6</v>
      </c>
      <c r="AY387" s="17" t="s">
        <v>136</v>
      </c>
      <c r="BE387" s="216">
        <f>IF(N387="základní",J387,0)</f>
        <v>0</v>
      </c>
      <c r="BF387" s="216">
        <f>IF(N387="snížená",J387,0)</f>
        <v>0</v>
      </c>
      <c r="BG387" s="216">
        <f>IF(N387="zákl. přenesená",J387,0)</f>
        <v>0</v>
      </c>
      <c r="BH387" s="216">
        <f>IF(N387="sníž. přenesená",J387,0)</f>
        <v>0</v>
      </c>
      <c r="BI387" s="216">
        <f>IF(N387="nulová",J387,0)</f>
        <v>0</v>
      </c>
      <c r="BJ387" s="17" t="s">
        <v>79</v>
      </c>
      <c r="BK387" s="217">
        <f>ROUND(I387*H387,15)</f>
        <v>0</v>
      </c>
      <c r="BL387" s="17" t="s">
        <v>135</v>
      </c>
      <c r="BM387" s="215" t="s">
        <v>548</v>
      </c>
    </row>
    <row r="388" s="2" customFormat="1">
      <c r="A388" s="38"/>
      <c r="B388" s="39"/>
      <c r="C388" s="40"/>
      <c r="D388" s="218" t="s">
        <v>137</v>
      </c>
      <c r="E388" s="40"/>
      <c r="F388" s="219" t="s">
        <v>547</v>
      </c>
      <c r="G388" s="40"/>
      <c r="H388" s="40"/>
      <c r="I388" s="144"/>
      <c r="J388" s="40"/>
      <c r="K388" s="40"/>
      <c r="L388" s="44"/>
      <c r="M388" s="220"/>
      <c r="N388" s="221"/>
      <c r="O388" s="91"/>
      <c r="P388" s="91"/>
      <c r="Q388" s="91"/>
      <c r="R388" s="91"/>
      <c r="S388" s="91"/>
      <c r="T388" s="92"/>
      <c r="U388" s="38"/>
      <c r="V388" s="38"/>
      <c r="W388" s="38"/>
      <c r="X388" s="38"/>
      <c r="Y388" s="38"/>
      <c r="Z388" s="38"/>
      <c r="AA388" s="38"/>
      <c r="AB388" s="38"/>
      <c r="AC388" s="38"/>
      <c r="AD388" s="38"/>
      <c r="AE388" s="38"/>
      <c r="AT388" s="17" t="s">
        <v>137</v>
      </c>
      <c r="AU388" s="17" t="s">
        <v>6</v>
      </c>
    </row>
    <row r="389" s="2" customFormat="1">
      <c r="A389" s="38"/>
      <c r="B389" s="39"/>
      <c r="C389" s="40"/>
      <c r="D389" s="218" t="s">
        <v>138</v>
      </c>
      <c r="E389" s="40"/>
      <c r="F389" s="222" t="s">
        <v>549</v>
      </c>
      <c r="G389" s="40"/>
      <c r="H389" s="40"/>
      <c r="I389" s="144"/>
      <c r="J389" s="40"/>
      <c r="K389" s="40"/>
      <c r="L389" s="44"/>
      <c r="M389" s="220"/>
      <c r="N389" s="221"/>
      <c r="O389" s="91"/>
      <c r="P389" s="91"/>
      <c r="Q389" s="91"/>
      <c r="R389" s="91"/>
      <c r="S389" s="91"/>
      <c r="T389" s="92"/>
      <c r="U389" s="38"/>
      <c r="V389" s="38"/>
      <c r="W389" s="38"/>
      <c r="X389" s="38"/>
      <c r="Y389" s="38"/>
      <c r="Z389" s="38"/>
      <c r="AA389" s="38"/>
      <c r="AB389" s="38"/>
      <c r="AC389" s="38"/>
      <c r="AD389" s="38"/>
      <c r="AE389" s="38"/>
      <c r="AT389" s="17" t="s">
        <v>138</v>
      </c>
      <c r="AU389" s="17" t="s">
        <v>6</v>
      </c>
    </row>
    <row r="390" s="2" customFormat="1" ht="19.8" customHeight="1">
      <c r="A390" s="38"/>
      <c r="B390" s="39"/>
      <c r="C390" s="223" t="s">
        <v>353</v>
      </c>
      <c r="D390" s="223" t="s">
        <v>291</v>
      </c>
      <c r="E390" s="224" t="s">
        <v>550</v>
      </c>
      <c r="F390" s="225" t="s">
        <v>551</v>
      </c>
      <c r="G390" s="226" t="s">
        <v>552</v>
      </c>
      <c r="H390" s="227">
        <v>3</v>
      </c>
      <c r="I390" s="228"/>
      <c r="J390" s="227">
        <f>ROUND(I390*H390,15)</f>
        <v>0</v>
      </c>
      <c r="K390" s="225" t="s">
        <v>448</v>
      </c>
      <c r="L390" s="229"/>
      <c r="M390" s="230" t="s">
        <v>1</v>
      </c>
      <c r="N390" s="231" t="s">
        <v>37</v>
      </c>
      <c r="O390" s="91"/>
      <c r="P390" s="213">
        <f>O390*H390</f>
        <v>0</v>
      </c>
      <c r="Q390" s="213">
        <v>0</v>
      </c>
      <c r="R390" s="213">
        <f>Q390*H390</f>
        <v>0</v>
      </c>
      <c r="S390" s="213">
        <v>0</v>
      </c>
      <c r="T390" s="214">
        <f>S390*H390</f>
        <v>0</v>
      </c>
      <c r="U390" s="38"/>
      <c r="V390" s="38"/>
      <c r="W390" s="38"/>
      <c r="X390" s="38"/>
      <c r="Y390" s="38"/>
      <c r="Z390" s="38"/>
      <c r="AA390" s="38"/>
      <c r="AB390" s="38"/>
      <c r="AC390" s="38"/>
      <c r="AD390" s="38"/>
      <c r="AE390" s="38"/>
      <c r="AR390" s="215" t="s">
        <v>152</v>
      </c>
      <c r="AT390" s="215" t="s">
        <v>291</v>
      </c>
      <c r="AU390" s="215" t="s">
        <v>6</v>
      </c>
      <c r="AY390" s="17" t="s">
        <v>136</v>
      </c>
      <c r="BE390" s="216">
        <f>IF(N390="základní",J390,0)</f>
        <v>0</v>
      </c>
      <c r="BF390" s="216">
        <f>IF(N390="snížená",J390,0)</f>
        <v>0</v>
      </c>
      <c r="BG390" s="216">
        <f>IF(N390="zákl. přenesená",J390,0)</f>
        <v>0</v>
      </c>
      <c r="BH390" s="216">
        <f>IF(N390="sníž. přenesená",J390,0)</f>
        <v>0</v>
      </c>
      <c r="BI390" s="216">
        <f>IF(N390="nulová",J390,0)</f>
        <v>0</v>
      </c>
      <c r="BJ390" s="17" t="s">
        <v>79</v>
      </c>
      <c r="BK390" s="217">
        <f>ROUND(I390*H390,15)</f>
        <v>0</v>
      </c>
      <c r="BL390" s="17" t="s">
        <v>135</v>
      </c>
      <c r="BM390" s="215" t="s">
        <v>553</v>
      </c>
    </row>
    <row r="391" s="2" customFormat="1">
      <c r="A391" s="38"/>
      <c r="B391" s="39"/>
      <c r="C391" s="40"/>
      <c r="D391" s="218" t="s">
        <v>137</v>
      </c>
      <c r="E391" s="40"/>
      <c r="F391" s="219" t="s">
        <v>551</v>
      </c>
      <c r="G391" s="40"/>
      <c r="H391" s="40"/>
      <c r="I391" s="144"/>
      <c r="J391" s="40"/>
      <c r="K391" s="40"/>
      <c r="L391" s="44"/>
      <c r="M391" s="220"/>
      <c r="N391" s="221"/>
      <c r="O391" s="91"/>
      <c r="P391" s="91"/>
      <c r="Q391" s="91"/>
      <c r="R391" s="91"/>
      <c r="S391" s="91"/>
      <c r="T391" s="92"/>
      <c r="U391" s="38"/>
      <c r="V391" s="38"/>
      <c r="W391" s="38"/>
      <c r="X391" s="38"/>
      <c r="Y391" s="38"/>
      <c r="Z391" s="38"/>
      <c r="AA391" s="38"/>
      <c r="AB391" s="38"/>
      <c r="AC391" s="38"/>
      <c r="AD391" s="38"/>
      <c r="AE391" s="38"/>
      <c r="AT391" s="17" t="s">
        <v>137</v>
      </c>
      <c r="AU391" s="17" t="s">
        <v>6</v>
      </c>
    </row>
    <row r="392" s="2" customFormat="1">
      <c r="A392" s="38"/>
      <c r="B392" s="39"/>
      <c r="C392" s="40"/>
      <c r="D392" s="218" t="s">
        <v>138</v>
      </c>
      <c r="E392" s="40"/>
      <c r="F392" s="222" t="s">
        <v>554</v>
      </c>
      <c r="G392" s="40"/>
      <c r="H392" s="40"/>
      <c r="I392" s="144"/>
      <c r="J392" s="40"/>
      <c r="K392" s="40"/>
      <c r="L392" s="44"/>
      <c r="M392" s="220"/>
      <c r="N392" s="221"/>
      <c r="O392" s="91"/>
      <c r="P392" s="91"/>
      <c r="Q392" s="91"/>
      <c r="R392" s="91"/>
      <c r="S392" s="91"/>
      <c r="T392" s="92"/>
      <c r="U392" s="38"/>
      <c r="V392" s="38"/>
      <c r="W392" s="38"/>
      <c r="X392" s="38"/>
      <c r="Y392" s="38"/>
      <c r="Z392" s="38"/>
      <c r="AA392" s="38"/>
      <c r="AB392" s="38"/>
      <c r="AC392" s="38"/>
      <c r="AD392" s="38"/>
      <c r="AE392" s="38"/>
      <c r="AT392" s="17" t="s">
        <v>138</v>
      </c>
      <c r="AU392" s="17" t="s">
        <v>6</v>
      </c>
    </row>
    <row r="393" s="2" customFormat="1" ht="19.8" customHeight="1">
      <c r="A393" s="38"/>
      <c r="B393" s="39"/>
      <c r="C393" s="223" t="s">
        <v>555</v>
      </c>
      <c r="D393" s="223" t="s">
        <v>291</v>
      </c>
      <c r="E393" s="224" t="s">
        <v>556</v>
      </c>
      <c r="F393" s="225" t="s">
        <v>557</v>
      </c>
      <c r="G393" s="226" t="s">
        <v>552</v>
      </c>
      <c r="H393" s="227">
        <v>1</v>
      </c>
      <c r="I393" s="228"/>
      <c r="J393" s="227">
        <f>ROUND(I393*H393,15)</f>
        <v>0</v>
      </c>
      <c r="K393" s="225" t="s">
        <v>448</v>
      </c>
      <c r="L393" s="229"/>
      <c r="M393" s="230" t="s">
        <v>1</v>
      </c>
      <c r="N393" s="231" t="s">
        <v>37</v>
      </c>
      <c r="O393" s="91"/>
      <c r="P393" s="213">
        <f>O393*H393</f>
        <v>0</v>
      </c>
      <c r="Q393" s="213">
        <v>0</v>
      </c>
      <c r="R393" s="213">
        <f>Q393*H393</f>
        <v>0</v>
      </c>
      <c r="S393" s="213">
        <v>0</v>
      </c>
      <c r="T393" s="214">
        <f>S393*H393</f>
        <v>0</v>
      </c>
      <c r="U393" s="38"/>
      <c r="V393" s="38"/>
      <c r="W393" s="38"/>
      <c r="X393" s="38"/>
      <c r="Y393" s="38"/>
      <c r="Z393" s="38"/>
      <c r="AA393" s="38"/>
      <c r="AB393" s="38"/>
      <c r="AC393" s="38"/>
      <c r="AD393" s="38"/>
      <c r="AE393" s="38"/>
      <c r="AR393" s="215" t="s">
        <v>152</v>
      </c>
      <c r="AT393" s="215" t="s">
        <v>291</v>
      </c>
      <c r="AU393" s="215" t="s">
        <v>6</v>
      </c>
      <c r="AY393" s="17" t="s">
        <v>136</v>
      </c>
      <c r="BE393" s="216">
        <f>IF(N393="základní",J393,0)</f>
        <v>0</v>
      </c>
      <c r="BF393" s="216">
        <f>IF(N393="snížená",J393,0)</f>
        <v>0</v>
      </c>
      <c r="BG393" s="216">
        <f>IF(N393="zákl. přenesená",J393,0)</f>
        <v>0</v>
      </c>
      <c r="BH393" s="216">
        <f>IF(N393="sníž. přenesená",J393,0)</f>
        <v>0</v>
      </c>
      <c r="BI393" s="216">
        <f>IF(N393="nulová",J393,0)</f>
        <v>0</v>
      </c>
      <c r="BJ393" s="17" t="s">
        <v>79</v>
      </c>
      <c r="BK393" s="217">
        <f>ROUND(I393*H393,15)</f>
        <v>0</v>
      </c>
      <c r="BL393" s="17" t="s">
        <v>135</v>
      </c>
      <c r="BM393" s="215" t="s">
        <v>558</v>
      </c>
    </row>
    <row r="394" s="2" customFormat="1">
      <c r="A394" s="38"/>
      <c r="B394" s="39"/>
      <c r="C394" s="40"/>
      <c r="D394" s="218" t="s">
        <v>137</v>
      </c>
      <c r="E394" s="40"/>
      <c r="F394" s="219" t="s">
        <v>557</v>
      </c>
      <c r="G394" s="40"/>
      <c r="H394" s="40"/>
      <c r="I394" s="144"/>
      <c r="J394" s="40"/>
      <c r="K394" s="40"/>
      <c r="L394" s="44"/>
      <c r="M394" s="220"/>
      <c r="N394" s="221"/>
      <c r="O394" s="91"/>
      <c r="P394" s="91"/>
      <c r="Q394" s="91"/>
      <c r="R394" s="91"/>
      <c r="S394" s="91"/>
      <c r="T394" s="92"/>
      <c r="U394" s="38"/>
      <c r="V394" s="38"/>
      <c r="W394" s="38"/>
      <c r="X394" s="38"/>
      <c r="Y394" s="38"/>
      <c r="Z394" s="38"/>
      <c r="AA394" s="38"/>
      <c r="AB394" s="38"/>
      <c r="AC394" s="38"/>
      <c r="AD394" s="38"/>
      <c r="AE394" s="38"/>
      <c r="AT394" s="17" t="s">
        <v>137</v>
      </c>
      <c r="AU394" s="17" t="s">
        <v>6</v>
      </c>
    </row>
    <row r="395" s="2" customFormat="1">
      <c r="A395" s="38"/>
      <c r="B395" s="39"/>
      <c r="C395" s="40"/>
      <c r="D395" s="218" t="s">
        <v>138</v>
      </c>
      <c r="E395" s="40"/>
      <c r="F395" s="222" t="s">
        <v>559</v>
      </c>
      <c r="G395" s="40"/>
      <c r="H395" s="40"/>
      <c r="I395" s="144"/>
      <c r="J395" s="40"/>
      <c r="K395" s="40"/>
      <c r="L395" s="44"/>
      <c r="M395" s="220"/>
      <c r="N395" s="221"/>
      <c r="O395" s="91"/>
      <c r="P395" s="91"/>
      <c r="Q395" s="91"/>
      <c r="R395" s="91"/>
      <c r="S395" s="91"/>
      <c r="T395" s="92"/>
      <c r="U395" s="38"/>
      <c r="V395" s="38"/>
      <c r="W395" s="38"/>
      <c r="X395" s="38"/>
      <c r="Y395" s="38"/>
      <c r="Z395" s="38"/>
      <c r="AA395" s="38"/>
      <c r="AB395" s="38"/>
      <c r="AC395" s="38"/>
      <c r="AD395" s="38"/>
      <c r="AE395" s="38"/>
      <c r="AT395" s="17" t="s">
        <v>138</v>
      </c>
      <c r="AU395" s="17" t="s">
        <v>6</v>
      </c>
    </row>
    <row r="396" s="2" customFormat="1" ht="19.8" customHeight="1">
      <c r="A396" s="38"/>
      <c r="B396" s="39"/>
      <c r="C396" s="223" t="s">
        <v>358</v>
      </c>
      <c r="D396" s="223" t="s">
        <v>291</v>
      </c>
      <c r="E396" s="224" t="s">
        <v>560</v>
      </c>
      <c r="F396" s="225" t="s">
        <v>561</v>
      </c>
      <c r="G396" s="226" t="s">
        <v>562</v>
      </c>
      <c r="H396" s="227">
        <v>3</v>
      </c>
      <c r="I396" s="228"/>
      <c r="J396" s="227">
        <f>ROUND(I396*H396,15)</f>
        <v>0</v>
      </c>
      <c r="K396" s="225" t="s">
        <v>448</v>
      </c>
      <c r="L396" s="229"/>
      <c r="M396" s="230" t="s">
        <v>1</v>
      </c>
      <c r="N396" s="231" t="s">
        <v>37</v>
      </c>
      <c r="O396" s="91"/>
      <c r="P396" s="213">
        <f>O396*H396</f>
        <v>0</v>
      </c>
      <c r="Q396" s="213">
        <v>0</v>
      </c>
      <c r="R396" s="213">
        <f>Q396*H396</f>
        <v>0</v>
      </c>
      <c r="S396" s="213">
        <v>0</v>
      </c>
      <c r="T396" s="214">
        <f>S396*H396</f>
        <v>0</v>
      </c>
      <c r="U396" s="38"/>
      <c r="V396" s="38"/>
      <c r="W396" s="38"/>
      <c r="X396" s="38"/>
      <c r="Y396" s="38"/>
      <c r="Z396" s="38"/>
      <c r="AA396" s="38"/>
      <c r="AB396" s="38"/>
      <c r="AC396" s="38"/>
      <c r="AD396" s="38"/>
      <c r="AE396" s="38"/>
      <c r="AR396" s="215" t="s">
        <v>152</v>
      </c>
      <c r="AT396" s="215" t="s">
        <v>291</v>
      </c>
      <c r="AU396" s="215" t="s">
        <v>6</v>
      </c>
      <c r="AY396" s="17" t="s">
        <v>136</v>
      </c>
      <c r="BE396" s="216">
        <f>IF(N396="základní",J396,0)</f>
        <v>0</v>
      </c>
      <c r="BF396" s="216">
        <f>IF(N396="snížená",J396,0)</f>
        <v>0</v>
      </c>
      <c r="BG396" s="216">
        <f>IF(N396="zákl. přenesená",J396,0)</f>
        <v>0</v>
      </c>
      <c r="BH396" s="216">
        <f>IF(N396="sníž. přenesená",J396,0)</f>
        <v>0</v>
      </c>
      <c r="BI396" s="216">
        <f>IF(N396="nulová",J396,0)</f>
        <v>0</v>
      </c>
      <c r="BJ396" s="17" t="s">
        <v>79</v>
      </c>
      <c r="BK396" s="217">
        <f>ROUND(I396*H396,15)</f>
        <v>0</v>
      </c>
      <c r="BL396" s="17" t="s">
        <v>135</v>
      </c>
      <c r="BM396" s="215" t="s">
        <v>563</v>
      </c>
    </row>
    <row r="397" s="2" customFormat="1">
      <c r="A397" s="38"/>
      <c r="B397" s="39"/>
      <c r="C397" s="40"/>
      <c r="D397" s="218" t="s">
        <v>137</v>
      </c>
      <c r="E397" s="40"/>
      <c r="F397" s="219" t="s">
        <v>561</v>
      </c>
      <c r="G397" s="40"/>
      <c r="H397" s="40"/>
      <c r="I397" s="144"/>
      <c r="J397" s="40"/>
      <c r="K397" s="40"/>
      <c r="L397" s="44"/>
      <c r="M397" s="220"/>
      <c r="N397" s="221"/>
      <c r="O397" s="91"/>
      <c r="P397" s="91"/>
      <c r="Q397" s="91"/>
      <c r="R397" s="91"/>
      <c r="S397" s="91"/>
      <c r="T397" s="92"/>
      <c r="U397" s="38"/>
      <c r="V397" s="38"/>
      <c r="W397" s="38"/>
      <c r="X397" s="38"/>
      <c r="Y397" s="38"/>
      <c r="Z397" s="38"/>
      <c r="AA397" s="38"/>
      <c r="AB397" s="38"/>
      <c r="AC397" s="38"/>
      <c r="AD397" s="38"/>
      <c r="AE397" s="38"/>
      <c r="AT397" s="17" t="s">
        <v>137</v>
      </c>
      <c r="AU397" s="17" t="s">
        <v>6</v>
      </c>
    </row>
    <row r="398" s="2" customFormat="1">
      <c r="A398" s="38"/>
      <c r="B398" s="39"/>
      <c r="C398" s="40"/>
      <c r="D398" s="218" t="s">
        <v>138</v>
      </c>
      <c r="E398" s="40"/>
      <c r="F398" s="222" t="s">
        <v>564</v>
      </c>
      <c r="G398" s="40"/>
      <c r="H398" s="40"/>
      <c r="I398" s="144"/>
      <c r="J398" s="40"/>
      <c r="K398" s="40"/>
      <c r="L398" s="44"/>
      <c r="M398" s="220"/>
      <c r="N398" s="221"/>
      <c r="O398" s="91"/>
      <c r="P398" s="91"/>
      <c r="Q398" s="91"/>
      <c r="R398" s="91"/>
      <c r="S398" s="91"/>
      <c r="T398" s="92"/>
      <c r="U398" s="38"/>
      <c r="V398" s="38"/>
      <c r="W398" s="38"/>
      <c r="X398" s="38"/>
      <c r="Y398" s="38"/>
      <c r="Z398" s="38"/>
      <c r="AA398" s="38"/>
      <c r="AB398" s="38"/>
      <c r="AC398" s="38"/>
      <c r="AD398" s="38"/>
      <c r="AE398" s="38"/>
      <c r="AT398" s="17" t="s">
        <v>138</v>
      </c>
      <c r="AU398" s="17" t="s">
        <v>6</v>
      </c>
    </row>
    <row r="399" s="2" customFormat="1" ht="19.8" customHeight="1">
      <c r="A399" s="38"/>
      <c r="B399" s="39"/>
      <c r="C399" s="223" t="s">
        <v>565</v>
      </c>
      <c r="D399" s="223" t="s">
        <v>291</v>
      </c>
      <c r="E399" s="224" t="s">
        <v>566</v>
      </c>
      <c r="F399" s="225" t="s">
        <v>567</v>
      </c>
      <c r="G399" s="226" t="s">
        <v>161</v>
      </c>
      <c r="H399" s="227">
        <v>5</v>
      </c>
      <c r="I399" s="228"/>
      <c r="J399" s="227">
        <f>ROUND(I399*H399,15)</f>
        <v>0</v>
      </c>
      <c r="K399" s="225" t="s">
        <v>448</v>
      </c>
      <c r="L399" s="229"/>
      <c r="M399" s="230" t="s">
        <v>1</v>
      </c>
      <c r="N399" s="231" t="s">
        <v>37</v>
      </c>
      <c r="O399" s="91"/>
      <c r="P399" s="213">
        <f>O399*H399</f>
        <v>0</v>
      </c>
      <c r="Q399" s="213">
        <v>0</v>
      </c>
      <c r="R399" s="213">
        <f>Q399*H399</f>
        <v>0</v>
      </c>
      <c r="S399" s="213">
        <v>0</v>
      </c>
      <c r="T399" s="214">
        <f>S399*H399</f>
        <v>0</v>
      </c>
      <c r="U399" s="38"/>
      <c r="V399" s="38"/>
      <c r="W399" s="38"/>
      <c r="X399" s="38"/>
      <c r="Y399" s="38"/>
      <c r="Z399" s="38"/>
      <c r="AA399" s="38"/>
      <c r="AB399" s="38"/>
      <c r="AC399" s="38"/>
      <c r="AD399" s="38"/>
      <c r="AE399" s="38"/>
      <c r="AR399" s="215" t="s">
        <v>152</v>
      </c>
      <c r="AT399" s="215" t="s">
        <v>291</v>
      </c>
      <c r="AU399" s="215" t="s">
        <v>6</v>
      </c>
      <c r="AY399" s="17" t="s">
        <v>136</v>
      </c>
      <c r="BE399" s="216">
        <f>IF(N399="základní",J399,0)</f>
        <v>0</v>
      </c>
      <c r="BF399" s="216">
        <f>IF(N399="snížená",J399,0)</f>
        <v>0</v>
      </c>
      <c r="BG399" s="216">
        <f>IF(N399="zákl. přenesená",J399,0)</f>
        <v>0</v>
      </c>
      <c r="BH399" s="216">
        <f>IF(N399="sníž. přenesená",J399,0)</f>
        <v>0</v>
      </c>
      <c r="BI399" s="216">
        <f>IF(N399="nulová",J399,0)</f>
        <v>0</v>
      </c>
      <c r="BJ399" s="17" t="s">
        <v>79</v>
      </c>
      <c r="BK399" s="217">
        <f>ROUND(I399*H399,15)</f>
        <v>0</v>
      </c>
      <c r="BL399" s="17" t="s">
        <v>135</v>
      </c>
      <c r="BM399" s="215" t="s">
        <v>568</v>
      </c>
    </row>
    <row r="400" s="2" customFormat="1">
      <c r="A400" s="38"/>
      <c r="B400" s="39"/>
      <c r="C400" s="40"/>
      <c r="D400" s="218" t="s">
        <v>137</v>
      </c>
      <c r="E400" s="40"/>
      <c r="F400" s="219" t="s">
        <v>567</v>
      </c>
      <c r="G400" s="40"/>
      <c r="H400" s="40"/>
      <c r="I400" s="144"/>
      <c r="J400" s="40"/>
      <c r="K400" s="40"/>
      <c r="L400" s="44"/>
      <c r="M400" s="220"/>
      <c r="N400" s="221"/>
      <c r="O400" s="91"/>
      <c r="P400" s="91"/>
      <c r="Q400" s="91"/>
      <c r="R400" s="91"/>
      <c r="S400" s="91"/>
      <c r="T400" s="92"/>
      <c r="U400" s="38"/>
      <c r="V400" s="38"/>
      <c r="W400" s="38"/>
      <c r="X400" s="38"/>
      <c r="Y400" s="38"/>
      <c r="Z400" s="38"/>
      <c r="AA400" s="38"/>
      <c r="AB400" s="38"/>
      <c r="AC400" s="38"/>
      <c r="AD400" s="38"/>
      <c r="AE400" s="38"/>
      <c r="AT400" s="17" t="s">
        <v>137</v>
      </c>
      <c r="AU400" s="17" t="s">
        <v>6</v>
      </c>
    </row>
    <row r="401" s="2" customFormat="1">
      <c r="A401" s="38"/>
      <c r="B401" s="39"/>
      <c r="C401" s="40"/>
      <c r="D401" s="218" t="s">
        <v>138</v>
      </c>
      <c r="E401" s="40"/>
      <c r="F401" s="222" t="s">
        <v>569</v>
      </c>
      <c r="G401" s="40"/>
      <c r="H401" s="40"/>
      <c r="I401" s="144"/>
      <c r="J401" s="40"/>
      <c r="K401" s="40"/>
      <c r="L401" s="44"/>
      <c r="M401" s="220"/>
      <c r="N401" s="221"/>
      <c r="O401" s="91"/>
      <c r="P401" s="91"/>
      <c r="Q401" s="91"/>
      <c r="R401" s="91"/>
      <c r="S401" s="91"/>
      <c r="T401" s="92"/>
      <c r="U401" s="38"/>
      <c r="V401" s="38"/>
      <c r="W401" s="38"/>
      <c r="X401" s="38"/>
      <c r="Y401" s="38"/>
      <c r="Z401" s="38"/>
      <c r="AA401" s="38"/>
      <c r="AB401" s="38"/>
      <c r="AC401" s="38"/>
      <c r="AD401" s="38"/>
      <c r="AE401" s="38"/>
      <c r="AT401" s="17" t="s">
        <v>138</v>
      </c>
      <c r="AU401" s="17" t="s">
        <v>6</v>
      </c>
    </row>
    <row r="402" s="2" customFormat="1" ht="19.8" customHeight="1">
      <c r="A402" s="38"/>
      <c r="B402" s="39"/>
      <c r="C402" s="205" t="s">
        <v>362</v>
      </c>
      <c r="D402" s="205" t="s">
        <v>130</v>
      </c>
      <c r="E402" s="206" t="s">
        <v>570</v>
      </c>
      <c r="F402" s="207" t="s">
        <v>571</v>
      </c>
      <c r="G402" s="208" t="s">
        <v>194</v>
      </c>
      <c r="H402" s="209">
        <v>224.84999999999999</v>
      </c>
      <c r="I402" s="210"/>
      <c r="J402" s="209">
        <f>ROUND(I402*H402,15)</f>
        <v>0</v>
      </c>
      <c r="K402" s="207" t="s">
        <v>134</v>
      </c>
      <c r="L402" s="44"/>
      <c r="M402" s="211" t="s">
        <v>1</v>
      </c>
      <c r="N402" s="212" t="s">
        <v>37</v>
      </c>
      <c r="O402" s="91"/>
      <c r="P402" s="213">
        <f>O402*H402</f>
        <v>0</v>
      </c>
      <c r="Q402" s="213">
        <v>0</v>
      </c>
      <c r="R402" s="213">
        <f>Q402*H402</f>
        <v>0</v>
      </c>
      <c r="S402" s="213">
        <v>0</v>
      </c>
      <c r="T402" s="214">
        <f>S402*H402</f>
        <v>0</v>
      </c>
      <c r="U402" s="38"/>
      <c r="V402" s="38"/>
      <c r="W402" s="38"/>
      <c r="X402" s="38"/>
      <c r="Y402" s="38"/>
      <c r="Z402" s="38"/>
      <c r="AA402" s="38"/>
      <c r="AB402" s="38"/>
      <c r="AC402" s="38"/>
      <c r="AD402" s="38"/>
      <c r="AE402" s="38"/>
      <c r="AR402" s="215" t="s">
        <v>135</v>
      </c>
      <c r="AT402" s="215" t="s">
        <v>130</v>
      </c>
      <c r="AU402" s="215" t="s">
        <v>6</v>
      </c>
      <c r="AY402" s="17" t="s">
        <v>136</v>
      </c>
      <c r="BE402" s="216">
        <f>IF(N402="základní",J402,0)</f>
        <v>0</v>
      </c>
      <c r="BF402" s="216">
        <f>IF(N402="snížená",J402,0)</f>
        <v>0</v>
      </c>
      <c r="BG402" s="216">
        <f>IF(N402="zákl. přenesená",J402,0)</f>
        <v>0</v>
      </c>
      <c r="BH402" s="216">
        <f>IF(N402="sníž. přenesená",J402,0)</f>
        <v>0</v>
      </c>
      <c r="BI402" s="216">
        <f>IF(N402="nulová",J402,0)</f>
        <v>0</v>
      </c>
      <c r="BJ402" s="17" t="s">
        <v>79</v>
      </c>
      <c r="BK402" s="217">
        <f>ROUND(I402*H402,15)</f>
        <v>0</v>
      </c>
      <c r="BL402" s="17" t="s">
        <v>135</v>
      </c>
      <c r="BM402" s="215" t="s">
        <v>572</v>
      </c>
    </row>
    <row r="403" s="2" customFormat="1">
      <c r="A403" s="38"/>
      <c r="B403" s="39"/>
      <c r="C403" s="40"/>
      <c r="D403" s="218" t="s">
        <v>137</v>
      </c>
      <c r="E403" s="40"/>
      <c r="F403" s="219" t="s">
        <v>571</v>
      </c>
      <c r="G403" s="40"/>
      <c r="H403" s="40"/>
      <c r="I403" s="144"/>
      <c r="J403" s="40"/>
      <c r="K403" s="40"/>
      <c r="L403" s="44"/>
      <c r="M403" s="220"/>
      <c r="N403" s="221"/>
      <c r="O403" s="91"/>
      <c r="P403" s="91"/>
      <c r="Q403" s="91"/>
      <c r="R403" s="91"/>
      <c r="S403" s="91"/>
      <c r="T403" s="92"/>
      <c r="U403" s="38"/>
      <c r="V403" s="38"/>
      <c r="W403" s="38"/>
      <c r="X403" s="38"/>
      <c r="Y403" s="38"/>
      <c r="Z403" s="38"/>
      <c r="AA403" s="38"/>
      <c r="AB403" s="38"/>
      <c r="AC403" s="38"/>
      <c r="AD403" s="38"/>
      <c r="AE403" s="38"/>
      <c r="AT403" s="17" t="s">
        <v>137</v>
      </c>
      <c r="AU403" s="17" t="s">
        <v>6</v>
      </c>
    </row>
    <row r="404" s="2" customFormat="1">
      <c r="A404" s="38"/>
      <c r="B404" s="39"/>
      <c r="C404" s="40"/>
      <c r="D404" s="218" t="s">
        <v>138</v>
      </c>
      <c r="E404" s="40"/>
      <c r="F404" s="222" t="s">
        <v>573</v>
      </c>
      <c r="G404" s="40"/>
      <c r="H404" s="40"/>
      <c r="I404" s="144"/>
      <c r="J404" s="40"/>
      <c r="K404" s="40"/>
      <c r="L404" s="44"/>
      <c r="M404" s="220"/>
      <c r="N404" s="221"/>
      <c r="O404" s="91"/>
      <c r="P404" s="91"/>
      <c r="Q404" s="91"/>
      <c r="R404" s="91"/>
      <c r="S404" s="91"/>
      <c r="T404" s="92"/>
      <c r="U404" s="38"/>
      <c r="V404" s="38"/>
      <c r="W404" s="38"/>
      <c r="X404" s="38"/>
      <c r="Y404" s="38"/>
      <c r="Z404" s="38"/>
      <c r="AA404" s="38"/>
      <c r="AB404" s="38"/>
      <c r="AC404" s="38"/>
      <c r="AD404" s="38"/>
      <c r="AE404" s="38"/>
      <c r="AT404" s="17" t="s">
        <v>138</v>
      </c>
      <c r="AU404" s="17" t="s">
        <v>6</v>
      </c>
    </row>
    <row r="405" s="2" customFormat="1" ht="19.8" customHeight="1">
      <c r="A405" s="38"/>
      <c r="B405" s="39"/>
      <c r="C405" s="205" t="s">
        <v>574</v>
      </c>
      <c r="D405" s="205" t="s">
        <v>130</v>
      </c>
      <c r="E405" s="206" t="s">
        <v>575</v>
      </c>
      <c r="F405" s="207" t="s">
        <v>576</v>
      </c>
      <c r="G405" s="208" t="s">
        <v>142</v>
      </c>
      <c r="H405" s="209">
        <v>1933.9000000000001</v>
      </c>
      <c r="I405" s="210"/>
      <c r="J405" s="209">
        <f>ROUND(I405*H405,15)</f>
        <v>0</v>
      </c>
      <c r="K405" s="207" t="s">
        <v>134</v>
      </c>
      <c r="L405" s="44"/>
      <c r="M405" s="211" t="s">
        <v>1</v>
      </c>
      <c r="N405" s="212" t="s">
        <v>37</v>
      </c>
      <c r="O405" s="91"/>
      <c r="P405" s="213">
        <f>O405*H405</f>
        <v>0</v>
      </c>
      <c r="Q405" s="213">
        <v>0</v>
      </c>
      <c r="R405" s="213">
        <f>Q405*H405</f>
        <v>0</v>
      </c>
      <c r="S405" s="213">
        <v>0</v>
      </c>
      <c r="T405" s="214">
        <f>S405*H405</f>
        <v>0</v>
      </c>
      <c r="U405" s="38"/>
      <c r="V405" s="38"/>
      <c r="W405" s="38"/>
      <c r="X405" s="38"/>
      <c r="Y405" s="38"/>
      <c r="Z405" s="38"/>
      <c r="AA405" s="38"/>
      <c r="AB405" s="38"/>
      <c r="AC405" s="38"/>
      <c r="AD405" s="38"/>
      <c r="AE405" s="38"/>
      <c r="AR405" s="215" t="s">
        <v>135</v>
      </c>
      <c r="AT405" s="215" t="s">
        <v>130</v>
      </c>
      <c r="AU405" s="215" t="s">
        <v>6</v>
      </c>
      <c r="AY405" s="17" t="s">
        <v>136</v>
      </c>
      <c r="BE405" s="216">
        <f>IF(N405="základní",J405,0)</f>
        <v>0</v>
      </c>
      <c r="BF405" s="216">
        <f>IF(N405="snížená",J405,0)</f>
        <v>0</v>
      </c>
      <c r="BG405" s="216">
        <f>IF(N405="zákl. přenesená",J405,0)</f>
        <v>0</v>
      </c>
      <c r="BH405" s="216">
        <f>IF(N405="sníž. přenesená",J405,0)</f>
        <v>0</v>
      </c>
      <c r="BI405" s="216">
        <f>IF(N405="nulová",J405,0)</f>
        <v>0</v>
      </c>
      <c r="BJ405" s="17" t="s">
        <v>79</v>
      </c>
      <c r="BK405" s="217">
        <f>ROUND(I405*H405,15)</f>
        <v>0</v>
      </c>
      <c r="BL405" s="17" t="s">
        <v>135</v>
      </c>
      <c r="BM405" s="215" t="s">
        <v>577</v>
      </c>
    </row>
    <row r="406" s="2" customFormat="1">
      <c r="A406" s="38"/>
      <c r="B406" s="39"/>
      <c r="C406" s="40"/>
      <c r="D406" s="218" t="s">
        <v>137</v>
      </c>
      <c r="E406" s="40"/>
      <c r="F406" s="219" t="s">
        <v>576</v>
      </c>
      <c r="G406" s="40"/>
      <c r="H406" s="40"/>
      <c r="I406" s="144"/>
      <c r="J406" s="40"/>
      <c r="K406" s="40"/>
      <c r="L406" s="44"/>
      <c r="M406" s="220"/>
      <c r="N406" s="221"/>
      <c r="O406" s="91"/>
      <c r="P406" s="91"/>
      <c r="Q406" s="91"/>
      <c r="R406" s="91"/>
      <c r="S406" s="91"/>
      <c r="T406" s="92"/>
      <c r="U406" s="38"/>
      <c r="V406" s="38"/>
      <c r="W406" s="38"/>
      <c r="X406" s="38"/>
      <c r="Y406" s="38"/>
      <c r="Z406" s="38"/>
      <c r="AA406" s="38"/>
      <c r="AB406" s="38"/>
      <c r="AC406" s="38"/>
      <c r="AD406" s="38"/>
      <c r="AE406" s="38"/>
      <c r="AT406" s="17" t="s">
        <v>137</v>
      </c>
      <c r="AU406" s="17" t="s">
        <v>6</v>
      </c>
    </row>
    <row r="407" s="2" customFormat="1">
      <c r="A407" s="38"/>
      <c r="B407" s="39"/>
      <c r="C407" s="40"/>
      <c r="D407" s="218" t="s">
        <v>138</v>
      </c>
      <c r="E407" s="40"/>
      <c r="F407" s="222" t="s">
        <v>578</v>
      </c>
      <c r="G407" s="40"/>
      <c r="H407" s="40"/>
      <c r="I407" s="144"/>
      <c r="J407" s="40"/>
      <c r="K407" s="40"/>
      <c r="L407" s="44"/>
      <c r="M407" s="220"/>
      <c r="N407" s="221"/>
      <c r="O407" s="91"/>
      <c r="P407" s="91"/>
      <c r="Q407" s="91"/>
      <c r="R407" s="91"/>
      <c r="S407" s="91"/>
      <c r="T407" s="92"/>
      <c r="U407" s="38"/>
      <c r="V407" s="38"/>
      <c r="W407" s="38"/>
      <c r="X407" s="38"/>
      <c r="Y407" s="38"/>
      <c r="Z407" s="38"/>
      <c r="AA407" s="38"/>
      <c r="AB407" s="38"/>
      <c r="AC407" s="38"/>
      <c r="AD407" s="38"/>
      <c r="AE407" s="38"/>
      <c r="AT407" s="17" t="s">
        <v>138</v>
      </c>
      <c r="AU407" s="17" t="s">
        <v>6</v>
      </c>
    </row>
    <row r="408" s="2" customFormat="1" ht="19.8" customHeight="1">
      <c r="A408" s="38"/>
      <c r="B408" s="39"/>
      <c r="C408" s="205" t="s">
        <v>367</v>
      </c>
      <c r="D408" s="205" t="s">
        <v>130</v>
      </c>
      <c r="E408" s="206" t="s">
        <v>579</v>
      </c>
      <c r="F408" s="207" t="s">
        <v>580</v>
      </c>
      <c r="G408" s="208" t="s">
        <v>142</v>
      </c>
      <c r="H408" s="209">
        <v>395.80000000000001</v>
      </c>
      <c r="I408" s="210"/>
      <c r="J408" s="209">
        <f>ROUND(I408*H408,15)</f>
        <v>0</v>
      </c>
      <c r="K408" s="207" t="s">
        <v>134</v>
      </c>
      <c r="L408" s="44"/>
      <c r="M408" s="211" t="s">
        <v>1</v>
      </c>
      <c r="N408" s="212" t="s">
        <v>37</v>
      </c>
      <c r="O408" s="91"/>
      <c r="P408" s="213">
        <f>O408*H408</f>
        <v>0</v>
      </c>
      <c r="Q408" s="213">
        <v>0</v>
      </c>
      <c r="R408" s="213">
        <f>Q408*H408</f>
        <v>0</v>
      </c>
      <c r="S408" s="213">
        <v>0</v>
      </c>
      <c r="T408" s="214">
        <f>S408*H408</f>
        <v>0</v>
      </c>
      <c r="U408" s="38"/>
      <c r="V408" s="38"/>
      <c r="W408" s="38"/>
      <c r="X408" s="38"/>
      <c r="Y408" s="38"/>
      <c r="Z408" s="38"/>
      <c r="AA408" s="38"/>
      <c r="AB408" s="38"/>
      <c r="AC408" s="38"/>
      <c r="AD408" s="38"/>
      <c r="AE408" s="38"/>
      <c r="AR408" s="215" t="s">
        <v>135</v>
      </c>
      <c r="AT408" s="215" t="s">
        <v>130</v>
      </c>
      <c r="AU408" s="215" t="s">
        <v>6</v>
      </c>
      <c r="AY408" s="17" t="s">
        <v>136</v>
      </c>
      <c r="BE408" s="216">
        <f>IF(N408="základní",J408,0)</f>
        <v>0</v>
      </c>
      <c r="BF408" s="216">
        <f>IF(N408="snížená",J408,0)</f>
        <v>0</v>
      </c>
      <c r="BG408" s="216">
        <f>IF(N408="zákl. přenesená",J408,0)</f>
        <v>0</v>
      </c>
      <c r="BH408" s="216">
        <f>IF(N408="sníž. přenesená",J408,0)</f>
        <v>0</v>
      </c>
      <c r="BI408" s="216">
        <f>IF(N408="nulová",J408,0)</f>
        <v>0</v>
      </c>
      <c r="BJ408" s="17" t="s">
        <v>79</v>
      </c>
      <c r="BK408" s="217">
        <f>ROUND(I408*H408,15)</f>
        <v>0</v>
      </c>
      <c r="BL408" s="17" t="s">
        <v>135</v>
      </c>
      <c r="BM408" s="215" t="s">
        <v>581</v>
      </c>
    </row>
    <row r="409" s="2" customFormat="1">
      <c r="A409" s="38"/>
      <c r="B409" s="39"/>
      <c r="C409" s="40"/>
      <c r="D409" s="218" t="s">
        <v>137</v>
      </c>
      <c r="E409" s="40"/>
      <c r="F409" s="219" t="s">
        <v>580</v>
      </c>
      <c r="G409" s="40"/>
      <c r="H409" s="40"/>
      <c r="I409" s="144"/>
      <c r="J409" s="40"/>
      <c r="K409" s="40"/>
      <c r="L409" s="44"/>
      <c r="M409" s="220"/>
      <c r="N409" s="221"/>
      <c r="O409" s="91"/>
      <c r="P409" s="91"/>
      <c r="Q409" s="91"/>
      <c r="R409" s="91"/>
      <c r="S409" s="91"/>
      <c r="T409" s="92"/>
      <c r="U409" s="38"/>
      <c r="V409" s="38"/>
      <c r="W409" s="38"/>
      <c r="X409" s="38"/>
      <c r="Y409" s="38"/>
      <c r="Z409" s="38"/>
      <c r="AA409" s="38"/>
      <c r="AB409" s="38"/>
      <c r="AC409" s="38"/>
      <c r="AD409" s="38"/>
      <c r="AE409" s="38"/>
      <c r="AT409" s="17" t="s">
        <v>137</v>
      </c>
      <c r="AU409" s="17" t="s">
        <v>6</v>
      </c>
    </row>
    <row r="410" s="2" customFormat="1">
      <c r="A410" s="38"/>
      <c r="B410" s="39"/>
      <c r="C410" s="40"/>
      <c r="D410" s="218" t="s">
        <v>138</v>
      </c>
      <c r="E410" s="40"/>
      <c r="F410" s="222" t="s">
        <v>582</v>
      </c>
      <c r="G410" s="40"/>
      <c r="H410" s="40"/>
      <c r="I410" s="144"/>
      <c r="J410" s="40"/>
      <c r="K410" s="40"/>
      <c r="L410" s="44"/>
      <c r="M410" s="220"/>
      <c r="N410" s="221"/>
      <c r="O410" s="91"/>
      <c r="P410" s="91"/>
      <c r="Q410" s="91"/>
      <c r="R410" s="91"/>
      <c r="S410" s="91"/>
      <c r="T410" s="92"/>
      <c r="U410" s="38"/>
      <c r="V410" s="38"/>
      <c r="W410" s="38"/>
      <c r="X410" s="38"/>
      <c r="Y410" s="38"/>
      <c r="Z410" s="38"/>
      <c r="AA410" s="38"/>
      <c r="AB410" s="38"/>
      <c r="AC410" s="38"/>
      <c r="AD410" s="38"/>
      <c r="AE410" s="38"/>
      <c r="AT410" s="17" t="s">
        <v>138</v>
      </c>
      <c r="AU410" s="17" t="s">
        <v>6</v>
      </c>
    </row>
    <row r="411" s="2" customFormat="1" ht="19.8" customHeight="1">
      <c r="A411" s="38"/>
      <c r="B411" s="39"/>
      <c r="C411" s="205" t="s">
        <v>583</v>
      </c>
      <c r="D411" s="205" t="s">
        <v>130</v>
      </c>
      <c r="E411" s="206" t="s">
        <v>584</v>
      </c>
      <c r="F411" s="207" t="s">
        <v>585</v>
      </c>
      <c r="G411" s="208" t="s">
        <v>147</v>
      </c>
      <c r="H411" s="209">
        <v>1.522</v>
      </c>
      <c r="I411" s="210"/>
      <c r="J411" s="209">
        <f>ROUND(I411*H411,15)</f>
        <v>0</v>
      </c>
      <c r="K411" s="207" t="s">
        <v>134</v>
      </c>
      <c r="L411" s="44"/>
      <c r="M411" s="211" t="s">
        <v>1</v>
      </c>
      <c r="N411" s="212" t="s">
        <v>37</v>
      </c>
      <c r="O411" s="91"/>
      <c r="P411" s="213">
        <f>O411*H411</f>
        <v>0</v>
      </c>
      <c r="Q411" s="213">
        <v>0</v>
      </c>
      <c r="R411" s="213">
        <f>Q411*H411</f>
        <v>0</v>
      </c>
      <c r="S411" s="213">
        <v>0</v>
      </c>
      <c r="T411" s="214">
        <f>S411*H411</f>
        <v>0</v>
      </c>
      <c r="U411" s="38"/>
      <c r="V411" s="38"/>
      <c r="W411" s="38"/>
      <c r="X411" s="38"/>
      <c r="Y411" s="38"/>
      <c r="Z411" s="38"/>
      <c r="AA411" s="38"/>
      <c r="AB411" s="38"/>
      <c r="AC411" s="38"/>
      <c r="AD411" s="38"/>
      <c r="AE411" s="38"/>
      <c r="AR411" s="215" t="s">
        <v>135</v>
      </c>
      <c r="AT411" s="215" t="s">
        <v>130</v>
      </c>
      <c r="AU411" s="215" t="s">
        <v>6</v>
      </c>
      <c r="AY411" s="17" t="s">
        <v>136</v>
      </c>
      <c r="BE411" s="216">
        <f>IF(N411="základní",J411,0)</f>
        <v>0</v>
      </c>
      <c r="BF411" s="216">
        <f>IF(N411="snížená",J411,0)</f>
        <v>0</v>
      </c>
      <c r="BG411" s="216">
        <f>IF(N411="zákl. přenesená",J411,0)</f>
        <v>0</v>
      </c>
      <c r="BH411" s="216">
        <f>IF(N411="sníž. přenesená",J411,0)</f>
        <v>0</v>
      </c>
      <c r="BI411" s="216">
        <f>IF(N411="nulová",J411,0)</f>
        <v>0</v>
      </c>
      <c r="BJ411" s="17" t="s">
        <v>79</v>
      </c>
      <c r="BK411" s="217">
        <f>ROUND(I411*H411,15)</f>
        <v>0</v>
      </c>
      <c r="BL411" s="17" t="s">
        <v>135</v>
      </c>
      <c r="BM411" s="215" t="s">
        <v>586</v>
      </c>
    </row>
    <row r="412" s="2" customFormat="1">
      <c r="A412" s="38"/>
      <c r="B412" s="39"/>
      <c r="C412" s="40"/>
      <c r="D412" s="218" t="s">
        <v>137</v>
      </c>
      <c r="E412" s="40"/>
      <c r="F412" s="219" t="s">
        <v>585</v>
      </c>
      <c r="G412" s="40"/>
      <c r="H412" s="40"/>
      <c r="I412" s="144"/>
      <c r="J412" s="40"/>
      <c r="K412" s="40"/>
      <c r="L412" s="44"/>
      <c r="M412" s="220"/>
      <c r="N412" s="221"/>
      <c r="O412" s="91"/>
      <c r="P412" s="91"/>
      <c r="Q412" s="91"/>
      <c r="R412" s="91"/>
      <c r="S412" s="91"/>
      <c r="T412" s="92"/>
      <c r="U412" s="38"/>
      <c r="V412" s="38"/>
      <c r="W412" s="38"/>
      <c r="X412" s="38"/>
      <c r="Y412" s="38"/>
      <c r="Z412" s="38"/>
      <c r="AA412" s="38"/>
      <c r="AB412" s="38"/>
      <c r="AC412" s="38"/>
      <c r="AD412" s="38"/>
      <c r="AE412" s="38"/>
      <c r="AT412" s="17" t="s">
        <v>137</v>
      </c>
      <c r="AU412" s="17" t="s">
        <v>6</v>
      </c>
    </row>
    <row r="413" s="2" customFormat="1">
      <c r="A413" s="38"/>
      <c r="B413" s="39"/>
      <c r="C413" s="40"/>
      <c r="D413" s="218" t="s">
        <v>138</v>
      </c>
      <c r="E413" s="40"/>
      <c r="F413" s="222" t="s">
        <v>587</v>
      </c>
      <c r="G413" s="40"/>
      <c r="H413" s="40"/>
      <c r="I413" s="144"/>
      <c r="J413" s="40"/>
      <c r="K413" s="40"/>
      <c r="L413" s="44"/>
      <c r="M413" s="220"/>
      <c r="N413" s="221"/>
      <c r="O413" s="91"/>
      <c r="P413" s="91"/>
      <c r="Q413" s="91"/>
      <c r="R413" s="91"/>
      <c r="S413" s="91"/>
      <c r="T413" s="92"/>
      <c r="U413" s="38"/>
      <c r="V413" s="38"/>
      <c r="W413" s="38"/>
      <c r="X413" s="38"/>
      <c r="Y413" s="38"/>
      <c r="Z413" s="38"/>
      <c r="AA413" s="38"/>
      <c r="AB413" s="38"/>
      <c r="AC413" s="38"/>
      <c r="AD413" s="38"/>
      <c r="AE413" s="38"/>
      <c r="AT413" s="17" t="s">
        <v>138</v>
      </c>
      <c r="AU413" s="17" t="s">
        <v>6</v>
      </c>
    </row>
    <row r="414" s="2" customFormat="1" ht="19.8" customHeight="1">
      <c r="A414" s="38"/>
      <c r="B414" s="39"/>
      <c r="C414" s="205" t="s">
        <v>371</v>
      </c>
      <c r="D414" s="205" t="s">
        <v>130</v>
      </c>
      <c r="E414" s="206" t="s">
        <v>588</v>
      </c>
      <c r="F414" s="207" t="s">
        <v>589</v>
      </c>
      <c r="G414" s="208" t="s">
        <v>194</v>
      </c>
      <c r="H414" s="209">
        <v>695.34000000000003</v>
      </c>
      <c r="I414" s="210"/>
      <c r="J414" s="209">
        <f>ROUND(I414*H414,15)</f>
        <v>0</v>
      </c>
      <c r="K414" s="207" t="s">
        <v>134</v>
      </c>
      <c r="L414" s="44"/>
      <c r="M414" s="211" t="s">
        <v>1</v>
      </c>
      <c r="N414" s="212" t="s">
        <v>37</v>
      </c>
      <c r="O414" s="91"/>
      <c r="P414" s="213">
        <f>O414*H414</f>
        <v>0</v>
      </c>
      <c r="Q414" s="213">
        <v>0</v>
      </c>
      <c r="R414" s="213">
        <f>Q414*H414</f>
        <v>0</v>
      </c>
      <c r="S414" s="213">
        <v>0</v>
      </c>
      <c r="T414" s="214">
        <f>S414*H414</f>
        <v>0</v>
      </c>
      <c r="U414" s="38"/>
      <c r="V414" s="38"/>
      <c r="W414" s="38"/>
      <c r="X414" s="38"/>
      <c r="Y414" s="38"/>
      <c r="Z414" s="38"/>
      <c r="AA414" s="38"/>
      <c r="AB414" s="38"/>
      <c r="AC414" s="38"/>
      <c r="AD414" s="38"/>
      <c r="AE414" s="38"/>
      <c r="AR414" s="215" t="s">
        <v>135</v>
      </c>
      <c r="AT414" s="215" t="s">
        <v>130</v>
      </c>
      <c r="AU414" s="215" t="s">
        <v>6</v>
      </c>
      <c r="AY414" s="17" t="s">
        <v>136</v>
      </c>
      <c r="BE414" s="216">
        <f>IF(N414="základní",J414,0)</f>
        <v>0</v>
      </c>
      <c r="BF414" s="216">
        <f>IF(N414="snížená",J414,0)</f>
        <v>0</v>
      </c>
      <c r="BG414" s="216">
        <f>IF(N414="zákl. přenesená",J414,0)</f>
        <v>0</v>
      </c>
      <c r="BH414" s="216">
        <f>IF(N414="sníž. přenesená",J414,0)</f>
        <v>0</v>
      </c>
      <c r="BI414" s="216">
        <f>IF(N414="nulová",J414,0)</f>
        <v>0</v>
      </c>
      <c r="BJ414" s="17" t="s">
        <v>79</v>
      </c>
      <c r="BK414" s="217">
        <f>ROUND(I414*H414,15)</f>
        <v>0</v>
      </c>
      <c r="BL414" s="17" t="s">
        <v>135</v>
      </c>
      <c r="BM414" s="215" t="s">
        <v>590</v>
      </c>
    </row>
    <row r="415" s="2" customFormat="1">
      <c r="A415" s="38"/>
      <c r="B415" s="39"/>
      <c r="C415" s="40"/>
      <c r="D415" s="218" t="s">
        <v>137</v>
      </c>
      <c r="E415" s="40"/>
      <c r="F415" s="219" t="s">
        <v>589</v>
      </c>
      <c r="G415" s="40"/>
      <c r="H415" s="40"/>
      <c r="I415" s="144"/>
      <c r="J415" s="40"/>
      <c r="K415" s="40"/>
      <c r="L415" s="44"/>
      <c r="M415" s="220"/>
      <c r="N415" s="221"/>
      <c r="O415" s="91"/>
      <c r="P415" s="91"/>
      <c r="Q415" s="91"/>
      <c r="R415" s="91"/>
      <c r="S415" s="91"/>
      <c r="T415" s="92"/>
      <c r="U415" s="38"/>
      <c r="V415" s="38"/>
      <c r="W415" s="38"/>
      <c r="X415" s="38"/>
      <c r="Y415" s="38"/>
      <c r="Z415" s="38"/>
      <c r="AA415" s="38"/>
      <c r="AB415" s="38"/>
      <c r="AC415" s="38"/>
      <c r="AD415" s="38"/>
      <c r="AE415" s="38"/>
      <c r="AT415" s="17" t="s">
        <v>137</v>
      </c>
      <c r="AU415" s="17" t="s">
        <v>6</v>
      </c>
    </row>
    <row r="416" s="2" customFormat="1">
      <c r="A416" s="38"/>
      <c r="B416" s="39"/>
      <c r="C416" s="40"/>
      <c r="D416" s="218" t="s">
        <v>138</v>
      </c>
      <c r="E416" s="40"/>
      <c r="F416" s="222" t="s">
        <v>591</v>
      </c>
      <c r="G416" s="40"/>
      <c r="H416" s="40"/>
      <c r="I416" s="144"/>
      <c r="J416" s="40"/>
      <c r="K416" s="40"/>
      <c r="L416" s="44"/>
      <c r="M416" s="220"/>
      <c r="N416" s="221"/>
      <c r="O416" s="91"/>
      <c r="P416" s="91"/>
      <c r="Q416" s="91"/>
      <c r="R416" s="91"/>
      <c r="S416" s="91"/>
      <c r="T416" s="92"/>
      <c r="U416" s="38"/>
      <c r="V416" s="38"/>
      <c r="W416" s="38"/>
      <c r="X416" s="38"/>
      <c r="Y416" s="38"/>
      <c r="Z416" s="38"/>
      <c r="AA416" s="38"/>
      <c r="AB416" s="38"/>
      <c r="AC416" s="38"/>
      <c r="AD416" s="38"/>
      <c r="AE416" s="38"/>
      <c r="AT416" s="17" t="s">
        <v>138</v>
      </c>
      <c r="AU416" s="17" t="s">
        <v>6</v>
      </c>
    </row>
    <row r="417" s="2" customFormat="1" ht="19.8" customHeight="1">
      <c r="A417" s="38"/>
      <c r="B417" s="39"/>
      <c r="C417" s="205" t="s">
        <v>592</v>
      </c>
      <c r="D417" s="205" t="s">
        <v>130</v>
      </c>
      <c r="E417" s="206" t="s">
        <v>593</v>
      </c>
      <c r="F417" s="207" t="s">
        <v>594</v>
      </c>
      <c r="G417" s="208" t="s">
        <v>161</v>
      </c>
      <c r="H417" s="209">
        <v>80</v>
      </c>
      <c r="I417" s="210"/>
      <c r="J417" s="209">
        <f>ROUND(I417*H417,15)</f>
        <v>0</v>
      </c>
      <c r="K417" s="207" t="s">
        <v>134</v>
      </c>
      <c r="L417" s="44"/>
      <c r="M417" s="211" t="s">
        <v>1</v>
      </c>
      <c r="N417" s="212" t="s">
        <v>37</v>
      </c>
      <c r="O417" s="91"/>
      <c r="P417" s="213">
        <f>O417*H417</f>
        <v>0</v>
      </c>
      <c r="Q417" s="213">
        <v>0</v>
      </c>
      <c r="R417" s="213">
        <f>Q417*H417</f>
        <v>0</v>
      </c>
      <c r="S417" s="213">
        <v>0</v>
      </c>
      <c r="T417" s="214">
        <f>S417*H417</f>
        <v>0</v>
      </c>
      <c r="U417" s="38"/>
      <c r="V417" s="38"/>
      <c r="W417" s="38"/>
      <c r="X417" s="38"/>
      <c r="Y417" s="38"/>
      <c r="Z417" s="38"/>
      <c r="AA417" s="38"/>
      <c r="AB417" s="38"/>
      <c r="AC417" s="38"/>
      <c r="AD417" s="38"/>
      <c r="AE417" s="38"/>
      <c r="AR417" s="215" t="s">
        <v>135</v>
      </c>
      <c r="AT417" s="215" t="s">
        <v>130</v>
      </c>
      <c r="AU417" s="215" t="s">
        <v>6</v>
      </c>
      <c r="AY417" s="17" t="s">
        <v>136</v>
      </c>
      <c r="BE417" s="216">
        <f>IF(N417="základní",J417,0)</f>
        <v>0</v>
      </c>
      <c r="BF417" s="216">
        <f>IF(N417="snížená",J417,0)</f>
        <v>0</v>
      </c>
      <c r="BG417" s="216">
        <f>IF(N417="zákl. přenesená",J417,0)</f>
        <v>0</v>
      </c>
      <c r="BH417" s="216">
        <f>IF(N417="sníž. přenesená",J417,0)</f>
        <v>0</v>
      </c>
      <c r="BI417" s="216">
        <f>IF(N417="nulová",J417,0)</f>
        <v>0</v>
      </c>
      <c r="BJ417" s="17" t="s">
        <v>79</v>
      </c>
      <c r="BK417" s="217">
        <f>ROUND(I417*H417,15)</f>
        <v>0</v>
      </c>
      <c r="BL417" s="17" t="s">
        <v>135</v>
      </c>
      <c r="BM417" s="215" t="s">
        <v>595</v>
      </c>
    </row>
    <row r="418" s="2" customFormat="1">
      <c r="A418" s="38"/>
      <c r="B418" s="39"/>
      <c r="C418" s="40"/>
      <c r="D418" s="218" t="s">
        <v>137</v>
      </c>
      <c r="E418" s="40"/>
      <c r="F418" s="219" t="s">
        <v>594</v>
      </c>
      <c r="G418" s="40"/>
      <c r="H418" s="40"/>
      <c r="I418" s="144"/>
      <c r="J418" s="40"/>
      <c r="K418" s="40"/>
      <c r="L418" s="44"/>
      <c r="M418" s="220"/>
      <c r="N418" s="221"/>
      <c r="O418" s="91"/>
      <c r="P418" s="91"/>
      <c r="Q418" s="91"/>
      <c r="R418" s="91"/>
      <c r="S418" s="91"/>
      <c r="T418" s="92"/>
      <c r="U418" s="38"/>
      <c r="V418" s="38"/>
      <c r="W418" s="38"/>
      <c r="X418" s="38"/>
      <c r="Y418" s="38"/>
      <c r="Z418" s="38"/>
      <c r="AA418" s="38"/>
      <c r="AB418" s="38"/>
      <c r="AC418" s="38"/>
      <c r="AD418" s="38"/>
      <c r="AE418" s="38"/>
      <c r="AT418" s="17" t="s">
        <v>137</v>
      </c>
      <c r="AU418" s="17" t="s">
        <v>6</v>
      </c>
    </row>
    <row r="419" s="2" customFormat="1">
      <c r="A419" s="38"/>
      <c r="B419" s="39"/>
      <c r="C419" s="40"/>
      <c r="D419" s="218" t="s">
        <v>138</v>
      </c>
      <c r="E419" s="40"/>
      <c r="F419" s="222" t="s">
        <v>596</v>
      </c>
      <c r="G419" s="40"/>
      <c r="H419" s="40"/>
      <c r="I419" s="144"/>
      <c r="J419" s="40"/>
      <c r="K419" s="40"/>
      <c r="L419" s="44"/>
      <c r="M419" s="220"/>
      <c r="N419" s="221"/>
      <c r="O419" s="91"/>
      <c r="P419" s="91"/>
      <c r="Q419" s="91"/>
      <c r="R419" s="91"/>
      <c r="S419" s="91"/>
      <c r="T419" s="92"/>
      <c r="U419" s="38"/>
      <c r="V419" s="38"/>
      <c r="W419" s="38"/>
      <c r="X419" s="38"/>
      <c r="Y419" s="38"/>
      <c r="Z419" s="38"/>
      <c r="AA419" s="38"/>
      <c r="AB419" s="38"/>
      <c r="AC419" s="38"/>
      <c r="AD419" s="38"/>
      <c r="AE419" s="38"/>
      <c r="AT419" s="17" t="s">
        <v>138</v>
      </c>
      <c r="AU419" s="17" t="s">
        <v>6</v>
      </c>
    </row>
    <row r="420" s="2" customFormat="1" ht="19.8" customHeight="1">
      <c r="A420" s="38"/>
      <c r="B420" s="39"/>
      <c r="C420" s="205" t="s">
        <v>376</v>
      </c>
      <c r="D420" s="205" t="s">
        <v>130</v>
      </c>
      <c r="E420" s="206" t="s">
        <v>597</v>
      </c>
      <c r="F420" s="207" t="s">
        <v>598</v>
      </c>
      <c r="G420" s="208" t="s">
        <v>147</v>
      </c>
      <c r="H420" s="209">
        <v>0.13500000000000001</v>
      </c>
      <c r="I420" s="210"/>
      <c r="J420" s="209">
        <f>ROUND(I420*H420,15)</f>
        <v>0</v>
      </c>
      <c r="K420" s="207" t="s">
        <v>134</v>
      </c>
      <c r="L420" s="44"/>
      <c r="M420" s="211" t="s">
        <v>1</v>
      </c>
      <c r="N420" s="212" t="s">
        <v>37</v>
      </c>
      <c r="O420" s="91"/>
      <c r="P420" s="213">
        <f>O420*H420</f>
        <v>0</v>
      </c>
      <c r="Q420" s="213">
        <v>0</v>
      </c>
      <c r="R420" s="213">
        <f>Q420*H420</f>
        <v>0</v>
      </c>
      <c r="S420" s="213">
        <v>0</v>
      </c>
      <c r="T420" s="214">
        <f>S420*H420</f>
        <v>0</v>
      </c>
      <c r="U420" s="38"/>
      <c r="V420" s="38"/>
      <c r="W420" s="38"/>
      <c r="X420" s="38"/>
      <c r="Y420" s="38"/>
      <c r="Z420" s="38"/>
      <c r="AA420" s="38"/>
      <c r="AB420" s="38"/>
      <c r="AC420" s="38"/>
      <c r="AD420" s="38"/>
      <c r="AE420" s="38"/>
      <c r="AR420" s="215" t="s">
        <v>135</v>
      </c>
      <c r="AT420" s="215" t="s">
        <v>130</v>
      </c>
      <c r="AU420" s="215" t="s">
        <v>6</v>
      </c>
      <c r="AY420" s="17" t="s">
        <v>136</v>
      </c>
      <c r="BE420" s="216">
        <f>IF(N420="základní",J420,0)</f>
        <v>0</v>
      </c>
      <c r="BF420" s="216">
        <f>IF(N420="snížená",J420,0)</f>
        <v>0</v>
      </c>
      <c r="BG420" s="216">
        <f>IF(N420="zákl. přenesená",J420,0)</f>
        <v>0</v>
      </c>
      <c r="BH420" s="216">
        <f>IF(N420="sníž. přenesená",J420,0)</f>
        <v>0</v>
      </c>
      <c r="BI420" s="216">
        <f>IF(N420="nulová",J420,0)</f>
        <v>0</v>
      </c>
      <c r="BJ420" s="17" t="s">
        <v>79</v>
      </c>
      <c r="BK420" s="217">
        <f>ROUND(I420*H420,15)</f>
        <v>0</v>
      </c>
      <c r="BL420" s="17" t="s">
        <v>135</v>
      </c>
      <c r="BM420" s="215" t="s">
        <v>599</v>
      </c>
    </row>
    <row r="421" s="2" customFormat="1">
      <c r="A421" s="38"/>
      <c r="B421" s="39"/>
      <c r="C421" s="40"/>
      <c r="D421" s="218" t="s">
        <v>137</v>
      </c>
      <c r="E421" s="40"/>
      <c r="F421" s="219" t="s">
        <v>598</v>
      </c>
      <c r="G421" s="40"/>
      <c r="H421" s="40"/>
      <c r="I421" s="144"/>
      <c r="J421" s="40"/>
      <c r="K421" s="40"/>
      <c r="L421" s="44"/>
      <c r="M421" s="220"/>
      <c r="N421" s="221"/>
      <c r="O421" s="91"/>
      <c r="P421" s="91"/>
      <c r="Q421" s="91"/>
      <c r="R421" s="91"/>
      <c r="S421" s="91"/>
      <c r="T421" s="92"/>
      <c r="U421" s="38"/>
      <c r="V421" s="38"/>
      <c r="W421" s="38"/>
      <c r="X421" s="38"/>
      <c r="Y421" s="38"/>
      <c r="Z421" s="38"/>
      <c r="AA421" s="38"/>
      <c r="AB421" s="38"/>
      <c r="AC421" s="38"/>
      <c r="AD421" s="38"/>
      <c r="AE421" s="38"/>
      <c r="AT421" s="17" t="s">
        <v>137</v>
      </c>
      <c r="AU421" s="17" t="s">
        <v>6</v>
      </c>
    </row>
    <row r="422" s="2" customFormat="1">
      <c r="A422" s="38"/>
      <c r="B422" s="39"/>
      <c r="C422" s="40"/>
      <c r="D422" s="218" t="s">
        <v>138</v>
      </c>
      <c r="E422" s="40"/>
      <c r="F422" s="222" t="s">
        <v>600</v>
      </c>
      <c r="G422" s="40"/>
      <c r="H422" s="40"/>
      <c r="I422" s="144"/>
      <c r="J422" s="40"/>
      <c r="K422" s="40"/>
      <c r="L422" s="44"/>
      <c r="M422" s="220"/>
      <c r="N422" s="221"/>
      <c r="O422" s="91"/>
      <c r="P422" s="91"/>
      <c r="Q422" s="91"/>
      <c r="R422" s="91"/>
      <c r="S422" s="91"/>
      <c r="T422" s="92"/>
      <c r="U422" s="38"/>
      <c r="V422" s="38"/>
      <c r="W422" s="38"/>
      <c r="X422" s="38"/>
      <c r="Y422" s="38"/>
      <c r="Z422" s="38"/>
      <c r="AA422" s="38"/>
      <c r="AB422" s="38"/>
      <c r="AC422" s="38"/>
      <c r="AD422" s="38"/>
      <c r="AE422" s="38"/>
      <c r="AT422" s="17" t="s">
        <v>138</v>
      </c>
      <c r="AU422" s="17" t="s">
        <v>6</v>
      </c>
    </row>
    <row r="423" s="2" customFormat="1" ht="19.8" customHeight="1">
      <c r="A423" s="38"/>
      <c r="B423" s="39"/>
      <c r="C423" s="205" t="s">
        <v>601</v>
      </c>
      <c r="D423" s="205" t="s">
        <v>130</v>
      </c>
      <c r="E423" s="206" t="s">
        <v>602</v>
      </c>
      <c r="F423" s="207" t="s">
        <v>603</v>
      </c>
      <c r="G423" s="208" t="s">
        <v>147</v>
      </c>
      <c r="H423" s="209">
        <v>0.111</v>
      </c>
      <c r="I423" s="210"/>
      <c r="J423" s="209">
        <f>ROUND(I423*H423,15)</f>
        <v>0</v>
      </c>
      <c r="K423" s="207" t="s">
        <v>134</v>
      </c>
      <c r="L423" s="44"/>
      <c r="M423" s="211" t="s">
        <v>1</v>
      </c>
      <c r="N423" s="212" t="s">
        <v>37</v>
      </c>
      <c r="O423" s="91"/>
      <c r="P423" s="213">
        <f>O423*H423</f>
        <v>0</v>
      </c>
      <c r="Q423" s="213">
        <v>0</v>
      </c>
      <c r="R423" s="213">
        <f>Q423*H423</f>
        <v>0</v>
      </c>
      <c r="S423" s="213">
        <v>0</v>
      </c>
      <c r="T423" s="214">
        <f>S423*H423</f>
        <v>0</v>
      </c>
      <c r="U423" s="38"/>
      <c r="V423" s="38"/>
      <c r="W423" s="38"/>
      <c r="X423" s="38"/>
      <c r="Y423" s="38"/>
      <c r="Z423" s="38"/>
      <c r="AA423" s="38"/>
      <c r="AB423" s="38"/>
      <c r="AC423" s="38"/>
      <c r="AD423" s="38"/>
      <c r="AE423" s="38"/>
      <c r="AR423" s="215" t="s">
        <v>135</v>
      </c>
      <c r="AT423" s="215" t="s">
        <v>130</v>
      </c>
      <c r="AU423" s="215" t="s">
        <v>6</v>
      </c>
      <c r="AY423" s="17" t="s">
        <v>136</v>
      </c>
      <c r="BE423" s="216">
        <f>IF(N423="základní",J423,0)</f>
        <v>0</v>
      </c>
      <c r="BF423" s="216">
        <f>IF(N423="snížená",J423,0)</f>
        <v>0</v>
      </c>
      <c r="BG423" s="216">
        <f>IF(N423="zákl. přenesená",J423,0)</f>
        <v>0</v>
      </c>
      <c r="BH423" s="216">
        <f>IF(N423="sníž. přenesená",J423,0)</f>
        <v>0</v>
      </c>
      <c r="BI423" s="216">
        <f>IF(N423="nulová",J423,0)</f>
        <v>0</v>
      </c>
      <c r="BJ423" s="17" t="s">
        <v>79</v>
      </c>
      <c r="BK423" s="217">
        <f>ROUND(I423*H423,15)</f>
        <v>0</v>
      </c>
      <c r="BL423" s="17" t="s">
        <v>135</v>
      </c>
      <c r="BM423" s="215" t="s">
        <v>604</v>
      </c>
    </row>
    <row r="424" s="2" customFormat="1">
      <c r="A424" s="38"/>
      <c r="B424" s="39"/>
      <c r="C424" s="40"/>
      <c r="D424" s="218" t="s">
        <v>137</v>
      </c>
      <c r="E424" s="40"/>
      <c r="F424" s="219" t="s">
        <v>603</v>
      </c>
      <c r="G424" s="40"/>
      <c r="H424" s="40"/>
      <c r="I424" s="144"/>
      <c r="J424" s="40"/>
      <c r="K424" s="40"/>
      <c r="L424" s="44"/>
      <c r="M424" s="220"/>
      <c r="N424" s="221"/>
      <c r="O424" s="91"/>
      <c r="P424" s="91"/>
      <c r="Q424" s="91"/>
      <c r="R424" s="91"/>
      <c r="S424" s="91"/>
      <c r="T424" s="92"/>
      <c r="U424" s="38"/>
      <c r="V424" s="38"/>
      <c r="W424" s="38"/>
      <c r="X424" s="38"/>
      <c r="Y424" s="38"/>
      <c r="Z424" s="38"/>
      <c r="AA424" s="38"/>
      <c r="AB424" s="38"/>
      <c r="AC424" s="38"/>
      <c r="AD424" s="38"/>
      <c r="AE424" s="38"/>
      <c r="AT424" s="17" t="s">
        <v>137</v>
      </c>
      <c r="AU424" s="17" t="s">
        <v>6</v>
      </c>
    </row>
    <row r="425" s="2" customFormat="1">
      <c r="A425" s="38"/>
      <c r="B425" s="39"/>
      <c r="C425" s="40"/>
      <c r="D425" s="218" t="s">
        <v>138</v>
      </c>
      <c r="E425" s="40"/>
      <c r="F425" s="222" t="s">
        <v>605</v>
      </c>
      <c r="G425" s="40"/>
      <c r="H425" s="40"/>
      <c r="I425" s="144"/>
      <c r="J425" s="40"/>
      <c r="K425" s="40"/>
      <c r="L425" s="44"/>
      <c r="M425" s="220"/>
      <c r="N425" s="221"/>
      <c r="O425" s="91"/>
      <c r="P425" s="91"/>
      <c r="Q425" s="91"/>
      <c r="R425" s="91"/>
      <c r="S425" s="91"/>
      <c r="T425" s="92"/>
      <c r="U425" s="38"/>
      <c r="V425" s="38"/>
      <c r="W425" s="38"/>
      <c r="X425" s="38"/>
      <c r="Y425" s="38"/>
      <c r="Z425" s="38"/>
      <c r="AA425" s="38"/>
      <c r="AB425" s="38"/>
      <c r="AC425" s="38"/>
      <c r="AD425" s="38"/>
      <c r="AE425" s="38"/>
      <c r="AT425" s="17" t="s">
        <v>138</v>
      </c>
      <c r="AU425" s="17" t="s">
        <v>6</v>
      </c>
    </row>
    <row r="426" s="2" customFormat="1" ht="19.8" customHeight="1">
      <c r="A426" s="38"/>
      <c r="B426" s="39"/>
      <c r="C426" s="205" t="s">
        <v>380</v>
      </c>
      <c r="D426" s="205" t="s">
        <v>130</v>
      </c>
      <c r="E426" s="206" t="s">
        <v>606</v>
      </c>
      <c r="F426" s="207" t="s">
        <v>607</v>
      </c>
      <c r="G426" s="208" t="s">
        <v>147</v>
      </c>
      <c r="H426" s="209">
        <v>0.51500000000000001</v>
      </c>
      <c r="I426" s="210"/>
      <c r="J426" s="209">
        <f>ROUND(I426*H426,15)</f>
        <v>0</v>
      </c>
      <c r="K426" s="207" t="s">
        <v>134</v>
      </c>
      <c r="L426" s="44"/>
      <c r="M426" s="211" t="s">
        <v>1</v>
      </c>
      <c r="N426" s="212" t="s">
        <v>37</v>
      </c>
      <c r="O426" s="91"/>
      <c r="P426" s="213">
        <f>O426*H426</f>
        <v>0</v>
      </c>
      <c r="Q426" s="213">
        <v>0</v>
      </c>
      <c r="R426" s="213">
        <f>Q426*H426</f>
        <v>0</v>
      </c>
      <c r="S426" s="213">
        <v>0</v>
      </c>
      <c r="T426" s="214">
        <f>S426*H426</f>
        <v>0</v>
      </c>
      <c r="U426" s="38"/>
      <c r="V426" s="38"/>
      <c r="W426" s="38"/>
      <c r="X426" s="38"/>
      <c r="Y426" s="38"/>
      <c r="Z426" s="38"/>
      <c r="AA426" s="38"/>
      <c r="AB426" s="38"/>
      <c r="AC426" s="38"/>
      <c r="AD426" s="38"/>
      <c r="AE426" s="38"/>
      <c r="AR426" s="215" t="s">
        <v>135</v>
      </c>
      <c r="AT426" s="215" t="s">
        <v>130</v>
      </c>
      <c r="AU426" s="215" t="s">
        <v>6</v>
      </c>
      <c r="AY426" s="17" t="s">
        <v>136</v>
      </c>
      <c r="BE426" s="216">
        <f>IF(N426="základní",J426,0)</f>
        <v>0</v>
      </c>
      <c r="BF426" s="216">
        <f>IF(N426="snížená",J426,0)</f>
        <v>0</v>
      </c>
      <c r="BG426" s="216">
        <f>IF(N426="zákl. přenesená",J426,0)</f>
        <v>0</v>
      </c>
      <c r="BH426" s="216">
        <f>IF(N426="sníž. přenesená",J426,0)</f>
        <v>0</v>
      </c>
      <c r="BI426" s="216">
        <f>IF(N426="nulová",J426,0)</f>
        <v>0</v>
      </c>
      <c r="BJ426" s="17" t="s">
        <v>79</v>
      </c>
      <c r="BK426" s="217">
        <f>ROUND(I426*H426,15)</f>
        <v>0</v>
      </c>
      <c r="BL426" s="17" t="s">
        <v>135</v>
      </c>
      <c r="BM426" s="215" t="s">
        <v>608</v>
      </c>
    </row>
    <row r="427" s="2" customFormat="1">
      <c r="A427" s="38"/>
      <c r="B427" s="39"/>
      <c r="C427" s="40"/>
      <c r="D427" s="218" t="s">
        <v>137</v>
      </c>
      <c r="E427" s="40"/>
      <c r="F427" s="219" t="s">
        <v>607</v>
      </c>
      <c r="G427" s="40"/>
      <c r="H427" s="40"/>
      <c r="I427" s="144"/>
      <c r="J427" s="40"/>
      <c r="K427" s="40"/>
      <c r="L427" s="44"/>
      <c r="M427" s="220"/>
      <c r="N427" s="221"/>
      <c r="O427" s="91"/>
      <c r="P427" s="91"/>
      <c r="Q427" s="91"/>
      <c r="R427" s="91"/>
      <c r="S427" s="91"/>
      <c r="T427" s="92"/>
      <c r="U427" s="38"/>
      <c r="V427" s="38"/>
      <c r="W427" s="38"/>
      <c r="X427" s="38"/>
      <c r="Y427" s="38"/>
      <c r="Z427" s="38"/>
      <c r="AA427" s="38"/>
      <c r="AB427" s="38"/>
      <c r="AC427" s="38"/>
      <c r="AD427" s="38"/>
      <c r="AE427" s="38"/>
      <c r="AT427" s="17" t="s">
        <v>137</v>
      </c>
      <c r="AU427" s="17" t="s">
        <v>6</v>
      </c>
    </row>
    <row r="428" s="2" customFormat="1">
      <c r="A428" s="38"/>
      <c r="B428" s="39"/>
      <c r="C428" s="40"/>
      <c r="D428" s="218" t="s">
        <v>138</v>
      </c>
      <c r="E428" s="40"/>
      <c r="F428" s="222" t="s">
        <v>609</v>
      </c>
      <c r="G428" s="40"/>
      <c r="H428" s="40"/>
      <c r="I428" s="144"/>
      <c r="J428" s="40"/>
      <c r="K428" s="40"/>
      <c r="L428" s="44"/>
      <c r="M428" s="220"/>
      <c r="N428" s="221"/>
      <c r="O428" s="91"/>
      <c r="P428" s="91"/>
      <c r="Q428" s="91"/>
      <c r="R428" s="91"/>
      <c r="S428" s="91"/>
      <c r="T428" s="92"/>
      <c r="U428" s="38"/>
      <c r="V428" s="38"/>
      <c r="W428" s="38"/>
      <c r="X428" s="38"/>
      <c r="Y428" s="38"/>
      <c r="Z428" s="38"/>
      <c r="AA428" s="38"/>
      <c r="AB428" s="38"/>
      <c r="AC428" s="38"/>
      <c r="AD428" s="38"/>
      <c r="AE428" s="38"/>
      <c r="AT428" s="17" t="s">
        <v>138</v>
      </c>
      <c r="AU428" s="17" t="s">
        <v>6</v>
      </c>
    </row>
    <row r="429" s="2" customFormat="1" ht="19.8" customHeight="1">
      <c r="A429" s="38"/>
      <c r="B429" s="39"/>
      <c r="C429" s="205" t="s">
        <v>610</v>
      </c>
      <c r="D429" s="205" t="s">
        <v>130</v>
      </c>
      <c r="E429" s="206" t="s">
        <v>611</v>
      </c>
      <c r="F429" s="207" t="s">
        <v>612</v>
      </c>
      <c r="G429" s="208" t="s">
        <v>194</v>
      </c>
      <c r="H429" s="209">
        <v>6</v>
      </c>
      <c r="I429" s="210"/>
      <c r="J429" s="209">
        <f>ROUND(I429*H429,15)</f>
        <v>0</v>
      </c>
      <c r="K429" s="207" t="s">
        <v>134</v>
      </c>
      <c r="L429" s="44"/>
      <c r="M429" s="211" t="s">
        <v>1</v>
      </c>
      <c r="N429" s="212" t="s">
        <v>37</v>
      </c>
      <c r="O429" s="91"/>
      <c r="P429" s="213">
        <f>O429*H429</f>
        <v>0</v>
      </c>
      <c r="Q429" s="213">
        <v>0</v>
      </c>
      <c r="R429" s="213">
        <f>Q429*H429</f>
        <v>0</v>
      </c>
      <c r="S429" s="213">
        <v>0</v>
      </c>
      <c r="T429" s="214">
        <f>S429*H429</f>
        <v>0</v>
      </c>
      <c r="U429" s="38"/>
      <c r="V429" s="38"/>
      <c r="W429" s="38"/>
      <c r="X429" s="38"/>
      <c r="Y429" s="38"/>
      <c r="Z429" s="38"/>
      <c r="AA429" s="38"/>
      <c r="AB429" s="38"/>
      <c r="AC429" s="38"/>
      <c r="AD429" s="38"/>
      <c r="AE429" s="38"/>
      <c r="AR429" s="215" t="s">
        <v>135</v>
      </c>
      <c r="AT429" s="215" t="s">
        <v>130</v>
      </c>
      <c r="AU429" s="215" t="s">
        <v>6</v>
      </c>
      <c r="AY429" s="17" t="s">
        <v>136</v>
      </c>
      <c r="BE429" s="216">
        <f>IF(N429="základní",J429,0)</f>
        <v>0</v>
      </c>
      <c r="BF429" s="216">
        <f>IF(N429="snížená",J429,0)</f>
        <v>0</v>
      </c>
      <c r="BG429" s="216">
        <f>IF(N429="zákl. přenesená",J429,0)</f>
        <v>0</v>
      </c>
      <c r="BH429" s="216">
        <f>IF(N429="sníž. přenesená",J429,0)</f>
        <v>0</v>
      </c>
      <c r="BI429" s="216">
        <f>IF(N429="nulová",J429,0)</f>
        <v>0</v>
      </c>
      <c r="BJ429" s="17" t="s">
        <v>79</v>
      </c>
      <c r="BK429" s="217">
        <f>ROUND(I429*H429,15)</f>
        <v>0</v>
      </c>
      <c r="BL429" s="17" t="s">
        <v>135</v>
      </c>
      <c r="BM429" s="215" t="s">
        <v>613</v>
      </c>
    </row>
    <row r="430" s="2" customFormat="1">
      <c r="A430" s="38"/>
      <c r="B430" s="39"/>
      <c r="C430" s="40"/>
      <c r="D430" s="218" t="s">
        <v>137</v>
      </c>
      <c r="E430" s="40"/>
      <c r="F430" s="219" t="s">
        <v>612</v>
      </c>
      <c r="G430" s="40"/>
      <c r="H430" s="40"/>
      <c r="I430" s="144"/>
      <c r="J430" s="40"/>
      <c r="K430" s="40"/>
      <c r="L430" s="44"/>
      <c r="M430" s="220"/>
      <c r="N430" s="221"/>
      <c r="O430" s="91"/>
      <c r="P430" s="91"/>
      <c r="Q430" s="91"/>
      <c r="R430" s="91"/>
      <c r="S430" s="91"/>
      <c r="T430" s="92"/>
      <c r="U430" s="38"/>
      <c r="V430" s="38"/>
      <c r="W430" s="38"/>
      <c r="X430" s="38"/>
      <c r="Y430" s="38"/>
      <c r="Z430" s="38"/>
      <c r="AA430" s="38"/>
      <c r="AB430" s="38"/>
      <c r="AC430" s="38"/>
      <c r="AD430" s="38"/>
      <c r="AE430" s="38"/>
      <c r="AT430" s="17" t="s">
        <v>137</v>
      </c>
      <c r="AU430" s="17" t="s">
        <v>6</v>
      </c>
    </row>
    <row r="431" s="2" customFormat="1">
      <c r="A431" s="38"/>
      <c r="B431" s="39"/>
      <c r="C431" s="40"/>
      <c r="D431" s="218" t="s">
        <v>138</v>
      </c>
      <c r="E431" s="40"/>
      <c r="F431" s="222" t="s">
        <v>614</v>
      </c>
      <c r="G431" s="40"/>
      <c r="H431" s="40"/>
      <c r="I431" s="144"/>
      <c r="J431" s="40"/>
      <c r="K431" s="40"/>
      <c r="L431" s="44"/>
      <c r="M431" s="220"/>
      <c r="N431" s="221"/>
      <c r="O431" s="91"/>
      <c r="P431" s="91"/>
      <c r="Q431" s="91"/>
      <c r="R431" s="91"/>
      <c r="S431" s="91"/>
      <c r="T431" s="92"/>
      <c r="U431" s="38"/>
      <c r="V431" s="38"/>
      <c r="W431" s="38"/>
      <c r="X431" s="38"/>
      <c r="Y431" s="38"/>
      <c r="Z431" s="38"/>
      <c r="AA431" s="38"/>
      <c r="AB431" s="38"/>
      <c r="AC431" s="38"/>
      <c r="AD431" s="38"/>
      <c r="AE431" s="38"/>
      <c r="AT431" s="17" t="s">
        <v>138</v>
      </c>
      <c r="AU431" s="17" t="s">
        <v>6</v>
      </c>
    </row>
    <row r="432" s="2" customFormat="1" ht="19.8" customHeight="1">
      <c r="A432" s="38"/>
      <c r="B432" s="39"/>
      <c r="C432" s="205" t="s">
        <v>385</v>
      </c>
      <c r="D432" s="205" t="s">
        <v>130</v>
      </c>
      <c r="E432" s="206" t="s">
        <v>615</v>
      </c>
      <c r="F432" s="207" t="s">
        <v>616</v>
      </c>
      <c r="G432" s="208" t="s">
        <v>194</v>
      </c>
      <c r="H432" s="209">
        <v>19</v>
      </c>
      <c r="I432" s="210"/>
      <c r="J432" s="209">
        <f>ROUND(I432*H432,15)</f>
        <v>0</v>
      </c>
      <c r="K432" s="207" t="s">
        <v>134</v>
      </c>
      <c r="L432" s="44"/>
      <c r="M432" s="211" t="s">
        <v>1</v>
      </c>
      <c r="N432" s="212" t="s">
        <v>37</v>
      </c>
      <c r="O432" s="91"/>
      <c r="P432" s="213">
        <f>O432*H432</f>
        <v>0</v>
      </c>
      <c r="Q432" s="213">
        <v>0</v>
      </c>
      <c r="R432" s="213">
        <f>Q432*H432</f>
        <v>0</v>
      </c>
      <c r="S432" s="213">
        <v>0</v>
      </c>
      <c r="T432" s="214">
        <f>S432*H432</f>
        <v>0</v>
      </c>
      <c r="U432" s="38"/>
      <c r="V432" s="38"/>
      <c r="W432" s="38"/>
      <c r="X432" s="38"/>
      <c r="Y432" s="38"/>
      <c r="Z432" s="38"/>
      <c r="AA432" s="38"/>
      <c r="AB432" s="38"/>
      <c r="AC432" s="38"/>
      <c r="AD432" s="38"/>
      <c r="AE432" s="38"/>
      <c r="AR432" s="215" t="s">
        <v>135</v>
      </c>
      <c r="AT432" s="215" t="s">
        <v>130</v>
      </c>
      <c r="AU432" s="215" t="s">
        <v>6</v>
      </c>
      <c r="AY432" s="17" t="s">
        <v>136</v>
      </c>
      <c r="BE432" s="216">
        <f>IF(N432="základní",J432,0)</f>
        <v>0</v>
      </c>
      <c r="BF432" s="216">
        <f>IF(N432="snížená",J432,0)</f>
        <v>0</v>
      </c>
      <c r="BG432" s="216">
        <f>IF(N432="zákl. přenesená",J432,0)</f>
        <v>0</v>
      </c>
      <c r="BH432" s="216">
        <f>IF(N432="sníž. přenesená",J432,0)</f>
        <v>0</v>
      </c>
      <c r="BI432" s="216">
        <f>IF(N432="nulová",J432,0)</f>
        <v>0</v>
      </c>
      <c r="BJ432" s="17" t="s">
        <v>79</v>
      </c>
      <c r="BK432" s="217">
        <f>ROUND(I432*H432,15)</f>
        <v>0</v>
      </c>
      <c r="BL432" s="17" t="s">
        <v>135</v>
      </c>
      <c r="BM432" s="215" t="s">
        <v>617</v>
      </c>
    </row>
    <row r="433" s="2" customFormat="1">
      <c r="A433" s="38"/>
      <c r="B433" s="39"/>
      <c r="C433" s="40"/>
      <c r="D433" s="218" t="s">
        <v>137</v>
      </c>
      <c r="E433" s="40"/>
      <c r="F433" s="219" t="s">
        <v>616</v>
      </c>
      <c r="G433" s="40"/>
      <c r="H433" s="40"/>
      <c r="I433" s="144"/>
      <c r="J433" s="40"/>
      <c r="K433" s="40"/>
      <c r="L433" s="44"/>
      <c r="M433" s="220"/>
      <c r="N433" s="221"/>
      <c r="O433" s="91"/>
      <c r="P433" s="91"/>
      <c r="Q433" s="91"/>
      <c r="R433" s="91"/>
      <c r="S433" s="91"/>
      <c r="T433" s="92"/>
      <c r="U433" s="38"/>
      <c r="V433" s="38"/>
      <c r="W433" s="38"/>
      <c r="X433" s="38"/>
      <c r="Y433" s="38"/>
      <c r="Z433" s="38"/>
      <c r="AA433" s="38"/>
      <c r="AB433" s="38"/>
      <c r="AC433" s="38"/>
      <c r="AD433" s="38"/>
      <c r="AE433" s="38"/>
      <c r="AT433" s="17" t="s">
        <v>137</v>
      </c>
      <c r="AU433" s="17" t="s">
        <v>6</v>
      </c>
    </row>
    <row r="434" s="2" customFormat="1">
      <c r="A434" s="38"/>
      <c r="B434" s="39"/>
      <c r="C434" s="40"/>
      <c r="D434" s="218" t="s">
        <v>138</v>
      </c>
      <c r="E434" s="40"/>
      <c r="F434" s="222" t="s">
        <v>618</v>
      </c>
      <c r="G434" s="40"/>
      <c r="H434" s="40"/>
      <c r="I434" s="144"/>
      <c r="J434" s="40"/>
      <c r="K434" s="40"/>
      <c r="L434" s="44"/>
      <c r="M434" s="220"/>
      <c r="N434" s="221"/>
      <c r="O434" s="91"/>
      <c r="P434" s="91"/>
      <c r="Q434" s="91"/>
      <c r="R434" s="91"/>
      <c r="S434" s="91"/>
      <c r="T434" s="92"/>
      <c r="U434" s="38"/>
      <c r="V434" s="38"/>
      <c r="W434" s="38"/>
      <c r="X434" s="38"/>
      <c r="Y434" s="38"/>
      <c r="Z434" s="38"/>
      <c r="AA434" s="38"/>
      <c r="AB434" s="38"/>
      <c r="AC434" s="38"/>
      <c r="AD434" s="38"/>
      <c r="AE434" s="38"/>
      <c r="AT434" s="17" t="s">
        <v>138</v>
      </c>
      <c r="AU434" s="17" t="s">
        <v>6</v>
      </c>
    </row>
    <row r="435" s="2" customFormat="1" ht="19.8" customHeight="1">
      <c r="A435" s="38"/>
      <c r="B435" s="39"/>
      <c r="C435" s="205" t="s">
        <v>619</v>
      </c>
      <c r="D435" s="205" t="s">
        <v>130</v>
      </c>
      <c r="E435" s="206" t="s">
        <v>620</v>
      </c>
      <c r="F435" s="207" t="s">
        <v>621</v>
      </c>
      <c r="G435" s="208" t="s">
        <v>161</v>
      </c>
      <c r="H435" s="209">
        <v>50</v>
      </c>
      <c r="I435" s="210"/>
      <c r="J435" s="209">
        <f>ROUND(I435*H435,15)</f>
        <v>0</v>
      </c>
      <c r="K435" s="207" t="s">
        <v>134</v>
      </c>
      <c r="L435" s="44"/>
      <c r="M435" s="211" t="s">
        <v>1</v>
      </c>
      <c r="N435" s="212" t="s">
        <v>37</v>
      </c>
      <c r="O435" s="91"/>
      <c r="P435" s="213">
        <f>O435*H435</f>
        <v>0</v>
      </c>
      <c r="Q435" s="213">
        <v>0</v>
      </c>
      <c r="R435" s="213">
        <f>Q435*H435</f>
        <v>0</v>
      </c>
      <c r="S435" s="213">
        <v>0</v>
      </c>
      <c r="T435" s="214">
        <f>S435*H435</f>
        <v>0</v>
      </c>
      <c r="U435" s="38"/>
      <c r="V435" s="38"/>
      <c r="W435" s="38"/>
      <c r="X435" s="38"/>
      <c r="Y435" s="38"/>
      <c r="Z435" s="38"/>
      <c r="AA435" s="38"/>
      <c r="AB435" s="38"/>
      <c r="AC435" s="38"/>
      <c r="AD435" s="38"/>
      <c r="AE435" s="38"/>
      <c r="AR435" s="215" t="s">
        <v>135</v>
      </c>
      <c r="AT435" s="215" t="s">
        <v>130</v>
      </c>
      <c r="AU435" s="215" t="s">
        <v>6</v>
      </c>
      <c r="AY435" s="17" t="s">
        <v>136</v>
      </c>
      <c r="BE435" s="216">
        <f>IF(N435="základní",J435,0)</f>
        <v>0</v>
      </c>
      <c r="BF435" s="216">
        <f>IF(N435="snížená",J435,0)</f>
        <v>0</v>
      </c>
      <c r="BG435" s="216">
        <f>IF(N435="zákl. přenesená",J435,0)</f>
        <v>0</v>
      </c>
      <c r="BH435" s="216">
        <f>IF(N435="sníž. přenesená",J435,0)</f>
        <v>0</v>
      </c>
      <c r="BI435" s="216">
        <f>IF(N435="nulová",J435,0)</f>
        <v>0</v>
      </c>
      <c r="BJ435" s="17" t="s">
        <v>79</v>
      </c>
      <c r="BK435" s="217">
        <f>ROUND(I435*H435,15)</f>
        <v>0</v>
      </c>
      <c r="BL435" s="17" t="s">
        <v>135</v>
      </c>
      <c r="BM435" s="215" t="s">
        <v>622</v>
      </c>
    </row>
    <row r="436" s="2" customFormat="1">
      <c r="A436" s="38"/>
      <c r="B436" s="39"/>
      <c r="C436" s="40"/>
      <c r="D436" s="218" t="s">
        <v>137</v>
      </c>
      <c r="E436" s="40"/>
      <c r="F436" s="219" t="s">
        <v>621</v>
      </c>
      <c r="G436" s="40"/>
      <c r="H436" s="40"/>
      <c r="I436" s="144"/>
      <c r="J436" s="40"/>
      <c r="K436" s="40"/>
      <c r="L436" s="44"/>
      <c r="M436" s="220"/>
      <c r="N436" s="221"/>
      <c r="O436" s="91"/>
      <c r="P436" s="91"/>
      <c r="Q436" s="91"/>
      <c r="R436" s="91"/>
      <c r="S436" s="91"/>
      <c r="T436" s="92"/>
      <c r="U436" s="38"/>
      <c r="V436" s="38"/>
      <c r="W436" s="38"/>
      <c r="X436" s="38"/>
      <c r="Y436" s="38"/>
      <c r="Z436" s="38"/>
      <c r="AA436" s="38"/>
      <c r="AB436" s="38"/>
      <c r="AC436" s="38"/>
      <c r="AD436" s="38"/>
      <c r="AE436" s="38"/>
      <c r="AT436" s="17" t="s">
        <v>137</v>
      </c>
      <c r="AU436" s="17" t="s">
        <v>6</v>
      </c>
    </row>
    <row r="437" s="2" customFormat="1">
      <c r="A437" s="38"/>
      <c r="B437" s="39"/>
      <c r="C437" s="40"/>
      <c r="D437" s="218" t="s">
        <v>138</v>
      </c>
      <c r="E437" s="40"/>
      <c r="F437" s="222" t="s">
        <v>623</v>
      </c>
      <c r="G437" s="40"/>
      <c r="H437" s="40"/>
      <c r="I437" s="144"/>
      <c r="J437" s="40"/>
      <c r="K437" s="40"/>
      <c r="L437" s="44"/>
      <c r="M437" s="220"/>
      <c r="N437" s="221"/>
      <c r="O437" s="91"/>
      <c r="P437" s="91"/>
      <c r="Q437" s="91"/>
      <c r="R437" s="91"/>
      <c r="S437" s="91"/>
      <c r="T437" s="92"/>
      <c r="U437" s="38"/>
      <c r="V437" s="38"/>
      <c r="W437" s="38"/>
      <c r="X437" s="38"/>
      <c r="Y437" s="38"/>
      <c r="Z437" s="38"/>
      <c r="AA437" s="38"/>
      <c r="AB437" s="38"/>
      <c r="AC437" s="38"/>
      <c r="AD437" s="38"/>
      <c r="AE437" s="38"/>
      <c r="AT437" s="17" t="s">
        <v>138</v>
      </c>
      <c r="AU437" s="17" t="s">
        <v>6</v>
      </c>
    </row>
    <row r="438" s="2" customFormat="1" ht="19.8" customHeight="1">
      <c r="A438" s="38"/>
      <c r="B438" s="39"/>
      <c r="C438" s="205" t="s">
        <v>389</v>
      </c>
      <c r="D438" s="205" t="s">
        <v>130</v>
      </c>
      <c r="E438" s="206" t="s">
        <v>624</v>
      </c>
      <c r="F438" s="207" t="s">
        <v>625</v>
      </c>
      <c r="G438" s="208" t="s">
        <v>626</v>
      </c>
      <c r="H438" s="209">
        <v>4</v>
      </c>
      <c r="I438" s="210"/>
      <c r="J438" s="209">
        <f>ROUND(I438*H438,15)</f>
        <v>0</v>
      </c>
      <c r="K438" s="207" t="s">
        <v>134</v>
      </c>
      <c r="L438" s="44"/>
      <c r="M438" s="211" t="s">
        <v>1</v>
      </c>
      <c r="N438" s="212" t="s">
        <v>37</v>
      </c>
      <c r="O438" s="91"/>
      <c r="P438" s="213">
        <f>O438*H438</f>
        <v>0</v>
      </c>
      <c r="Q438" s="213">
        <v>0</v>
      </c>
      <c r="R438" s="213">
        <f>Q438*H438</f>
        <v>0</v>
      </c>
      <c r="S438" s="213">
        <v>0</v>
      </c>
      <c r="T438" s="214">
        <f>S438*H438</f>
        <v>0</v>
      </c>
      <c r="U438" s="38"/>
      <c r="V438" s="38"/>
      <c r="W438" s="38"/>
      <c r="X438" s="38"/>
      <c r="Y438" s="38"/>
      <c r="Z438" s="38"/>
      <c r="AA438" s="38"/>
      <c r="AB438" s="38"/>
      <c r="AC438" s="38"/>
      <c r="AD438" s="38"/>
      <c r="AE438" s="38"/>
      <c r="AR438" s="215" t="s">
        <v>135</v>
      </c>
      <c r="AT438" s="215" t="s">
        <v>130</v>
      </c>
      <c r="AU438" s="215" t="s">
        <v>6</v>
      </c>
      <c r="AY438" s="17" t="s">
        <v>136</v>
      </c>
      <c r="BE438" s="216">
        <f>IF(N438="základní",J438,0)</f>
        <v>0</v>
      </c>
      <c r="BF438" s="216">
        <f>IF(N438="snížená",J438,0)</f>
        <v>0</v>
      </c>
      <c r="BG438" s="216">
        <f>IF(N438="zákl. přenesená",J438,0)</f>
        <v>0</v>
      </c>
      <c r="BH438" s="216">
        <f>IF(N438="sníž. přenesená",J438,0)</f>
        <v>0</v>
      </c>
      <c r="BI438" s="216">
        <f>IF(N438="nulová",J438,0)</f>
        <v>0</v>
      </c>
      <c r="BJ438" s="17" t="s">
        <v>79</v>
      </c>
      <c r="BK438" s="217">
        <f>ROUND(I438*H438,15)</f>
        <v>0</v>
      </c>
      <c r="BL438" s="17" t="s">
        <v>135</v>
      </c>
      <c r="BM438" s="215" t="s">
        <v>627</v>
      </c>
    </row>
    <row r="439" s="2" customFormat="1">
      <c r="A439" s="38"/>
      <c r="B439" s="39"/>
      <c r="C439" s="40"/>
      <c r="D439" s="218" t="s">
        <v>137</v>
      </c>
      <c r="E439" s="40"/>
      <c r="F439" s="219" t="s">
        <v>625</v>
      </c>
      <c r="G439" s="40"/>
      <c r="H439" s="40"/>
      <c r="I439" s="144"/>
      <c r="J439" s="40"/>
      <c r="K439" s="40"/>
      <c r="L439" s="44"/>
      <c r="M439" s="220"/>
      <c r="N439" s="221"/>
      <c r="O439" s="91"/>
      <c r="P439" s="91"/>
      <c r="Q439" s="91"/>
      <c r="R439" s="91"/>
      <c r="S439" s="91"/>
      <c r="T439" s="92"/>
      <c r="U439" s="38"/>
      <c r="V439" s="38"/>
      <c r="W439" s="38"/>
      <c r="X439" s="38"/>
      <c r="Y439" s="38"/>
      <c r="Z439" s="38"/>
      <c r="AA439" s="38"/>
      <c r="AB439" s="38"/>
      <c r="AC439" s="38"/>
      <c r="AD439" s="38"/>
      <c r="AE439" s="38"/>
      <c r="AT439" s="17" t="s">
        <v>137</v>
      </c>
      <c r="AU439" s="17" t="s">
        <v>6</v>
      </c>
    </row>
    <row r="440" s="2" customFormat="1">
      <c r="A440" s="38"/>
      <c r="B440" s="39"/>
      <c r="C440" s="40"/>
      <c r="D440" s="218" t="s">
        <v>138</v>
      </c>
      <c r="E440" s="40"/>
      <c r="F440" s="222" t="s">
        <v>628</v>
      </c>
      <c r="G440" s="40"/>
      <c r="H440" s="40"/>
      <c r="I440" s="144"/>
      <c r="J440" s="40"/>
      <c r="K440" s="40"/>
      <c r="L440" s="44"/>
      <c r="M440" s="220"/>
      <c r="N440" s="221"/>
      <c r="O440" s="91"/>
      <c r="P440" s="91"/>
      <c r="Q440" s="91"/>
      <c r="R440" s="91"/>
      <c r="S440" s="91"/>
      <c r="T440" s="92"/>
      <c r="U440" s="38"/>
      <c r="V440" s="38"/>
      <c r="W440" s="38"/>
      <c r="X440" s="38"/>
      <c r="Y440" s="38"/>
      <c r="Z440" s="38"/>
      <c r="AA440" s="38"/>
      <c r="AB440" s="38"/>
      <c r="AC440" s="38"/>
      <c r="AD440" s="38"/>
      <c r="AE440" s="38"/>
      <c r="AT440" s="17" t="s">
        <v>138</v>
      </c>
      <c r="AU440" s="17" t="s">
        <v>6</v>
      </c>
    </row>
    <row r="441" s="2" customFormat="1" ht="30" customHeight="1">
      <c r="A441" s="38"/>
      <c r="B441" s="39"/>
      <c r="C441" s="205" t="s">
        <v>629</v>
      </c>
      <c r="D441" s="205" t="s">
        <v>130</v>
      </c>
      <c r="E441" s="206" t="s">
        <v>630</v>
      </c>
      <c r="F441" s="207" t="s">
        <v>631</v>
      </c>
      <c r="G441" s="208" t="s">
        <v>147</v>
      </c>
      <c r="H441" s="209">
        <v>0.108</v>
      </c>
      <c r="I441" s="210"/>
      <c r="J441" s="209">
        <f>ROUND(I441*H441,15)</f>
        <v>0</v>
      </c>
      <c r="K441" s="207" t="s">
        <v>134</v>
      </c>
      <c r="L441" s="44"/>
      <c r="M441" s="211" t="s">
        <v>1</v>
      </c>
      <c r="N441" s="212" t="s">
        <v>37</v>
      </c>
      <c r="O441" s="91"/>
      <c r="P441" s="213">
        <f>O441*H441</f>
        <v>0</v>
      </c>
      <c r="Q441" s="213">
        <v>0</v>
      </c>
      <c r="R441" s="213">
        <f>Q441*H441</f>
        <v>0</v>
      </c>
      <c r="S441" s="213">
        <v>0</v>
      </c>
      <c r="T441" s="214">
        <f>S441*H441</f>
        <v>0</v>
      </c>
      <c r="U441" s="38"/>
      <c r="V441" s="38"/>
      <c r="W441" s="38"/>
      <c r="X441" s="38"/>
      <c r="Y441" s="38"/>
      <c r="Z441" s="38"/>
      <c r="AA441" s="38"/>
      <c r="AB441" s="38"/>
      <c r="AC441" s="38"/>
      <c r="AD441" s="38"/>
      <c r="AE441" s="38"/>
      <c r="AR441" s="215" t="s">
        <v>135</v>
      </c>
      <c r="AT441" s="215" t="s">
        <v>130</v>
      </c>
      <c r="AU441" s="215" t="s">
        <v>6</v>
      </c>
      <c r="AY441" s="17" t="s">
        <v>136</v>
      </c>
      <c r="BE441" s="216">
        <f>IF(N441="základní",J441,0)</f>
        <v>0</v>
      </c>
      <c r="BF441" s="216">
        <f>IF(N441="snížená",J441,0)</f>
        <v>0</v>
      </c>
      <c r="BG441" s="216">
        <f>IF(N441="zákl. přenesená",J441,0)</f>
        <v>0</v>
      </c>
      <c r="BH441" s="216">
        <f>IF(N441="sníž. přenesená",J441,0)</f>
        <v>0</v>
      </c>
      <c r="BI441" s="216">
        <f>IF(N441="nulová",J441,0)</f>
        <v>0</v>
      </c>
      <c r="BJ441" s="17" t="s">
        <v>79</v>
      </c>
      <c r="BK441" s="217">
        <f>ROUND(I441*H441,15)</f>
        <v>0</v>
      </c>
      <c r="BL441" s="17" t="s">
        <v>135</v>
      </c>
      <c r="BM441" s="215" t="s">
        <v>632</v>
      </c>
    </row>
    <row r="442" s="2" customFormat="1">
      <c r="A442" s="38"/>
      <c r="B442" s="39"/>
      <c r="C442" s="40"/>
      <c r="D442" s="218" t="s">
        <v>137</v>
      </c>
      <c r="E442" s="40"/>
      <c r="F442" s="219" t="s">
        <v>631</v>
      </c>
      <c r="G442" s="40"/>
      <c r="H442" s="40"/>
      <c r="I442" s="144"/>
      <c r="J442" s="40"/>
      <c r="K442" s="40"/>
      <c r="L442" s="44"/>
      <c r="M442" s="220"/>
      <c r="N442" s="221"/>
      <c r="O442" s="91"/>
      <c r="P442" s="91"/>
      <c r="Q442" s="91"/>
      <c r="R442" s="91"/>
      <c r="S442" s="91"/>
      <c r="T442" s="92"/>
      <c r="U442" s="38"/>
      <c r="V442" s="38"/>
      <c r="W442" s="38"/>
      <c r="X442" s="38"/>
      <c r="Y442" s="38"/>
      <c r="Z442" s="38"/>
      <c r="AA442" s="38"/>
      <c r="AB442" s="38"/>
      <c r="AC442" s="38"/>
      <c r="AD442" s="38"/>
      <c r="AE442" s="38"/>
      <c r="AT442" s="17" t="s">
        <v>137</v>
      </c>
      <c r="AU442" s="17" t="s">
        <v>6</v>
      </c>
    </row>
    <row r="443" s="2" customFormat="1">
      <c r="A443" s="38"/>
      <c r="B443" s="39"/>
      <c r="C443" s="40"/>
      <c r="D443" s="218" t="s">
        <v>138</v>
      </c>
      <c r="E443" s="40"/>
      <c r="F443" s="222" t="s">
        <v>633</v>
      </c>
      <c r="G443" s="40"/>
      <c r="H443" s="40"/>
      <c r="I443" s="144"/>
      <c r="J443" s="40"/>
      <c r="K443" s="40"/>
      <c r="L443" s="44"/>
      <c r="M443" s="220"/>
      <c r="N443" s="221"/>
      <c r="O443" s="91"/>
      <c r="P443" s="91"/>
      <c r="Q443" s="91"/>
      <c r="R443" s="91"/>
      <c r="S443" s="91"/>
      <c r="T443" s="92"/>
      <c r="U443" s="38"/>
      <c r="V443" s="38"/>
      <c r="W443" s="38"/>
      <c r="X443" s="38"/>
      <c r="Y443" s="38"/>
      <c r="Z443" s="38"/>
      <c r="AA443" s="38"/>
      <c r="AB443" s="38"/>
      <c r="AC443" s="38"/>
      <c r="AD443" s="38"/>
      <c r="AE443" s="38"/>
      <c r="AT443" s="17" t="s">
        <v>138</v>
      </c>
      <c r="AU443" s="17" t="s">
        <v>6</v>
      </c>
    </row>
    <row r="444" s="2" customFormat="1" ht="30" customHeight="1">
      <c r="A444" s="38"/>
      <c r="B444" s="39"/>
      <c r="C444" s="205" t="s">
        <v>394</v>
      </c>
      <c r="D444" s="205" t="s">
        <v>130</v>
      </c>
      <c r="E444" s="206" t="s">
        <v>634</v>
      </c>
      <c r="F444" s="207" t="s">
        <v>635</v>
      </c>
      <c r="G444" s="208" t="s">
        <v>147</v>
      </c>
      <c r="H444" s="209">
        <v>0.13500000000000001</v>
      </c>
      <c r="I444" s="210"/>
      <c r="J444" s="209">
        <f>ROUND(I444*H444,15)</f>
        <v>0</v>
      </c>
      <c r="K444" s="207" t="s">
        <v>134</v>
      </c>
      <c r="L444" s="44"/>
      <c r="M444" s="211" t="s">
        <v>1</v>
      </c>
      <c r="N444" s="212" t="s">
        <v>37</v>
      </c>
      <c r="O444" s="91"/>
      <c r="P444" s="213">
        <f>O444*H444</f>
        <v>0</v>
      </c>
      <c r="Q444" s="213">
        <v>0</v>
      </c>
      <c r="R444" s="213">
        <f>Q444*H444</f>
        <v>0</v>
      </c>
      <c r="S444" s="213">
        <v>0</v>
      </c>
      <c r="T444" s="214">
        <f>S444*H444</f>
        <v>0</v>
      </c>
      <c r="U444" s="38"/>
      <c r="V444" s="38"/>
      <c r="W444" s="38"/>
      <c r="X444" s="38"/>
      <c r="Y444" s="38"/>
      <c r="Z444" s="38"/>
      <c r="AA444" s="38"/>
      <c r="AB444" s="38"/>
      <c r="AC444" s="38"/>
      <c r="AD444" s="38"/>
      <c r="AE444" s="38"/>
      <c r="AR444" s="215" t="s">
        <v>135</v>
      </c>
      <c r="AT444" s="215" t="s">
        <v>130</v>
      </c>
      <c r="AU444" s="215" t="s">
        <v>6</v>
      </c>
      <c r="AY444" s="17" t="s">
        <v>136</v>
      </c>
      <c r="BE444" s="216">
        <f>IF(N444="základní",J444,0)</f>
        <v>0</v>
      </c>
      <c r="BF444" s="216">
        <f>IF(N444="snížená",J444,0)</f>
        <v>0</v>
      </c>
      <c r="BG444" s="216">
        <f>IF(N444="zákl. přenesená",J444,0)</f>
        <v>0</v>
      </c>
      <c r="BH444" s="216">
        <f>IF(N444="sníž. přenesená",J444,0)</f>
        <v>0</v>
      </c>
      <c r="BI444" s="216">
        <f>IF(N444="nulová",J444,0)</f>
        <v>0</v>
      </c>
      <c r="BJ444" s="17" t="s">
        <v>79</v>
      </c>
      <c r="BK444" s="217">
        <f>ROUND(I444*H444,15)</f>
        <v>0</v>
      </c>
      <c r="BL444" s="17" t="s">
        <v>135</v>
      </c>
      <c r="BM444" s="215" t="s">
        <v>636</v>
      </c>
    </row>
    <row r="445" s="2" customFormat="1">
      <c r="A445" s="38"/>
      <c r="B445" s="39"/>
      <c r="C445" s="40"/>
      <c r="D445" s="218" t="s">
        <v>137</v>
      </c>
      <c r="E445" s="40"/>
      <c r="F445" s="219" t="s">
        <v>635</v>
      </c>
      <c r="G445" s="40"/>
      <c r="H445" s="40"/>
      <c r="I445" s="144"/>
      <c r="J445" s="40"/>
      <c r="K445" s="40"/>
      <c r="L445" s="44"/>
      <c r="M445" s="220"/>
      <c r="N445" s="221"/>
      <c r="O445" s="91"/>
      <c r="P445" s="91"/>
      <c r="Q445" s="91"/>
      <c r="R445" s="91"/>
      <c r="S445" s="91"/>
      <c r="T445" s="92"/>
      <c r="U445" s="38"/>
      <c r="V445" s="38"/>
      <c r="W445" s="38"/>
      <c r="X445" s="38"/>
      <c r="Y445" s="38"/>
      <c r="Z445" s="38"/>
      <c r="AA445" s="38"/>
      <c r="AB445" s="38"/>
      <c r="AC445" s="38"/>
      <c r="AD445" s="38"/>
      <c r="AE445" s="38"/>
      <c r="AT445" s="17" t="s">
        <v>137</v>
      </c>
      <c r="AU445" s="17" t="s">
        <v>6</v>
      </c>
    </row>
    <row r="446" s="2" customFormat="1">
      <c r="A446" s="38"/>
      <c r="B446" s="39"/>
      <c r="C446" s="40"/>
      <c r="D446" s="218" t="s">
        <v>138</v>
      </c>
      <c r="E446" s="40"/>
      <c r="F446" s="222" t="s">
        <v>637</v>
      </c>
      <c r="G446" s="40"/>
      <c r="H446" s="40"/>
      <c r="I446" s="144"/>
      <c r="J446" s="40"/>
      <c r="K446" s="40"/>
      <c r="L446" s="44"/>
      <c r="M446" s="220"/>
      <c r="N446" s="221"/>
      <c r="O446" s="91"/>
      <c r="P446" s="91"/>
      <c r="Q446" s="91"/>
      <c r="R446" s="91"/>
      <c r="S446" s="91"/>
      <c r="T446" s="92"/>
      <c r="U446" s="38"/>
      <c r="V446" s="38"/>
      <c r="W446" s="38"/>
      <c r="X446" s="38"/>
      <c r="Y446" s="38"/>
      <c r="Z446" s="38"/>
      <c r="AA446" s="38"/>
      <c r="AB446" s="38"/>
      <c r="AC446" s="38"/>
      <c r="AD446" s="38"/>
      <c r="AE446" s="38"/>
      <c r="AT446" s="17" t="s">
        <v>138</v>
      </c>
      <c r="AU446" s="17" t="s">
        <v>6</v>
      </c>
    </row>
    <row r="447" s="2" customFormat="1" ht="19.8" customHeight="1">
      <c r="A447" s="38"/>
      <c r="B447" s="39"/>
      <c r="C447" s="205" t="s">
        <v>638</v>
      </c>
      <c r="D447" s="205" t="s">
        <v>130</v>
      </c>
      <c r="E447" s="206" t="s">
        <v>639</v>
      </c>
      <c r="F447" s="207" t="s">
        <v>640</v>
      </c>
      <c r="G447" s="208" t="s">
        <v>147</v>
      </c>
      <c r="H447" s="209">
        <v>0.626</v>
      </c>
      <c r="I447" s="210"/>
      <c r="J447" s="209">
        <f>ROUND(I447*H447,15)</f>
        <v>0</v>
      </c>
      <c r="K447" s="207" t="s">
        <v>134</v>
      </c>
      <c r="L447" s="44"/>
      <c r="M447" s="211" t="s">
        <v>1</v>
      </c>
      <c r="N447" s="212" t="s">
        <v>37</v>
      </c>
      <c r="O447" s="91"/>
      <c r="P447" s="213">
        <f>O447*H447</f>
        <v>0</v>
      </c>
      <c r="Q447" s="213">
        <v>0</v>
      </c>
      <c r="R447" s="213">
        <f>Q447*H447</f>
        <v>0</v>
      </c>
      <c r="S447" s="213">
        <v>0</v>
      </c>
      <c r="T447" s="214">
        <f>S447*H447</f>
        <v>0</v>
      </c>
      <c r="U447" s="38"/>
      <c r="V447" s="38"/>
      <c r="W447" s="38"/>
      <c r="X447" s="38"/>
      <c r="Y447" s="38"/>
      <c r="Z447" s="38"/>
      <c r="AA447" s="38"/>
      <c r="AB447" s="38"/>
      <c r="AC447" s="38"/>
      <c r="AD447" s="38"/>
      <c r="AE447" s="38"/>
      <c r="AR447" s="215" t="s">
        <v>135</v>
      </c>
      <c r="AT447" s="215" t="s">
        <v>130</v>
      </c>
      <c r="AU447" s="215" t="s">
        <v>6</v>
      </c>
      <c r="AY447" s="17" t="s">
        <v>136</v>
      </c>
      <c r="BE447" s="216">
        <f>IF(N447="základní",J447,0)</f>
        <v>0</v>
      </c>
      <c r="BF447" s="216">
        <f>IF(N447="snížená",J447,0)</f>
        <v>0</v>
      </c>
      <c r="BG447" s="216">
        <f>IF(N447="zákl. přenesená",J447,0)</f>
        <v>0</v>
      </c>
      <c r="BH447" s="216">
        <f>IF(N447="sníž. přenesená",J447,0)</f>
        <v>0</v>
      </c>
      <c r="BI447" s="216">
        <f>IF(N447="nulová",J447,0)</f>
        <v>0</v>
      </c>
      <c r="BJ447" s="17" t="s">
        <v>79</v>
      </c>
      <c r="BK447" s="217">
        <f>ROUND(I447*H447,15)</f>
        <v>0</v>
      </c>
      <c r="BL447" s="17" t="s">
        <v>135</v>
      </c>
      <c r="BM447" s="215" t="s">
        <v>641</v>
      </c>
    </row>
    <row r="448" s="2" customFormat="1">
      <c r="A448" s="38"/>
      <c r="B448" s="39"/>
      <c r="C448" s="40"/>
      <c r="D448" s="218" t="s">
        <v>137</v>
      </c>
      <c r="E448" s="40"/>
      <c r="F448" s="219" t="s">
        <v>640</v>
      </c>
      <c r="G448" s="40"/>
      <c r="H448" s="40"/>
      <c r="I448" s="144"/>
      <c r="J448" s="40"/>
      <c r="K448" s="40"/>
      <c r="L448" s="44"/>
      <c r="M448" s="220"/>
      <c r="N448" s="221"/>
      <c r="O448" s="91"/>
      <c r="P448" s="91"/>
      <c r="Q448" s="91"/>
      <c r="R448" s="91"/>
      <c r="S448" s="91"/>
      <c r="T448" s="92"/>
      <c r="U448" s="38"/>
      <c r="V448" s="38"/>
      <c r="W448" s="38"/>
      <c r="X448" s="38"/>
      <c r="Y448" s="38"/>
      <c r="Z448" s="38"/>
      <c r="AA448" s="38"/>
      <c r="AB448" s="38"/>
      <c r="AC448" s="38"/>
      <c r="AD448" s="38"/>
      <c r="AE448" s="38"/>
      <c r="AT448" s="17" t="s">
        <v>137</v>
      </c>
      <c r="AU448" s="17" t="s">
        <v>6</v>
      </c>
    </row>
    <row r="449" s="2" customFormat="1">
      <c r="A449" s="38"/>
      <c r="B449" s="39"/>
      <c r="C449" s="40"/>
      <c r="D449" s="218" t="s">
        <v>138</v>
      </c>
      <c r="E449" s="40"/>
      <c r="F449" s="222" t="s">
        <v>642</v>
      </c>
      <c r="G449" s="40"/>
      <c r="H449" s="40"/>
      <c r="I449" s="144"/>
      <c r="J449" s="40"/>
      <c r="K449" s="40"/>
      <c r="L449" s="44"/>
      <c r="M449" s="220"/>
      <c r="N449" s="221"/>
      <c r="O449" s="91"/>
      <c r="P449" s="91"/>
      <c r="Q449" s="91"/>
      <c r="R449" s="91"/>
      <c r="S449" s="91"/>
      <c r="T449" s="92"/>
      <c r="U449" s="38"/>
      <c r="V449" s="38"/>
      <c r="W449" s="38"/>
      <c r="X449" s="38"/>
      <c r="Y449" s="38"/>
      <c r="Z449" s="38"/>
      <c r="AA449" s="38"/>
      <c r="AB449" s="38"/>
      <c r="AC449" s="38"/>
      <c r="AD449" s="38"/>
      <c r="AE449" s="38"/>
      <c r="AT449" s="17" t="s">
        <v>138</v>
      </c>
      <c r="AU449" s="17" t="s">
        <v>6</v>
      </c>
    </row>
    <row r="450" s="2" customFormat="1" ht="19.8" customHeight="1">
      <c r="A450" s="38"/>
      <c r="B450" s="39"/>
      <c r="C450" s="205" t="s">
        <v>398</v>
      </c>
      <c r="D450" s="205" t="s">
        <v>130</v>
      </c>
      <c r="E450" s="206" t="s">
        <v>643</v>
      </c>
      <c r="F450" s="207" t="s">
        <v>644</v>
      </c>
      <c r="G450" s="208" t="s">
        <v>147</v>
      </c>
      <c r="H450" s="209">
        <v>0.318</v>
      </c>
      <c r="I450" s="210"/>
      <c r="J450" s="209">
        <f>ROUND(I450*H450,15)</f>
        <v>0</v>
      </c>
      <c r="K450" s="207" t="s">
        <v>134</v>
      </c>
      <c r="L450" s="44"/>
      <c r="M450" s="211" t="s">
        <v>1</v>
      </c>
      <c r="N450" s="212" t="s">
        <v>37</v>
      </c>
      <c r="O450" s="91"/>
      <c r="P450" s="213">
        <f>O450*H450</f>
        <v>0</v>
      </c>
      <c r="Q450" s="213">
        <v>0</v>
      </c>
      <c r="R450" s="213">
        <f>Q450*H450</f>
        <v>0</v>
      </c>
      <c r="S450" s="213">
        <v>0</v>
      </c>
      <c r="T450" s="214">
        <f>S450*H450</f>
        <v>0</v>
      </c>
      <c r="U450" s="38"/>
      <c r="V450" s="38"/>
      <c r="W450" s="38"/>
      <c r="X450" s="38"/>
      <c r="Y450" s="38"/>
      <c r="Z450" s="38"/>
      <c r="AA450" s="38"/>
      <c r="AB450" s="38"/>
      <c r="AC450" s="38"/>
      <c r="AD450" s="38"/>
      <c r="AE450" s="38"/>
      <c r="AR450" s="215" t="s">
        <v>135</v>
      </c>
      <c r="AT450" s="215" t="s">
        <v>130</v>
      </c>
      <c r="AU450" s="215" t="s">
        <v>6</v>
      </c>
      <c r="AY450" s="17" t="s">
        <v>136</v>
      </c>
      <c r="BE450" s="216">
        <f>IF(N450="základní",J450,0)</f>
        <v>0</v>
      </c>
      <c r="BF450" s="216">
        <f>IF(N450="snížená",J450,0)</f>
        <v>0</v>
      </c>
      <c r="BG450" s="216">
        <f>IF(N450="zákl. přenesená",J450,0)</f>
        <v>0</v>
      </c>
      <c r="BH450" s="216">
        <f>IF(N450="sníž. přenesená",J450,0)</f>
        <v>0</v>
      </c>
      <c r="BI450" s="216">
        <f>IF(N450="nulová",J450,0)</f>
        <v>0</v>
      </c>
      <c r="BJ450" s="17" t="s">
        <v>79</v>
      </c>
      <c r="BK450" s="217">
        <f>ROUND(I450*H450,15)</f>
        <v>0</v>
      </c>
      <c r="BL450" s="17" t="s">
        <v>135</v>
      </c>
      <c r="BM450" s="215" t="s">
        <v>645</v>
      </c>
    </row>
    <row r="451" s="2" customFormat="1">
      <c r="A451" s="38"/>
      <c r="B451" s="39"/>
      <c r="C451" s="40"/>
      <c r="D451" s="218" t="s">
        <v>137</v>
      </c>
      <c r="E451" s="40"/>
      <c r="F451" s="219" t="s">
        <v>644</v>
      </c>
      <c r="G451" s="40"/>
      <c r="H451" s="40"/>
      <c r="I451" s="144"/>
      <c r="J451" s="40"/>
      <c r="K451" s="40"/>
      <c r="L451" s="44"/>
      <c r="M451" s="220"/>
      <c r="N451" s="221"/>
      <c r="O451" s="91"/>
      <c r="P451" s="91"/>
      <c r="Q451" s="91"/>
      <c r="R451" s="91"/>
      <c r="S451" s="91"/>
      <c r="T451" s="92"/>
      <c r="U451" s="38"/>
      <c r="V451" s="38"/>
      <c r="W451" s="38"/>
      <c r="X451" s="38"/>
      <c r="Y451" s="38"/>
      <c r="Z451" s="38"/>
      <c r="AA451" s="38"/>
      <c r="AB451" s="38"/>
      <c r="AC451" s="38"/>
      <c r="AD451" s="38"/>
      <c r="AE451" s="38"/>
      <c r="AT451" s="17" t="s">
        <v>137</v>
      </c>
      <c r="AU451" s="17" t="s">
        <v>6</v>
      </c>
    </row>
    <row r="452" s="2" customFormat="1">
      <c r="A452" s="38"/>
      <c r="B452" s="39"/>
      <c r="C452" s="40"/>
      <c r="D452" s="218" t="s">
        <v>138</v>
      </c>
      <c r="E452" s="40"/>
      <c r="F452" s="222" t="s">
        <v>646</v>
      </c>
      <c r="G452" s="40"/>
      <c r="H452" s="40"/>
      <c r="I452" s="144"/>
      <c r="J452" s="40"/>
      <c r="K452" s="40"/>
      <c r="L452" s="44"/>
      <c r="M452" s="220"/>
      <c r="N452" s="221"/>
      <c r="O452" s="91"/>
      <c r="P452" s="91"/>
      <c r="Q452" s="91"/>
      <c r="R452" s="91"/>
      <c r="S452" s="91"/>
      <c r="T452" s="92"/>
      <c r="U452" s="38"/>
      <c r="V452" s="38"/>
      <c r="W452" s="38"/>
      <c r="X452" s="38"/>
      <c r="Y452" s="38"/>
      <c r="Z452" s="38"/>
      <c r="AA452" s="38"/>
      <c r="AB452" s="38"/>
      <c r="AC452" s="38"/>
      <c r="AD452" s="38"/>
      <c r="AE452" s="38"/>
      <c r="AT452" s="17" t="s">
        <v>138</v>
      </c>
      <c r="AU452" s="17" t="s">
        <v>6</v>
      </c>
    </row>
    <row r="453" s="2" customFormat="1" ht="19.8" customHeight="1">
      <c r="A453" s="38"/>
      <c r="B453" s="39"/>
      <c r="C453" s="205" t="s">
        <v>647</v>
      </c>
      <c r="D453" s="205" t="s">
        <v>130</v>
      </c>
      <c r="E453" s="206" t="s">
        <v>648</v>
      </c>
      <c r="F453" s="207" t="s">
        <v>649</v>
      </c>
      <c r="G453" s="208" t="s">
        <v>147</v>
      </c>
      <c r="H453" s="209">
        <v>0.082000000000000003</v>
      </c>
      <c r="I453" s="210"/>
      <c r="J453" s="209">
        <f>ROUND(I453*H453,15)</f>
        <v>0</v>
      </c>
      <c r="K453" s="207" t="s">
        <v>134</v>
      </c>
      <c r="L453" s="44"/>
      <c r="M453" s="211" t="s">
        <v>1</v>
      </c>
      <c r="N453" s="212" t="s">
        <v>37</v>
      </c>
      <c r="O453" s="91"/>
      <c r="P453" s="213">
        <f>O453*H453</f>
        <v>0</v>
      </c>
      <c r="Q453" s="213">
        <v>0</v>
      </c>
      <c r="R453" s="213">
        <f>Q453*H453</f>
        <v>0</v>
      </c>
      <c r="S453" s="213">
        <v>0</v>
      </c>
      <c r="T453" s="214">
        <f>S453*H453</f>
        <v>0</v>
      </c>
      <c r="U453" s="38"/>
      <c r="V453" s="38"/>
      <c r="W453" s="38"/>
      <c r="X453" s="38"/>
      <c r="Y453" s="38"/>
      <c r="Z453" s="38"/>
      <c r="AA453" s="38"/>
      <c r="AB453" s="38"/>
      <c r="AC453" s="38"/>
      <c r="AD453" s="38"/>
      <c r="AE453" s="38"/>
      <c r="AR453" s="215" t="s">
        <v>135</v>
      </c>
      <c r="AT453" s="215" t="s">
        <v>130</v>
      </c>
      <c r="AU453" s="215" t="s">
        <v>6</v>
      </c>
      <c r="AY453" s="17" t="s">
        <v>136</v>
      </c>
      <c r="BE453" s="216">
        <f>IF(N453="základní",J453,0)</f>
        <v>0</v>
      </c>
      <c r="BF453" s="216">
        <f>IF(N453="snížená",J453,0)</f>
        <v>0</v>
      </c>
      <c r="BG453" s="216">
        <f>IF(N453="zákl. přenesená",J453,0)</f>
        <v>0</v>
      </c>
      <c r="BH453" s="216">
        <f>IF(N453="sníž. přenesená",J453,0)</f>
        <v>0</v>
      </c>
      <c r="BI453" s="216">
        <f>IF(N453="nulová",J453,0)</f>
        <v>0</v>
      </c>
      <c r="BJ453" s="17" t="s">
        <v>79</v>
      </c>
      <c r="BK453" s="217">
        <f>ROUND(I453*H453,15)</f>
        <v>0</v>
      </c>
      <c r="BL453" s="17" t="s">
        <v>135</v>
      </c>
      <c r="BM453" s="215" t="s">
        <v>650</v>
      </c>
    </row>
    <row r="454" s="2" customFormat="1">
      <c r="A454" s="38"/>
      <c r="B454" s="39"/>
      <c r="C454" s="40"/>
      <c r="D454" s="218" t="s">
        <v>137</v>
      </c>
      <c r="E454" s="40"/>
      <c r="F454" s="219" t="s">
        <v>649</v>
      </c>
      <c r="G454" s="40"/>
      <c r="H454" s="40"/>
      <c r="I454" s="144"/>
      <c r="J454" s="40"/>
      <c r="K454" s="40"/>
      <c r="L454" s="44"/>
      <c r="M454" s="220"/>
      <c r="N454" s="221"/>
      <c r="O454" s="91"/>
      <c r="P454" s="91"/>
      <c r="Q454" s="91"/>
      <c r="R454" s="91"/>
      <c r="S454" s="91"/>
      <c r="T454" s="92"/>
      <c r="U454" s="38"/>
      <c r="V454" s="38"/>
      <c r="W454" s="38"/>
      <c r="X454" s="38"/>
      <c r="Y454" s="38"/>
      <c r="Z454" s="38"/>
      <c r="AA454" s="38"/>
      <c r="AB454" s="38"/>
      <c r="AC454" s="38"/>
      <c r="AD454" s="38"/>
      <c r="AE454" s="38"/>
      <c r="AT454" s="17" t="s">
        <v>137</v>
      </c>
      <c r="AU454" s="17" t="s">
        <v>6</v>
      </c>
    </row>
    <row r="455" s="2" customFormat="1">
      <c r="A455" s="38"/>
      <c r="B455" s="39"/>
      <c r="C455" s="40"/>
      <c r="D455" s="218" t="s">
        <v>138</v>
      </c>
      <c r="E455" s="40"/>
      <c r="F455" s="222" t="s">
        <v>651</v>
      </c>
      <c r="G455" s="40"/>
      <c r="H455" s="40"/>
      <c r="I455" s="144"/>
      <c r="J455" s="40"/>
      <c r="K455" s="40"/>
      <c r="L455" s="44"/>
      <c r="M455" s="220"/>
      <c r="N455" s="221"/>
      <c r="O455" s="91"/>
      <c r="P455" s="91"/>
      <c r="Q455" s="91"/>
      <c r="R455" s="91"/>
      <c r="S455" s="91"/>
      <c r="T455" s="92"/>
      <c r="U455" s="38"/>
      <c r="V455" s="38"/>
      <c r="W455" s="38"/>
      <c r="X455" s="38"/>
      <c r="Y455" s="38"/>
      <c r="Z455" s="38"/>
      <c r="AA455" s="38"/>
      <c r="AB455" s="38"/>
      <c r="AC455" s="38"/>
      <c r="AD455" s="38"/>
      <c r="AE455" s="38"/>
      <c r="AT455" s="17" t="s">
        <v>138</v>
      </c>
      <c r="AU455" s="17" t="s">
        <v>6</v>
      </c>
    </row>
    <row r="456" s="2" customFormat="1" ht="30" customHeight="1">
      <c r="A456" s="38"/>
      <c r="B456" s="39"/>
      <c r="C456" s="205" t="s">
        <v>403</v>
      </c>
      <c r="D456" s="205" t="s">
        <v>130</v>
      </c>
      <c r="E456" s="206" t="s">
        <v>652</v>
      </c>
      <c r="F456" s="207" t="s">
        <v>653</v>
      </c>
      <c r="G456" s="208" t="s">
        <v>194</v>
      </c>
      <c r="H456" s="209">
        <v>297.81999999999999</v>
      </c>
      <c r="I456" s="210"/>
      <c r="J456" s="209">
        <f>ROUND(I456*H456,15)</f>
        <v>0</v>
      </c>
      <c r="K456" s="207" t="s">
        <v>134</v>
      </c>
      <c r="L456" s="44"/>
      <c r="M456" s="211" t="s">
        <v>1</v>
      </c>
      <c r="N456" s="212" t="s">
        <v>37</v>
      </c>
      <c r="O456" s="91"/>
      <c r="P456" s="213">
        <f>O456*H456</f>
        <v>0</v>
      </c>
      <c r="Q456" s="213">
        <v>0</v>
      </c>
      <c r="R456" s="213">
        <f>Q456*H456</f>
        <v>0</v>
      </c>
      <c r="S456" s="213">
        <v>0</v>
      </c>
      <c r="T456" s="214">
        <f>S456*H456</f>
        <v>0</v>
      </c>
      <c r="U456" s="38"/>
      <c r="V456" s="38"/>
      <c r="W456" s="38"/>
      <c r="X456" s="38"/>
      <c r="Y456" s="38"/>
      <c r="Z456" s="38"/>
      <c r="AA456" s="38"/>
      <c r="AB456" s="38"/>
      <c r="AC456" s="38"/>
      <c r="AD456" s="38"/>
      <c r="AE456" s="38"/>
      <c r="AR456" s="215" t="s">
        <v>135</v>
      </c>
      <c r="AT456" s="215" t="s">
        <v>130</v>
      </c>
      <c r="AU456" s="215" t="s">
        <v>6</v>
      </c>
      <c r="AY456" s="17" t="s">
        <v>136</v>
      </c>
      <c r="BE456" s="216">
        <f>IF(N456="základní",J456,0)</f>
        <v>0</v>
      </c>
      <c r="BF456" s="216">
        <f>IF(N456="snížená",J456,0)</f>
        <v>0</v>
      </c>
      <c r="BG456" s="216">
        <f>IF(N456="zákl. přenesená",J456,0)</f>
        <v>0</v>
      </c>
      <c r="BH456" s="216">
        <f>IF(N456="sníž. přenesená",J456,0)</f>
        <v>0</v>
      </c>
      <c r="BI456" s="216">
        <f>IF(N456="nulová",J456,0)</f>
        <v>0</v>
      </c>
      <c r="BJ456" s="17" t="s">
        <v>79</v>
      </c>
      <c r="BK456" s="217">
        <f>ROUND(I456*H456,15)</f>
        <v>0</v>
      </c>
      <c r="BL456" s="17" t="s">
        <v>135</v>
      </c>
      <c r="BM456" s="215" t="s">
        <v>654</v>
      </c>
    </row>
    <row r="457" s="2" customFormat="1">
      <c r="A457" s="38"/>
      <c r="B457" s="39"/>
      <c r="C457" s="40"/>
      <c r="D457" s="218" t="s">
        <v>137</v>
      </c>
      <c r="E457" s="40"/>
      <c r="F457" s="219" t="s">
        <v>653</v>
      </c>
      <c r="G457" s="40"/>
      <c r="H457" s="40"/>
      <c r="I457" s="144"/>
      <c r="J457" s="40"/>
      <c r="K457" s="40"/>
      <c r="L457" s="44"/>
      <c r="M457" s="220"/>
      <c r="N457" s="221"/>
      <c r="O457" s="91"/>
      <c r="P457" s="91"/>
      <c r="Q457" s="91"/>
      <c r="R457" s="91"/>
      <c r="S457" s="91"/>
      <c r="T457" s="92"/>
      <c r="U457" s="38"/>
      <c r="V457" s="38"/>
      <c r="W457" s="38"/>
      <c r="X457" s="38"/>
      <c r="Y457" s="38"/>
      <c r="Z457" s="38"/>
      <c r="AA457" s="38"/>
      <c r="AB457" s="38"/>
      <c r="AC457" s="38"/>
      <c r="AD457" s="38"/>
      <c r="AE457" s="38"/>
      <c r="AT457" s="17" t="s">
        <v>137</v>
      </c>
      <c r="AU457" s="17" t="s">
        <v>6</v>
      </c>
    </row>
    <row r="458" s="2" customFormat="1">
      <c r="A458" s="38"/>
      <c r="B458" s="39"/>
      <c r="C458" s="40"/>
      <c r="D458" s="218" t="s">
        <v>138</v>
      </c>
      <c r="E458" s="40"/>
      <c r="F458" s="222" t="s">
        <v>655</v>
      </c>
      <c r="G458" s="40"/>
      <c r="H458" s="40"/>
      <c r="I458" s="144"/>
      <c r="J458" s="40"/>
      <c r="K458" s="40"/>
      <c r="L458" s="44"/>
      <c r="M458" s="220"/>
      <c r="N458" s="221"/>
      <c r="O458" s="91"/>
      <c r="P458" s="91"/>
      <c r="Q458" s="91"/>
      <c r="R458" s="91"/>
      <c r="S458" s="91"/>
      <c r="T458" s="92"/>
      <c r="U458" s="38"/>
      <c r="V458" s="38"/>
      <c r="W458" s="38"/>
      <c r="X458" s="38"/>
      <c r="Y458" s="38"/>
      <c r="Z458" s="38"/>
      <c r="AA458" s="38"/>
      <c r="AB458" s="38"/>
      <c r="AC458" s="38"/>
      <c r="AD458" s="38"/>
      <c r="AE458" s="38"/>
      <c r="AT458" s="17" t="s">
        <v>138</v>
      </c>
      <c r="AU458" s="17" t="s">
        <v>6</v>
      </c>
    </row>
    <row r="459" s="2" customFormat="1" ht="19.8" customHeight="1">
      <c r="A459" s="38"/>
      <c r="B459" s="39"/>
      <c r="C459" s="205" t="s">
        <v>656</v>
      </c>
      <c r="D459" s="205" t="s">
        <v>130</v>
      </c>
      <c r="E459" s="206" t="s">
        <v>657</v>
      </c>
      <c r="F459" s="207" t="s">
        <v>658</v>
      </c>
      <c r="G459" s="208" t="s">
        <v>194</v>
      </c>
      <c r="H459" s="209">
        <v>122.81999999999999</v>
      </c>
      <c r="I459" s="210"/>
      <c r="J459" s="209">
        <f>ROUND(I459*H459,15)</f>
        <v>0</v>
      </c>
      <c r="K459" s="207" t="s">
        <v>134</v>
      </c>
      <c r="L459" s="44"/>
      <c r="M459" s="211" t="s">
        <v>1</v>
      </c>
      <c r="N459" s="212" t="s">
        <v>37</v>
      </c>
      <c r="O459" s="91"/>
      <c r="P459" s="213">
        <f>O459*H459</f>
        <v>0</v>
      </c>
      <c r="Q459" s="213">
        <v>0</v>
      </c>
      <c r="R459" s="213">
        <f>Q459*H459</f>
        <v>0</v>
      </c>
      <c r="S459" s="213">
        <v>0</v>
      </c>
      <c r="T459" s="214">
        <f>S459*H459</f>
        <v>0</v>
      </c>
      <c r="U459" s="38"/>
      <c r="V459" s="38"/>
      <c r="W459" s="38"/>
      <c r="X459" s="38"/>
      <c r="Y459" s="38"/>
      <c r="Z459" s="38"/>
      <c r="AA459" s="38"/>
      <c r="AB459" s="38"/>
      <c r="AC459" s="38"/>
      <c r="AD459" s="38"/>
      <c r="AE459" s="38"/>
      <c r="AR459" s="215" t="s">
        <v>135</v>
      </c>
      <c r="AT459" s="215" t="s">
        <v>130</v>
      </c>
      <c r="AU459" s="215" t="s">
        <v>6</v>
      </c>
      <c r="AY459" s="17" t="s">
        <v>136</v>
      </c>
      <c r="BE459" s="216">
        <f>IF(N459="základní",J459,0)</f>
        <v>0</v>
      </c>
      <c r="BF459" s="216">
        <f>IF(N459="snížená",J459,0)</f>
        <v>0</v>
      </c>
      <c r="BG459" s="216">
        <f>IF(N459="zákl. přenesená",J459,0)</f>
        <v>0</v>
      </c>
      <c r="BH459" s="216">
        <f>IF(N459="sníž. přenesená",J459,0)</f>
        <v>0</v>
      </c>
      <c r="BI459" s="216">
        <f>IF(N459="nulová",J459,0)</f>
        <v>0</v>
      </c>
      <c r="BJ459" s="17" t="s">
        <v>79</v>
      </c>
      <c r="BK459" s="217">
        <f>ROUND(I459*H459,15)</f>
        <v>0</v>
      </c>
      <c r="BL459" s="17" t="s">
        <v>135</v>
      </c>
      <c r="BM459" s="215" t="s">
        <v>659</v>
      </c>
    </row>
    <row r="460" s="2" customFormat="1">
      <c r="A460" s="38"/>
      <c r="B460" s="39"/>
      <c r="C460" s="40"/>
      <c r="D460" s="218" t="s">
        <v>137</v>
      </c>
      <c r="E460" s="40"/>
      <c r="F460" s="219" t="s">
        <v>658</v>
      </c>
      <c r="G460" s="40"/>
      <c r="H460" s="40"/>
      <c r="I460" s="144"/>
      <c r="J460" s="40"/>
      <c r="K460" s="40"/>
      <c r="L460" s="44"/>
      <c r="M460" s="220"/>
      <c r="N460" s="221"/>
      <c r="O460" s="91"/>
      <c r="P460" s="91"/>
      <c r="Q460" s="91"/>
      <c r="R460" s="91"/>
      <c r="S460" s="91"/>
      <c r="T460" s="92"/>
      <c r="U460" s="38"/>
      <c r="V460" s="38"/>
      <c r="W460" s="38"/>
      <c r="X460" s="38"/>
      <c r="Y460" s="38"/>
      <c r="Z460" s="38"/>
      <c r="AA460" s="38"/>
      <c r="AB460" s="38"/>
      <c r="AC460" s="38"/>
      <c r="AD460" s="38"/>
      <c r="AE460" s="38"/>
      <c r="AT460" s="17" t="s">
        <v>137</v>
      </c>
      <c r="AU460" s="17" t="s">
        <v>6</v>
      </c>
    </row>
    <row r="461" s="2" customFormat="1">
      <c r="A461" s="38"/>
      <c r="B461" s="39"/>
      <c r="C461" s="40"/>
      <c r="D461" s="218" t="s">
        <v>138</v>
      </c>
      <c r="E461" s="40"/>
      <c r="F461" s="222" t="s">
        <v>660</v>
      </c>
      <c r="G461" s="40"/>
      <c r="H461" s="40"/>
      <c r="I461" s="144"/>
      <c r="J461" s="40"/>
      <c r="K461" s="40"/>
      <c r="L461" s="44"/>
      <c r="M461" s="220"/>
      <c r="N461" s="221"/>
      <c r="O461" s="91"/>
      <c r="P461" s="91"/>
      <c r="Q461" s="91"/>
      <c r="R461" s="91"/>
      <c r="S461" s="91"/>
      <c r="T461" s="92"/>
      <c r="U461" s="38"/>
      <c r="V461" s="38"/>
      <c r="W461" s="38"/>
      <c r="X461" s="38"/>
      <c r="Y461" s="38"/>
      <c r="Z461" s="38"/>
      <c r="AA461" s="38"/>
      <c r="AB461" s="38"/>
      <c r="AC461" s="38"/>
      <c r="AD461" s="38"/>
      <c r="AE461" s="38"/>
      <c r="AT461" s="17" t="s">
        <v>138</v>
      </c>
      <c r="AU461" s="17" t="s">
        <v>6</v>
      </c>
    </row>
    <row r="462" s="2" customFormat="1" ht="19.8" customHeight="1">
      <c r="A462" s="38"/>
      <c r="B462" s="39"/>
      <c r="C462" s="205" t="s">
        <v>407</v>
      </c>
      <c r="D462" s="205" t="s">
        <v>130</v>
      </c>
      <c r="E462" s="206" t="s">
        <v>661</v>
      </c>
      <c r="F462" s="207" t="s">
        <v>662</v>
      </c>
      <c r="G462" s="208" t="s">
        <v>221</v>
      </c>
      <c r="H462" s="209">
        <v>4</v>
      </c>
      <c r="I462" s="210"/>
      <c r="J462" s="209">
        <f>ROUND(I462*H462,15)</f>
        <v>0</v>
      </c>
      <c r="K462" s="207" t="s">
        <v>134</v>
      </c>
      <c r="L462" s="44"/>
      <c r="M462" s="211" t="s">
        <v>1</v>
      </c>
      <c r="N462" s="212" t="s">
        <v>37</v>
      </c>
      <c r="O462" s="91"/>
      <c r="P462" s="213">
        <f>O462*H462</f>
        <v>0</v>
      </c>
      <c r="Q462" s="213">
        <v>0</v>
      </c>
      <c r="R462" s="213">
        <f>Q462*H462</f>
        <v>0</v>
      </c>
      <c r="S462" s="213">
        <v>0</v>
      </c>
      <c r="T462" s="214">
        <f>S462*H462</f>
        <v>0</v>
      </c>
      <c r="U462" s="38"/>
      <c r="V462" s="38"/>
      <c r="W462" s="38"/>
      <c r="X462" s="38"/>
      <c r="Y462" s="38"/>
      <c r="Z462" s="38"/>
      <c r="AA462" s="38"/>
      <c r="AB462" s="38"/>
      <c r="AC462" s="38"/>
      <c r="AD462" s="38"/>
      <c r="AE462" s="38"/>
      <c r="AR462" s="215" t="s">
        <v>135</v>
      </c>
      <c r="AT462" s="215" t="s">
        <v>130</v>
      </c>
      <c r="AU462" s="215" t="s">
        <v>6</v>
      </c>
      <c r="AY462" s="17" t="s">
        <v>136</v>
      </c>
      <c r="BE462" s="216">
        <f>IF(N462="základní",J462,0)</f>
        <v>0</v>
      </c>
      <c r="BF462" s="216">
        <f>IF(N462="snížená",J462,0)</f>
        <v>0</v>
      </c>
      <c r="BG462" s="216">
        <f>IF(N462="zákl. přenesená",J462,0)</f>
        <v>0</v>
      </c>
      <c r="BH462" s="216">
        <f>IF(N462="sníž. přenesená",J462,0)</f>
        <v>0</v>
      </c>
      <c r="BI462" s="216">
        <f>IF(N462="nulová",J462,0)</f>
        <v>0</v>
      </c>
      <c r="BJ462" s="17" t="s">
        <v>79</v>
      </c>
      <c r="BK462" s="217">
        <f>ROUND(I462*H462,15)</f>
        <v>0</v>
      </c>
      <c r="BL462" s="17" t="s">
        <v>135</v>
      </c>
      <c r="BM462" s="215" t="s">
        <v>663</v>
      </c>
    </row>
    <row r="463" s="2" customFormat="1">
      <c r="A463" s="38"/>
      <c r="B463" s="39"/>
      <c r="C463" s="40"/>
      <c r="D463" s="218" t="s">
        <v>137</v>
      </c>
      <c r="E463" s="40"/>
      <c r="F463" s="219" t="s">
        <v>662</v>
      </c>
      <c r="G463" s="40"/>
      <c r="H463" s="40"/>
      <c r="I463" s="144"/>
      <c r="J463" s="40"/>
      <c r="K463" s="40"/>
      <c r="L463" s="44"/>
      <c r="M463" s="220"/>
      <c r="N463" s="221"/>
      <c r="O463" s="91"/>
      <c r="P463" s="91"/>
      <c r="Q463" s="91"/>
      <c r="R463" s="91"/>
      <c r="S463" s="91"/>
      <c r="T463" s="92"/>
      <c r="U463" s="38"/>
      <c r="V463" s="38"/>
      <c r="W463" s="38"/>
      <c r="X463" s="38"/>
      <c r="Y463" s="38"/>
      <c r="Z463" s="38"/>
      <c r="AA463" s="38"/>
      <c r="AB463" s="38"/>
      <c r="AC463" s="38"/>
      <c r="AD463" s="38"/>
      <c r="AE463" s="38"/>
      <c r="AT463" s="17" t="s">
        <v>137</v>
      </c>
      <c r="AU463" s="17" t="s">
        <v>6</v>
      </c>
    </row>
    <row r="464" s="2" customFormat="1">
      <c r="A464" s="38"/>
      <c r="B464" s="39"/>
      <c r="C464" s="40"/>
      <c r="D464" s="218" t="s">
        <v>138</v>
      </c>
      <c r="E464" s="40"/>
      <c r="F464" s="222" t="s">
        <v>664</v>
      </c>
      <c r="G464" s="40"/>
      <c r="H464" s="40"/>
      <c r="I464" s="144"/>
      <c r="J464" s="40"/>
      <c r="K464" s="40"/>
      <c r="L464" s="44"/>
      <c r="M464" s="220"/>
      <c r="N464" s="221"/>
      <c r="O464" s="91"/>
      <c r="P464" s="91"/>
      <c r="Q464" s="91"/>
      <c r="R464" s="91"/>
      <c r="S464" s="91"/>
      <c r="T464" s="92"/>
      <c r="U464" s="38"/>
      <c r="V464" s="38"/>
      <c r="W464" s="38"/>
      <c r="X464" s="38"/>
      <c r="Y464" s="38"/>
      <c r="Z464" s="38"/>
      <c r="AA464" s="38"/>
      <c r="AB464" s="38"/>
      <c r="AC464" s="38"/>
      <c r="AD464" s="38"/>
      <c r="AE464" s="38"/>
      <c r="AT464" s="17" t="s">
        <v>138</v>
      </c>
      <c r="AU464" s="17" t="s">
        <v>6</v>
      </c>
    </row>
    <row r="465" s="2" customFormat="1" ht="30" customHeight="1">
      <c r="A465" s="38"/>
      <c r="B465" s="39"/>
      <c r="C465" s="205" t="s">
        <v>665</v>
      </c>
      <c r="D465" s="205" t="s">
        <v>130</v>
      </c>
      <c r="E465" s="206" t="s">
        <v>666</v>
      </c>
      <c r="F465" s="207" t="s">
        <v>667</v>
      </c>
      <c r="G465" s="208" t="s">
        <v>194</v>
      </c>
      <c r="H465" s="209">
        <v>222.84</v>
      </c>
      <c r="I465" s="210"/>
      <c r="J465" s="209">
        <f>ROUND(I465*H465,15)</f>
        <v>0</v>
      </c>
      <c r="K465" s="207" t="s">
        <v>134</v>
      </c>
      <c r="L465" s="44"/>
      <c r="M465" s="211" t="s">
        <v>1</v>
      </c>
      <c r="N465" s="212" t="s">
        <v>37</v>
      </c>
      <c r="O465" s="91"/>
      <c r="P465" s="213">
        <f>O465*H465</f>
        <v>0</v>
      </c>
      <c r="Q465" s="213">
        <v>0</v>
      </c>
      <c r="R465" s="213">
        <f>Q465*H465</f>
        <v>0</v>
      </c>
      <c r="S465" s="213">
        <v>0</v>
      </c>
      <c r="T465" s="214">
        <f>S465*H465</f>
        <v>0</v>
      </c>
      <c r="U465" s="38"/>
      <c r="V465" s="38"/>
      <c r="W465" s="38"/>
      <c r="X465" s="38"/>
      <c r="Y465" s="38"/>
      <c r="Z465" s="38"/>
      <c r="AA465" s="38"/>
      <c r="AB465" s="38"/>
      <c r="AC465" s="38"/>
      <c r="AD465" s="38"/>
      <c r="AE465" s="38"/>
      <c r="AR465" s="215" t="s">
        <v>135</v>
      </c>
      <c r="AT465" s="215" t="s">
        <v>130</v>
      </c>
      <c r="AU465" s="215" t="s">
        <v>6</v>
      </c>
      <c r="AY465" s="17" t="s">
        <v>136</v>
      </c>
      <c r="BE465" s="216">
        <f>IF(N465="základní",J465,0)</f>
        <v>0</v>
      </c>
      <c r="BF465" s="216">
        <f>IF(N465="snížená",J465,0)</f>
        <v>0</v>
      </c>
      <c r="BG465" s="216">
        <f>IF(N465="zákl. přenesená",J465,0)</f>
        <v>0</v>
      </c>
      <c r="BH465" s="216">
        <f>IF(N465="sníž. přenesená",J465,0)</f>
        <v>0</v>
      </c>
      <c r="BI465" s="216">
        <f>IF(N465="nulová",J465,0)</f>
        <v>0</v>
      </c>
      <c r="BJ465" s="17" t="s">
        <v>79</v>
      </c>
      <c r="BK465" s="217">
        <f>ROUND(I465*H465,15)</f>
        <v>0</v>
      </c>
      <c r="BL465" s="17" t="s">
        <v>135</v>
      </c>
      <c r="BM465" s="215" t="s">
        <v>668</v>
      </c>
    </row>
    <row r="466" s="2" customFormat="1">
      <c r="A466" s="38"/>
      <c r="B466" s="39"/>
      <c r="C466" s="40"/>
      <c r="D466" s="218" t="s">
        <v>137</v>
      </c>
      <c r="E466" s="40"/>
      <c r="F466" s="219" t="s">
        <v>667</v>
      </c>
      <c r="G466" s="40"/>
      <c r="H466" s="40"/>
      <c r="I466" s="144"/>
      <c r="J466" s="40"/>
      <c r="K466" s="40"/>
      <c r="L466" s="44"/>
      <c r="M466" s="220"/>
      <c r="N466" s="221"/>
      <c r="O466" s="91"/>
      <c r="P466" s="91"/>
      <c r="Q466" s="91"/>
      <c r="R466" s="91"/>
      <c r="S466" s="91"/>
      <c r="T466" s="92"/>
      <c r="U466" s="38"/>
      <c r="V466" s="38"/>
      <c r="W466" s="38"/>
      <c r="X466" s="38"/>
      <c r="Y466" s="38"/>
      <c r="Z466" s="38"/>
      <c r="AA466" s="38"/>
      <c r="AB466" s="38"/>
      <c r="AC466" s="38"/>
      <c r="AD466" s="38"/>
      <c r="AE466" s="38"/>
      <c r="AT466" s="17" t="s">
        <v>137</v>
      </c>
      <c r="AU466" s="17" t="s">
        <v>6</v>
      </c>
    </row>
    <row r="467" s="2" customFormat="1">
      <c r="A467" s="38"/>
      <c r="B467" s="39"/>
      <c r="C467" s="40"/>
      <c r="D467" s="218" t="s">
        <v>138</v>
      </c>
      <c r="E467" s="40"/>
      <c r="F467" s="222" t="s">
        <v>669</v>
      </c>
      <c r="G467" s="40"/>
      <c r="H467" s="40"/>
      <c r="I467" s="144"/>
      <c r="J467" s="40"/>
      <c r="K467" s="40"/>
      <c r="L467" s="44"/>
      <c r="M467" s="220"/>
      <c r="N467" s="221"/>
      <c r="O467" s="91"/>
      <c r="P467" s="91"/>
      <c r="Q467" s="91"/>
      <c r="R467" s="91"/>
      <c r="S467" s="91"/>
      <c r="T467" s="92"/>
      <c r="U467" s="38"/>
      <c r="V467" s="38"/>
      <c r="W467" s="38"/>
      <c r="X467" s="38"/>
      <c r="Y467" s="38"/>
      <c r="Z467" s="38"/>
      <c r="AA467" s="38"/>
      <c r="AB467" s="38"/>
      <c r="AC467" s="38"/>
      <c r="AD467" s="38"/>
      <c r="AE467" s="38"/>
      <c r="AT467" s="17" t="s">
        <v>138</v>
      </c>
      <c r="AU467" s="17" t="s">
        <v>6</v>
      </c>
    </row>
    <row r="468" s="2" customFormat="1" ht="30" customHeight="1">
      <c r="A468" s="38"/>
      <c r="B468" s="39"/>
      <c r="C468" s="205" t="s">
        <v>412</v>
      </c>
      <c r="D468" s="205" t="s">
        <v>130</v>
      </c>
      <c r="E468" s="206" t="s">
        <v>670</v>
      </c>
      <c r="F468" s="207" t="s">
        <v>671</v>
      </c>
      <c r="G468" s="208" t="s">
        <v>194</v>
      </c>
      <c r="H468" s="209">
        <v>1030.02</v>
      </c>
      <c r="I468" s="210"/>
      <c r="J468" s="209">
        <f>ROUND(I468*H468,15)</f>
        <v>0</v>
      </c>
      <c r="K468" s="207" t="s">
        <v>134</v>
      </c>
      <c r="L468" s="44"/>
      <c r="M468" s="211" t="s">
        <v>1</v>
      </c>
      <c r="N468" s="212" t="s">
        <v>37</v>
      </c>
      <c r="O468" s="91"/>
      <c r="P468" s="213">
        <f>O468*H468</f>
        <v>0</v>
      </c>
      <c r="Q468" s="213">
        <v>0</v>
      </c>
      <c r="R468" s="213">
        <f>Q468*H468</f>
        <v>0</v>
      </c>
      <c r="S468" s="213">
        <v>0</v>
      </c>
      <c r="T468" s="214">
        <f>S468*H468</f>
        <v>0</v>
      </c>
      <c r="U468" s="38"/>
      <c r="V468" s="38"/>
      <c r="W468" s="38"/>
      <c r="X468" s="38"/>
      <c r="Y468" s="38"/>
      <c r="Z468" s="38"/>
      <c r="AA468" s="38"/>
      <c r="AB468" s="38"/>
      <c r="AC468" s="38"/>
      <c r="AD468" s="38"/>
      <c r="AE468" s="38"/>
      <c r="AR468" s="215" t="s">
        <v>135</v>
      </c>
      <c r="AT468" s="215" t="s">
        <v>130</v>
      </c>
      <c r="AU468" s="215" t="s">
        <v>6</v>
      </c>
      <c r="AY468" s="17" t="s">
        <v>136</v>
      </c>
      <c r="BE468" s="216">
        <f>IF(N468="základní",J468,0)</f>
        <v>0</v>
      </c>
      <c r="BF468" s="216">
        <f>IF(N468="snížená",J468,0)</f>
        <v>0</v>
      </c>
      <c r="BG468" s="216">
        <f>IF(N468="zákl. přenesená",J468,0)</f>
        <v>0</v>
      </c>
      <c r="BH468" s="216">
        <f>IF(N468="sníž. přenesená",J468,0)</f>
        <v>0</v>
      </c>
      <c r="BI468" s="216">
        <f>IF(N468="nulová",J468,0)</f>
        <v>0</v>
      </c>
      <c r="BJ468" s="17" t="s">
        <v>79</v>
      </c>
      <c r="BK468" s="217">
        <f>ROUND(I468*H468,15)</f>
        <v>0</v>
      </c>
      <c r="BL468" s="17" t="s">
        <v>135</v>
      </c>
      <c r="BM468" s="215" t="s">
        <v>672</v>
      </c>
    </row>
    <row r="469" s="2" customFormat="1">
      <c r="A469" s="38"/>
      <c r="B469" s="39"/>
      <c r="C469" s="40"/>
      <c r="D469" s="218" t="s">
        <v>137</v>
      </c>
      <c r="E469" s="40"/>
      <c r="F469" s="219" t="s">
        <v>671</v>
      </c>
      <c r="G469" s="40"/>
      <c r="H469" s="40"/>
      <c r="I469" s="144"/>
      <c r="J469" s="40"/>
      <c r="K469" s="40"/>
      <c r="L469" s="44"/>
      <c r="M469" s="220"/>
      <c r="N469" s="221"/>
      <c r="O469" s="91"/>
      <c r="P469" s="91"/>
      <c r="Q469" s="91"/>
      <c r="R469" s="91"/>
      <c r="S469" s="91"/>
      <c r="T469" s="92"/>
      <c r="U469" s="38"/>
      <c r="V469" s="38"/>
      <c r="W469" s="38"/>
      <c r="X469" s="38"/>
      <c r="Y469" s="38"/>
      <c r="Z469" s="38"/>
      <c r="AA469" s="38"/>
      <c r="AB469" s="38"/>
      <c r="AC469" s="38"/>
      <c r="AD469" s="38"/>
      <c r="AE469" s="38"/>
      <c r="AT469" s="17" t="s">
        <v>137</v>
      </c>
      <c r="AU469" s="17" t="s">
        <v>6</v>
      </c>
    </row>
    <row r="470" s="2" customFormat="1">
      <c r="A470" s="38"/>
      <c r="B470" s="39"/>
      <c r="C470" s="40"/>
      <c r="D470" s="218" t="s">
        <v>138</v>
      </c>
      <c r="E470" s="40"/>
      <c r="F470" s="222" t="s">
        <v>673</v>
      </c>
      <c r="G470" s="40"/>
      <c r="H470" s="40"/>
      <c r="I470" s="144"/>
      <c r="J470" s="40"/>
      <c r="K470" s="40"/>
      <c r="L470" s="44"/>
      <c r="M470" s="220"/>
      <c r="N470" s="221"/>
      <c r="O470" s="91"/>
      <c r="P470" s="91"/>
      <c r="Q470" s="91"/>
      <c r="R470" s="91"/>
      <c r="S470" s="91"/>
      <c r="T470" s="92"/>
      <c r="U470" s="38"/>
      <c r="V470" s="38"/>
      <c r="W470" s="38"/>
      <c r="X470" s="38"/>
      <c r="Y470" s="38"/>
      <c r="Z470" s="38"/>
      <c r="AA470" s="38"/>
      <c r="AB470" s="38"/>
      <c r="AC470" s="38"/>
      <c r="AD470" s="38"/>
      <c r="AE470" s="38"/>
      <c r="AT470" s="17" t="s">
        <v>138</v>
      </c>
      <c r="AU470" s="17" t="s">
        <v>6</v>
      </c>
    </row>
    <row r="471" s="2" customFormat="1" ht="30" customHeight="1">
      <c r="A471" s="38"/>
      <c r="B471" s="39"/>
      <c r="C471" s="205" t="s">
        <v>674</v>
      </c>
      <c r="D471" s="205" t="s">
        <v>130</v>
      </c>
      <c r="E471" s="206" t="s">
        <v>675</v>
      </c>
      <c r="F471" s="207" t="s">
        <v>676</v>
      </c>
      <c r="G471" s="208" t="s">
        <v>194</v>
      </c>
      <c r="H471" s="209">
        <v>269.45999999999998</v>
      </c>
      <c r="I471" s="210"/>
      <c r="J471" s="209">
        <f>ROUND(I471*H471,15)</f>
        <v>0</v>
      </c>
      <c r="K471" s="207" t="s">
        <v>134</v>
      </c>
      <c r="L471" s="44"/>
      <c r="M471" s="211" t="s">
        <v>1</v>
      </c>
      <c r="N471" s="212" t="s">
        <v>37</v>
      </c>
      <c r="O471" s="91"/>
      <c r="P471" s="213">
        <f>O471*H471</f>
        <v>0</v>
      </c>
      <c r="Q471" s="213">
        <v>0</v>
      </c>
      <c r="R471" s="213">
        <f>Q471*H471</f>
        <v>0</v>
      </c>
      <c r="S471" s="213">
        <v>0</v>
      </c>
      <c r="T471" s="214">
        <f>S471*H471</f>
        <v>0</v>
      </c>
      <c r="U471" s="38"/>
      <c r="V471" s="38"/>
      <c r="W471" s="38"/>
      <c r="X471" s="38"/>
      <c r="Y471" s="38"/>
      <c r="Z471" s="38"/>
      <c r="AA471" s="38"/>
      <c r="AB471" s="38"/>
      <c r="AC471" s="38"/>
      <c r="AD471" s="38"/>
      <c r="AE471" s="38"/>
      <c r="AR471" s="215" t="s">
        <v>135</v>
      </c>
      <c r="AT471" s="215" t="s">
        <v>130</v>
      </c>
      <c r="AU471" s="215" t="s">
        <v>6</v>
      </c>
      <c r="AY471" s="17" t="s">
        <v>136</v>
      </c>
      <c r="BE471" s="216">
        <f>IF(N471="základní",J471,0)</f>
        <v>0</v>
      </c>
      <c r="BF471" s="216">
        <f>IF(N471="snížená",J471,0)</f>
        <v>0</v>
      </c>
      <c r="BG471" s="216">
        <f>IF(N471="zákl. přenesená",J471,0)</f>
        <v>0</v>
      </c>
      <c r="BH471" s="216">
        <f>IF(N471="sníž. přenesená",J471,0)</f>
        <v>0</v>
      </c>
      <c r="BI471" s="216">
        <f>IF(N471="nulová",J471,0)</f>
        <v>0</v>
      </c>
      <c r="BJ471" s="17" t="s">
        <v>79</v>
      </c>
      <c r="BK471" s="217">
        <f>ROUND(I471*H471,15)</f>
        <v>0</v>
      </c>
      <c r="BL471" s="17" t="s">
        <v>135</v>
      </c>
      <c r="BM471" s="215" t="s">
        <v>677</v>
      </c>
    </row>
    <row r="472" s="2" customFormat="1">
      <c r="A472" s="38"/>
      <c r="B472" s="39"/>
      <c r="C472" s="40"/>
      <c r="D472" s="218" t="s">
        <v>137</v>
      </c>
      <c r="E472" s="40"/>
      <c r="F472" s="219" t="s">
        <v>676</v>
      </c>
      <c r="G472" s="40"/>
      <c r="H472" s="40"/>
      <c r="I472" s="144"/>
      <c r="J472" s="40"/>
      <c r="K472" s="40"/>
      <c r="L472" s="44"/>
      <c r="M472" s="220"/>
      <c r="N472" s="221"/>
      <c r="O472" s="91"/>
      <c r="P472" s="91"/>
      <c r="Q472" s="91"/>
      <c r="R472" s="91"/>
      <c r="S472" s="91"/>
      <c r="T472" s="92"/>
      <c r="U472" s="38"/>
      <c r="V472" s="38"/>
      <c r="W472" s="38"/>
      <c r="X472" s="38"/>
      <c r="Y472" s="38"/>
      <c r="Z472" s="38"/>
      <c r="AA472" s="38"/>
      <c r="AB472" s="38"/>
      <c r="AC472" s="38"/>
      <c r="AD472" s="38"/>
      <c r="AE472" s="38"/>
      <c r="AT472" s="17" t="s">
        <v>137</v>
      </c>
      <c r="AU472" s="17" t="s">
        <v>6</v>
      </c>
    </row>
    <row r="473" s="2" customFormat="1">
      <c r="A473" s="38"/>
      <c r="B473" s="39"/>
      <c r="C473" s="40"/>
      <c r="D473" s="218" t="s">
        <v>138</v>
      </c>
      <c r="E473" s="40"/>
      <c r="F473" s="222" t="s">
        <v>678</v>
      </c>
      <c r="G473" s="40"/>
      <c r="H473" s="40"/>
      <c r="I473" s="144"/>
      <c r="J473" s="40"/>
      <c r="K473" s="40"/>
      <c r="L473" s="44"/>
      <c r="M473" s="220"/>
      <c r="N473" s="221"/>
      <c r="O473" s="91"/>
      <c r="P473" s="91"/>
      <c r="Q473" s="91"/>
      <c r="R473" s="91"/>
      <c r="S473" s="91"/>
      <c r="T473" s="92"/>
      <c r="U473" s="38"/>
      <c r="V473" s="38"/>
      <c r="W473" s="38"/>
      <c r="X473" s="38"/>
      <c r="Y473" s="38"/>
      <c r="Z473" s="38"/>
      <c r="AA473" s="38"/>
      <c r="AB473" s="38"/>
      <c r="AC473" s="38"/>
      <c r="AD473" s="38"/>
      <c r="AE473" s="38"/>
      <c r="AT473" s="17" t="s">
        <v>138</v>
      </c>
      <c r="AU473" s="17" t="s">
        <v>6</v>
      </c>
    </row>
    <row r="474" s="2" customFormat="1" ht="30" customHeight="1">
      <c r="A474" s="38"/>
      <c r="B474" s="39"/>
      <c r="C474" s="205" t="s">
        <v>416</v>
      </c>
      <c r="D474" s="205" t="s">
        <v>130</v>
      </c>
      <c r="E474" s="206" t="s">
        <v>679</v>
      </c>
      <c r="F474" s="207" t="s">
        <v>680</v>
      </c>
      <c r="G474" s="208" t="s">
        <v>194</v>
      </c>
      <c r="H474" s="209">
        <v>222.84</v>
      </c>
      <c r="I474" s="210"/>
      <c r="J474" s="209">
        <f>ROUND(I474*H474,15)</f>
        <v>0</v>
      </c>
      <c r="K474" s="207" t="s">
        <v>134</v>
      </c>
      <c r="L474" s="44"/>
      <c r="M474" s="211" t="s">
        <v>1</v>
      </c>
      <c r="N474" s="212" t="s">
        <v>37</v>
      </c>
      <c r="O474" s="91"/>
      <c r="P474" s="213">
        <f>O474*H474</f>
        <v>0</v>
      </c>
      <c r="Q474" s="213">
        <v>0</v>
      </c>
      <c r="R474" s="213">
        <f>Q474*H474</f>
        <v>0</v>
      </c>
      <c r="S474" s="213">
        <v>0</v>
      </c>
      <c r="T474" s="214">
        <f>S474*H474</f>
        <v>0</v>
      </c>
      <c r="U474" s="38"/>
      <c r="V474" s="38"/>
      <c r="W474" s="38"/>
      <c r="X474" s="38"/>
      <c r="Y474" s="38"/>
      <c r="Z474" s="38"/>
      <c r="AA474" s="38"/>
      <c r="AB474" s="38"/>
      <c r="AC474" s="38"/>
      <c r="AD474" s="38"/>
      <c r="AE474" s="38"/>
      <c r="AR474" s="215" t="s">
        <v>135</v>
      </c>
      <c r="AT474" s="215" t="s">
        <v>130</v>
      </c>
      <c r="AU474" s="215" t="s">
        <v>6</v>
      </c>
      <c r="AY474" s="17" t="s">
        <v>136</v>
      </c>
      <c r="BE474" s="216">
        <f>IF(N474="základní",J474,0)</f>
        <v>0</v>
      </c>
      <c r="BF474" s="216">
        <f>IF(N474="snížená",J474,0)</f>
        <v>0</v>
      </c>
      <c r="BG474" s="216">
        <f>IF(N474="zákl. přenesená",J474,0)</f>
        <v>0</v>
      </c>
      <c r="BH474" s="216">
        <f>IF(N474="sníž. přenesená",J474,0)</f>
        <v>0</v>
      </c>
      <c r="BI474" s="216">
        <f>IF(N474="nulová",J474,0)</f>
        <v>0</v>
      </c>
      <c r="BJ474" s="17" t="s">
        <v>79</v>
      </c>
      <c r="BK474" s="217">
        <f>ROUND(I474*H474,15)</f>
        <v>0</v>
      </c>
      <c r="BL474" s="17" t="s">
        <v>135</v>
      </c>
      <c r="BM474" s="215" t="s">
        <v>681</v>
      </c>
    </row>
    <row r="475" s="2" customFormat="1">
      <c r="A475" s="38"/>
      <c r="B475" s="39"/>
      <c r="C475" s="40"/>
      <c r="D475" s="218" t="s">
        <v>137</v>
      </c>
      <c r="E475" s="40"/>
      <c r="F475" s="219" t="s">
        <v>680</v>
      </c>
      <c r="G475" s="40"/>
      <c r="H475" s="40"/>
      <c r="I475" s="144"/>
      <c r="J475" s="40"/>
      <c r="K475" s="40"/>
      <c r="L475" s="44"/>
      <c r="M475" s="220"/>
      <c r="N475" s="221"/>
      <c r="O475" s="91"/>
      <c r="P475" s="91"/>
      <c r="Q475" s="91"/>
      <c r="R475" s="91"/>
      <c r="S475" s="91"/>
      <c r="T475" s="92"/>
      <c r="U475" s="38"/>
      <c r="V475" s="38"/>
      <c r="W475" s="38"/>
      <c r="X475" s="38"/>
      <c r="Y475" s="38"/>
      <c r="Z475" s="38"/>
      <c r="AA475" s="38"/>
      <c r="AB475" s="38"/>
      <c r="AC475" s="38"/>
      <c r="AD475" s="38"/>
      <c r="AE475" s="38"/>
      <c r="AT475" s="17" t="s">
        <v>137</v>
      </c>
      <c r="AU475" s="17" t="s">
        <v>6</v>
      </c>
    </row>
    <row r="476" s="2" customFormat="1">
      <c r="A476" s="38"/>
      <c r="B476" s="39"/>
      <c r="C476" s="40"/>
      <c r="D476" s="218" t="s">
        <v>138</v>
      </c>
      <c r="E476" s="40"/>
      <c r="F476" s="222" t="s">
        <v>682</v>
      </c>
      <c r="G476" s="40"/>
      <c r="H476" s="40"/>
      <c r="I476" s="144"/>
      <c r="J476" s="40"/>
      <c r="K476" s="40"/>
      <c r="L476" s="44"/>
      <c r="M476" s="220"/>
      <c r="N476" s="221"/>
      <c r="O476" s="91"/>
      <c r="P476" s="91"/>
      <c r="Q476" s="91"/>
      <c r="R476" s="91"/>
      <c r="S476" s="91"/>
      <c r="T476" s="92"/>
      <c r="U476" s="38"/>
      <c r="V476" s="38"/>
      <c r="W476" s="38"/>
      <c r="X476" s="38"/>
      <c r="Y476" s="38"/>
      <c r="Z476" s="38"/>
      <c r="AA476" s="38"/>
      <c r="AB476" s="38"/>
      <c r="AC476" s="38"/>
      <c r="AD476" s="38"/>
      <c r="AE476" s="38"/>
      <c r="AT476" s="17" t="s">
        <v>138</v>
      </c>
      <c r="AU476" s="17" t="s">
        <v>6</v>
      </c>
    </row>
    <row r="477" s="2" customFormat="1" ht="30" customHeight="1">
      <c r="A477" s="38"/>
      <c r="B477" s="39"/>
      <c r="C477" s="205" t="s">
        <v>683</v>
      </c>
      <c r="D477" s="205" t="s">
        <v>130</v>
      </c>
      <c r="E477" s="206" t="s">
        <v>684</v>
      </c>
      <c r="F477" s="207" t="s">
        <v>685</v>
      </c>
      <c r="G477" s="208" t="s">
        <v>194</v>
      </c>
      <c r="H477" s="209">
        <v>1030.02</v>
      </c>
      <c r="I477" s="210"/>
      <c r="J477" s="209">
        <f>ROUND(I477*H477,15)</f>
        <v>0</v>
      </c>
      <c r="K477" s="207" t="s">
        <v>134</v>
      </c>
      <c r="L477" s="44"/>
      <c r="M477" s="211" t="s">
        <v>1</v>
      </c>
      <c r="N477" s="212" t="s">
        <v>37</v>
      </c>
      <c r="O477" s="91"/>
      <c r="P477" s="213">
        <f>O477*H477</f>
        <v>0</v>
      </c>
      <c r="Q477" s="213">
        <v>0</v>
      </c>
      <c r="R477" s="213">
        <f>Q477*H477</f>
        <v>0</v>
      </c>
      <c r="S477" s="213">
        <v>0</v>
      </c>
      <c r="T477" s="214">
        <f>S477*H477</f>
        <v>0</v>
      </c>
      <c r="U477" s="38"/>
      <c r="V477" s="38"/>
      <c r="W477" s="38"/>
      <c r="X477" s="38"/>
      <c r="Y477" s="38"/>
      <c r="Z477" s="38"/>
      <c r="AA477" s="38"/>
      <c r="AB477" s="38"/>
      <c r="AC477" s="38"/>
      <c r="AD477" s="38"/>
      <c r="AE477" s="38"/>
      <c r="AR477" s="215" t="s">
        <v>135</v>
      </c>
      <c r="AT477" s="215" t="s">
        <v>130</v>
      </c>
      <c r="AU477" s="215" t="s">
        <v>6</v>
      </c>
      <c r="AY477" s="17" t="s">
        <v>136</v>
      </c>
      <c r="BE477" s="216">
        <f>IF(N477="základní",J477,0)</f>
        <v>0</v>
      </c>
      <c r="BF477" s="216">
        <f>IF(N477="snížená",J477,0)</f>
        <v>0</v>
      </c>
      <c r="BG477" s="216">
        <f>IF(N477="zákl. přenesená",J477,0)</f>
        <v>0</v>
      </c>
      <c r="BH477" s="216">
        <f>IF(N477="sníž. přenesená",J477,0)</f>
        <v>0</v>
      </c>
      <c r="BI477" s="216">
        <f>IF(N477="nulová",J477,0)</f>
        <v>0</v>
      </c>
      <c r="BJ477" s="17" t="s">
        <v>79</v>
      </c>
      <c r="BK477" s="217">
        <f>ROUND(I477*H477,15)</f>
        <v>0</v>
      </c>
      <c r="BL477" s="17" t="s">
        <v>135</v>
      </c>
      <c r="BM477" s="215" t="s">
        <v>686</v>
      </c>
    </row>
    <row r="478" s="2" customFormat="1">
      <c r="A478" s="38"/>
      <c r="B478" s="39"/>
      <c r="C478" s="40"/>
      <c r="D478" s="218" t="s">
        <v>137</v>
      </c>
      <c r="E478" s="40"/>
      <c r="F478" s="219" t="s">
        <v>685</v>
      </c>
      <c r="G478" s="40"/>
      <c r="H478" s="40"/>
      <c r="I478" s="144"/>
      <c r="J478" s="40"/>
      <c r="K478" s="40"/>
      <c r="L478" s="44"/>
      <c r="M478" s="220"/>
      <c r="N478" s="221"/>
      <c r="O478" s="91"/>
      <c r="P478" s="91"/>
      <c r="Q478" s="91"/>
      <c r="R478" s="91"/>
      <c r="S478" s="91"/>
      <c r="T478" s="92"/>
      <c r="U478" s="38"/>
      <c r="V478" s="38"/>
      <c r="W478" s="38"/>
      <c r="X478" s="38"/>
      <c r="Y478" s="38"/>
      <c r="Z478" s="38"/>
      <c r="AA478" s="38"/>
      <c r="AB478" s="38"/>
      <c r="AC478" s="38"/>
      <c r="AD478" s="38"/>
      <c r="AE478" s="38"/>
      <c r="AT478" s="17" t="s">
        <v>137</v>
      </c>
      <c r="AU478" s="17" t="s">
        <v>6</v>
      </c>
    </row>
    <row r="479" s="2" customFormat="1">
      <c r="A479" s="38"/>
      <c r="B479" s="39"/>
      <c r="C479" s="40"/>
      <c r="D479" s="218" t="s">
        <v>138</v>
      </c>
      <c r="E479" s="40"/>
      <c r="F479" s="222" t="s">
        <v>687</v>
      </c>
      <c r="G479" s="40"/>
      <c r="H479" s="40"/>
      <c r="I479" s="144"/>
      <c r="J479" s="40"/>
      <c r="K479" s="40"/>
      <c r="L479" s="44"/>
      <c r="M479" s="220"/>
      <c r="N479" s="221"/>
      <c r="O479" s="91"/>
      <c r="P479" s="91"/>
      <c r="Q479" s="91"/>
      <c r="R479" s="91"/>
      <c r="S479" s="91"/>
      <c r="T479" s="92"/>
      <c r="U479" s="38"/>
      <c r="V479" s="38"/>
      <c r="W479" s="38"/>
      <c r="X479" s="38"/>
      <c r="Y479" s="38"/>
      <c r="Z479" s="38"/>
      <c r="AA479" s="38"/>
      <c r="AB479" s="38"/>
      <c r="AC479" s="38"/>
      <c r="AD479" s="38"/>
      <c r="AE479" s="38"/>
      <c r="AT479" s="17" t="s">
        <v>138</v>
      </c>
      <c r="AU479" s="17" t="s">
        <v>6</v>
      </c>
    </row>
    <row r="480" s="2" customFormat="1" ht="30" customHeight="1">
      <c r="A480" s="38"/>
      <c r="B480" s="39"/>
      <c r="C480" s="205" t="s">
        <v>421</v>
      </c>
      <c r="D480" s="205" t="s">
        <v>130</v>
      </c>
      <c r="E480" s="206" t="s">
        <v>688</v>
      </c>
      <c r="F480" s="207" t="s">
        <v>689</v>
      </c>
      <c r="G480" s="208" t="s">
        <v>194</v>
      </c>
      <c r="H480" s="209">
        <v>269.45999999999998</v>
      </c>
      <c r="I480" s="210"/>
      <c r="J480" s="209">
        <f>ROUND(I480*H480,15)</f>
        <v>0</v>
      </c>
      <c r="K480" s="207" t="s">
        <v>134</v>
      </c>
      <c r="L480" s="44"/>
      <c r="M480" s="211" t="s">
        <v>1</v>
      </c>
      <c r="N480" s="212" t="s">
        <v>37</v>
      </c>
      <c r="O480" s="91"/>
      <c r="P480" s="213">
        <f>O480*H480</f>
        <v>0</v>
      </c>
      <c r="Q480" s="213">
        <v>0</v>
      </c>
      <c r="R480" s="213">
        <f>Q480*H480</f>
        <v>0</v>
      </c>
      <c r="S480" s="213">
        <v>0</v>
      </c>
      <c r="T480" s="214">
        <f>S480*H480</f>
        <v>0</v>
      </c>
      <c r="U480" s="38"/>
      <c r="V480" s="38"/>
      <c r="W480" s="38"/>
      <c r="X480" s="38"/>
      <c r="Y480" s="38"/>
      <c r="Z480" s="38"/>
      <c r="AA480" s="38"/>
      <c r="AB480" s="38"/>
      <c r="AC480" s="38"/>
      <c r="AD480" s="38"/>
      <c r="AE480" s="38"/>
      <c r="AR480" s="215" t="s">
        <v>135</v>
      </c>
      <c r="AT480" s="215" t="s">
        <v>130</v>
      </c>
      <c r="AU480" s="215" t="s">
        <v>6</v>
      </c>
      <c r="AY480" s="17" t="s">
        <v>136</v>
      </c>
      <c r="BE480" s="216">
        <f>IF(N480="základní",J480,0)</f>
        <v>0</v>
      </c>
      <c r="BF480" s="216">
        <f>IF(N480="snížená",J480,0)</f>
        <v>0</v>
      </c>
      <c r="BG480" s="216">
        <f>IF(N480="zákl. přenesená",J480,0)</f>
        <v>0</v>
      </c>
      <c r="BH480" s="216">
        <f>IF(N480="sníž. přenesená",J480,0)</f>
        <v>0</v>
      </c>
      <c r="BI480" s="216">
        <f>IF(N480="nulová",J480,0)</f>
        <v>0</v>
      </c>
      <c r="BJ480" s="17" t="s">
        <v>79</v>
      </c>
      <c r="BK480" s="217">
        <f>ROUND(I480*H480,15)</f>
        <v>0</v>
      </c>
      <c r="BL480" s="17" t="s">
        <v>135</v>
      </c>
      <c r="BM480" s="215" t="s">
        <v>690</v>
      </c>
    </row>
    <row r="481" s="2" customFormat="1">
      <c r="A481" s="38"/>
      <c r="B481" s="39"/>
      <c r="C481" s="40"/>
      <c r="D481" s="218" t="s">
        <v>137</v>
      </c>
      <c r="E481" s="40"/>
      <c r="F481" s="219" t="s">
        <v>689</v>
      </c>
      <c r="G481" s="40"/>
      <c r="H481" s="40"/>
      <c r="I481" s="144"/>
      <c r="J481" s="40"/>
      <c r="K481" s="40"/>
      <c r="L481" s="44"/>
      <c r="M481" s="220"/>
      <c r="N481" s="221"/>
      <c r="O481" s="91"/>
      <c r="P481" s="91"/>
      <c r="Q481" s="91"/>
      <c r="R481" s="91"/>
      <c r="S481" s="91"/>
      <c r="T481" s="92"/>
      <c r="U481" s="38"/>
      <c r="V481" s="38"/>
      <c r="W481" s="38"/>
      <c r="X481" s="38"/>
      <c r="Y481" s="38"/>
      <c r="Z481" s="38"/>
      <c r="AA481" s="38"/>
      <c r="AB481" s="38"/>
      <c r="AC481" s="38"/>
      <c r="AD481" s="38"/>
      <c r="AE481" s="38"/>
      <c r="AT481" s="17" t="s">
        <v>137</v>
      </c>
      <c r="AU481" s="17" t="s">
        <v>6</v>
      </c>
    </row>
    <row r="482" s="2" customFormat="1">
      <c r="A482" s="38"/>
      <c r="B482" s="39"/>
      <c r="C482" s="40"/>
      <c r="D482" s="218" t="s">
        <v>138</v>
      </c>
      <c r="E482" s="40"/>
      <c r="F482" s="222" t="s">
        <v>691</v>
      </c>
      <c r="G482" s="40"/>
      <c r="H482" s="40"/>
      <c r="I482" s="144"/>
      <c r="J482" s="40"/>
      <c r="K482" s="40"/>
      <c r="L482" s="44"/>
      <c r="M482" s="220"/>
      <c r="N482" s="221"/>
      <c r="O482" s="91"/>
      <c r="P482" s="91"/>
      <c r="Q482" s="91"/>
      <c r="R482" s="91"/>
      <c r="S482" s="91"/>
      <c r="T482" s="92"/>
      <c r="U482" s="38"/>
      <c r="V482" s="38"/>
      <c r="W482" s="38"/>
      <c r="X482" s="38"/>
      <c r="Y482" s="38"/>
      <c r="Z482" s="38"/>
      <c r="AA482" s="38"/>
      <c r="AB482" s="38"/>
      <c r="AC482" s="38"/>
      <c r="AD482" s="38"/>
      <c r="AE482" s="38"/>
      <c r="AT482" s="17" t="s">
        <v>138</v>
      </c>
      <c r="AU482" s="17" t="s">
        <v>6</v>
      </c>
    </row>
    <row r="483" s="2" customFormat="1" ht="19.8" customHeight="1">
      <c r="A483" s="38"/>
      <c r="B483" s="39"/>
      <c r="C483" s="205" t="s">
        <v>692</v>
      </c>
      <c r="D483" s="205" t="s">
        <v>130</v>
      </c>
      <c r="E483" s="206" t="s">
        <v>693</v>
      </c>
      <c r="F483" s="207" t="s">
        <v>694</v>
      </c>
      <c r="G483" s="208" t="s">
        <v>194</v>
      </c>
      <c r="H483" s="209">
        <v>224.84999999999999</v>
      </c>
      <c r="I483" s="210"/>
      <c r="J483" s="209">
        <f>ROUND(I483*H483,15)</f>
        <v>0</v>
      </c>
      <c r="K483" s="207" t="s">
        <v>134</v>
      </c>
      <c r="L483" s="44"/>
      <c r="M483" s="211" t="s">
        <v>1</v>
      </c>
      <c r="N483" s="212" t="s">
        <v>37</v>
      </c>
      <c r="O483" s="91"/>
      <c r="P483" s="213">
        <f>O483*H483</f>
        <v>0</v>
      </c>
      <c r="Q483" s="213">
        <v>0</v>
      </c>
      <c r="R483" s="213">
        <f>Q483*H483</f>
        <v>0</v>
      </c>
      <c r="S483" s="213">
        <v>0</v>
      </c>
      <c r="T483" s="214">
        <f>S483*H483</f>
        <v>0</v>
      </c>
      <c r="U483" s="38"/>
      <c r="V483" s="38"/>
      <c r="W483" s="38"/>
      <c r="X483" s="38"/>
      <c r="Y483" s="38"/>
      <c r="Z483" s="38"/>
      <c r="AA483" s="38"/>
      <c r="AB483" s="38"/>
      <c r="AC483" s="38"/>
      <c r="AD483" s="38"/>
      <c r="AE483" s="38"/>
      <c r="AR483" s="215" t="s">
        <v>135</v>
      </c>
      <c r="AT483" s="215" t="s">
        <v>130</v>
      </c>
      <c r="AU483" s="215" t="s">
        <v>6</v>
      </c>
      <c r="AY483" s="17" t="s">
        <v>136</v>
      </c>
      <c r="BE483" s="216">
        <f>IF(N483="základní",J483,0)</f>
        <v>0</v>
      </c>
      <c r="BF483" s="216">
        <f>IF(N483="snížená",J483,0)</f>
        <v>0</v>
      </c>
      <c r="BG483" s="216">
        <f>IF(N483="zákl. přenesená",J483,0)</f>
        <v>0</v>
      </c>
      <c r="BH483" s="216">
        <f>IF(N483="sníž. přenesená",J483,0)</f>
        <v>0</v>
      </c>
      <c r="BI483" s="216">
        <f>IF(N483="nulová",J483,0)</f>
        <v>0</v>
      </c>
      <c r="BJ483" s="17" t="s">
        <v>79</v>
      </c>
      <c r="BK483" s="217">
        <f>ROUND(I483*H483,15)</f>
        <v>0</v>
      </c>
      <c r="BL483" s="17" t="s">
        <v>135</v>
      </c>
      <c r="BM483" s="215" t="s">
        <v>695</v>
      </c>
    </row>
    <row r="484" s="2" customFormat="1">
      <c r="A484" s="38"/>
      <c r="B484" s="39"/>
      <c r="C484" s="40"/>
      <c r="D484" s="218" t="s">
        <v>137</v>
      </c>
      <c r="E484" s="40"/>
      <c r="F484" s="219" t="s">
        <v>694</v>
      </c>
      <c r="G484" s="40"/>
      <c r="H484" s="40"/>
      <c r="I484" s="144"/>
      <c r="J484" s="40"/>
      <c r="K484" s="40"/>
      <c r="L484" s="44"/>
      <c r="M484" s="220"/>
      <c r="N484" s="221"/>
      <c r="O484" s="91"/>
      <c r="P484" s="91"/>
      <c r="Q484" s="91"/>
      <c r="R484" s="91"/>
      <c r="S484" s="91"/>
      <c r="T484" s="92"/>
      <c r="U484" s="38"/>
      <c r="V484" s="38"/>
      <c r="W484" s="38"/>
      <c r="X484" s="38"/>
      <c r="Y484" s="38"/>
      <c r="Z484" s="38"/>
      <c r="AA484" s="38"/>
      <c r="AB484" s="38"/>
      <c r="AC484" s="38"/>
      <c r="AD484" s="38"/>
      <c r="AE484" s="38"/>
      <c r="AT484" s="17" t="s">
        <v>137</v>
      </c>
      <c r="AU484" s="17" t="s">
        <v>6</v>
      </c>
    </row>
    <row r="485" s="2" customFormat="1">
      <c r="A485" s="38"/>
      <c r="B485" s="39"/>
      <c r="C485" s="40"/>
      <c r="D485" s="218" t="s">
        <v>138</v>
      </c>
      <c r="E485" s="40"/>
      <c r="F485" s="222" t="s">
        <v>696</v>
      </c>
      <c r="G485" s="40"/>
      <c r="H485" s="40"/>
      <c r="I485" s="144"/>
      <c r="J485" s="40"/>
      <c r="K485" s="40"/>
      <c r="L485" s="44"/>
      <c r="M485" s="220"/>
      <c r="N485" s="221"/>
      <c r="O485" s="91"/>
      <c r="P485" s="91"/>
      <c r="Q485" s="91"/>
      <c r="R485" s="91"/>
      <c r="S485" s="91"/>
      <c r="T485" s="92"/>
      <c r="U485" s="38"/>
      <c r="V485" s="38"/>
      <c r="W485" s="38"/>
      <c r="X485" s="38"/>
      <c r="Y485" s="38"/>
      <c r="Z485" s="38"/>
      <c r="AA485" s="38"/>
      <c r="AB485" s="38"/>
      <c r="AC485" s="38"/>
      <c r="AD485" s="38"/>
      <c r="AE485" s="38"/>
      <c r="AT485" s="17" t="s">
        <v>138</v>
      </c>
      <c r="AU485" s="17" t="s">
        <v>6</v>
      </c>
    </row>
    <row r="486" s="2" customFormat="1" ht="19.8" customHeight="1">
      <c r="A486" s="38"/>
      <c r="B486" s="39"/>
      <c r="C486" s="205" t="s">
        <v>425</v>
      </c>
      <c r="D486" s="205" t="s">
        <v>130</v>
      </c>
      <c r="E486" s="206" t="s">
        <v>697</v>
      </c>
      <c r="F486" s="207" t="s">
        <v>698</v>
      </c>
      <c r="G486" s="208" t="s">
        <v>194</v>
      </c>
      <c r="H486" s="209">
        <v>224.84999999999999</v>
      </c>
      <c r="I486" s="210"/>
      <c r="J486" s="209">
        <f>ROUND(I486*H486,15)</f>
        <v>0</v>
      </c>
      <c r="K486" s="207" t="s">
        <v>134</v>
      </c>
      <c r="L486" s="44"/>
      <c r="M486" s="211" t="s">
        <v>1</v>
      </c>
      <c r="N486" s="212" t="s">
        <v>37</v>
      </c>
      <c r="O486" s="91"/>
      <c r="P486" s="213">
        <f>O486*H486</f>
        <v>0</v>
      </c>
      <c r="Q486" s="213">
        <v>0</v>
      </c>
      <c r="R486" s="213">
        <f>Q486*H486</f>
        <v>0</v>
      </c>
      <c r="S486" s="213">
        <v>0</v>
      </c>
      <c r="T486" s="214">
        <f>S486*H486</f>
        <v>0</v>
      </c>
      <c r="U486" s="38"/>
      <c r="V486" s="38"/>
      <c r="W486" s="38"/>
      <c r="X486" s="38"/>
      <c r="Y486" s="38"/>
      <c r="Z486" s="38"/>
      <c r="AA486" s="38"/>
      <c r="AB486" s="38"/>
      <c r="AC486" s="38"/>
      <c r="AD486" s="38"/>
      <c r="AE486" s="38"/>
      <c r="AR486" s="215" t="s">
        <v>135</v>
      </c>
      <c r="AT486" s="215" t="s">
        <v>130</v>
      </c>
      <c r="AU486" s="215" t="s">
        <v>6</v>
      </c>
      <c r="AY486" s="17" t="s">
        <v>136</v>
      </c>
      <c r="BE486" s="216">
        <f>IF(N486="základní",J486,0)</f>
        <v>0</v>
      </c>
      <c r="BF486" s="216">
        <f>IF(N486="snížená",J486,0)</f>
        <v>0</v>
      </c>
      <c r="BG486" s="216">
        <f>IF(N486="zákl. přenesená",J486,0)</f>
        <v>0</v>
      </c>
      <c r="BH486" s="216">
        <f>IF(N486="sníž. přenesená",J486,0)</f>
        <v>0</v>
      </c>
      <c r="BI486" s="216">
        <f>IF(N486="nulová",J486,0)</f>
        <v>0</v>
      </c>
      <c r="BJ486" s="17" t="s">
        <v>79</v>
      </c>
      <c r="BK486" s="217">
        <f>ROUND(I486*H486,15)</f>
        <v>0</v>
      </c>
      <c r="BL486" s="17" t="s">
        <v>135</v>
      </c>
      <c r="BM486" s="215" t="s">
        <v>699</v>
      </c>
    </row>
    <row r="487" s="2" customFormat="1">
      <c r="A487" s="38"/>
      <c r="B487" s="39"/>
      <c r="C487" s="40"/>
      <c r="D487" s="218" t="s">
        <v>137</v>
      </c>
      <c r="E487" s="40"/>
      <c r="F487" s="219" t="s">
        <v>698</v>
      </c>
      <c r="G487" s="40"/>
      <c r="H487" s="40"/>
      <c r="I487" s="144"/>
      <c r="J487" s="40"/>
      <c r="K487" s="40"/>
      <c r="L487" s="44"/>
      <c r="M487" s="220"/>
      <c r="N487" s="221"/>
      <c r="O487" s="91"/>
      <c r="P487" s="91"/>
      <c r="Q487" s="91"/>
      <c r="R487" s="91"/>
      <c r="S487" s="91"/>
      <c r="T487" s="92"/>
      <c r="U487" s="38"/>
      <c r="V487" s="38"/>
      <c r="W487" s="38"/>
      <c r="X487" s="38"/>
      <c r="Y487" s="38"/>
      <c r="Z487" s="38"/>
      <c r="AA487" s="38"/>
      <c r="AB487" s="38"/>
      <c r="AC487" s="38"/>
      <c r="AD487" s="38"/>
      <c r="AE487" s="38"/>
      <c r="AT487" s="17" t="s">
        <v>137</v>
      </c>
      <c r="AU487" s="17" t="s">
        <v>6</v>
      </c>
    </row>
    <row r="488" s="2" customFormat="1">
      <c r="A488" s="38"/>
      <c r="B488" s="39"/>
      <c r="C488" s="40"/>
      <c r="D488" s="218" t="s">
        <v>138</v>
      </c>
      <c r="E488" s="40"/>
      <c r="F488" s="222" t="s">
        <v>700</v>
      </c>
      <c r="G488" s="40"/>
      <c r="H488" s="40"/>
      <c r="I488" s="144"/>
      <c r="J488" s="40"/>
      <c r="K488" s="40"/>
      <c r="L488" s="44"/>
      <c r="M488" s="220"/>
      <c r="N488" s="221"/>
      <c r="O488" s="91"/>
      <c r="P488" s="91"/>
      <c r="Q488" s="91"/>
      <c r="R488" s="91"/>
      <c r="S488" s="91"/>
      <c r="T488" s="92"/>
      <c r="U488" s="38"/>
      <c r="V488" s="38"/>
      <c r="W488" s="38"/>
      <c r="X488" s="38"/>
      <c r="Y488" s="38"/>
      <c r="Z488" s="38"/>
      <c r="AA488" s="38"/>
      <c r="AB488" s="38"/>
      <c r="AC488" s="38"/>
      <c r="AD488" s="38"/>
      <c r="AE488" s="38"/>
      <c r="AT488" s="17" t="s">
        <v>138</v>
      </c>
      <c r="AU488" s="17" t="s">
        <v>6</v>
      </c>
    </row>
    <row r="489" s="2" customFormat="1" ht="30" customHeight="1">
      <c r="A489" s="38"/>
      <c r="B489" s="39"/>
      <c r="C489" s="205" t="s">
        <v>701</v>
      </c>
      <c r="D489" s="205" t="s">
        <v>130</v>
      </c>
      <c r="E489" s="206" t="s">
        <v>702</v>
      </c>
      <c r="F489" s="207" t="s">
        <v>703</v>
      </c>
      <c r="G489" s="208" t="s">
        <v>161</v>
      </c>
      <c r="H489" s="209">
        <v>4</v>
      </c>
      <c r="I489" s="210"/>
      <c r="J489" s="209">
        <f>ROUND(I489*H489,15)</f>
        <v>0</v>
      </c>
      <c r="K489" s="207" t="s">
        <v>134</v>
      </c>
      <c r="L489" s="44"/>
      <c r="M489" s="211" t="s">
        <v>1</v>
      </c>
      <c r="N489" s="212" t="s">
        <v>37</v>
      </c>
      <c r="O489" s="91"/>
      <c r="P489" s="213">
        <f>O489*H489</f>
        <v>0</v>
      </c>
      <c r="Q489" s="213">
        <v>0</v>
      </c>
      <c r="R489" s="213">
        <f>Q489*H489</f>
        <v>0</v>
      </c>
      <c r="S489" s="213">
        <v>0</v>
      </c>
      <c r="T489" s="214">
        <f>S489*H489</f>
        <v>0</v>
      </c>
      <c r="U489" s="38"/>
      <c r="V489" s="38"/>
      <c r="W489" s="38"/>
      <c r="X489" s="38"/>
      <c r="Y489" s="38"/>
      <c r="Z489" s="38"/>
      <c r="AA489" s="38"/>
      <c r="AB489" s="38"/>
      <c r="AC489" s="38"/>
      <c r="AD489" s="38"/>
      <c r="AE489" s="38"/>
      <c r="AR489" s="215" t="s">
        <v>135</v>
      </c>
      <c r="AT489" s="215" t="s">
        <v>130</v>
      </c>
      <c r="AU489" s="215" t="s">
        <v>6</v>
      </c>
      <c r="AY489" s="17" t="s">
        <v>136</v>
      </c>
      <c r="BE489" s="216">
        <f>IF(N489="základní",J489,0)</f>
        <v>0</v>
      </c>
      <c r="BF489" s="216">
        <f>IF(N489="snížená",J489,0)</f>
        <v>0</v>
      </c>
      <c r="BG489" s="216">
        <f>IF(N489="zákl. přenesená",J489,0)</f>
        <v>0</v>
      </c>
      <c r="BH489" s="216">
        <f>IF(N489="sníž. přenesená",J489,0)</f>
        <v>0</v>
      </c>
      <c r="BI489" s="216">
        <f>IF(N489="nulová",J489,0)</f>
        <v>0</v>
      </c>
      <c r="BJ489" s="17" t="s">
        <v>79</v>
      </c>
      <c r="BK489" s="217">
        <f>ROUND(I489*H489,15)</f>
        <v>0</v>
      </c>
      <c r="BL489" s="17" t="s">
        <v>135</v>
      </c>
      <c r="BM489" s="215" t="s">
        <v>704</v>
      </c>
    </row>
    <row r="490" s="2" customFormat="1">
      <c r="A490" s="38"/>
      <c r="B490" s="39"/>
      <c r="C490" s="40"/>
      <c r="D490" s="218" t="s">
        <v>137</v>
      </c>
      <c r="E490" s="40"/>
      <c r="F490" s="219" t="s">
        <v>703</v>
      </c>
      <c r="G490" s="40"/>
      <c r="H490" s="40"/>
      <c r="I490" s="144"/>
      <c r="J490" s="40"/>
      <c r="K490" s="40"/>
      <c r="L490" s="44"/>
      <c r="M490" s="220"/>
      <c r="N490" s="221"/>
      <c r="O490" s="91"/>
      <c r="P490" s="91"/>
      <c r="Q490" s="91"/>
      <c r="R490" s="91"/>
      <c r="S490" s="91"/>
      <c r="T490" s="92"/>
      <c r="U490" s="38"/>
      <c r="V490" s="38"/>
      <c r="W490" s="38"/>
      <c r="X490" s="38"/>
      <c r="Y490" s="38"/>
      <c r="Z490" s="38"/>
      <c r="AA490" s="38"/>
      <c r="AB490" s="38"/>
      <c r="AC490" s="38"/>
      <c r="AD490" s="38"/>
      <c r="AE490" s="38"/>
      <c r="AT490" s="17" t="s">
        <v>137</v>
      </c>
      <c r="AU490" s="17" t="s">
        <v>6</v>
      </c>
    </row>
    <row r="491" s="2" customFormat="1">
      <c r="A491" s="38"/>
      <c r="B491" s="39"/>
      <c r="C491" s="40"/>
      <c r="D491" s="218" t="s">
        <v>138</v>
      </c>
      <c r="E491" s="40"/>
      <c r="F491" s="222" t="s">
        <v>705</v>
      </c>
      <c r="G491" s="40"/>
      <c r="H491" s="40"/>
      <c r="I491" s="144"/>
      <c r="J491" s="40"/>
      <c r="K491" s="40"/>
      <c r="L491" s="44"/>
      <c r="M491" s="220"/>
      <c r="N491" s="221"/>
      <c r="O491" s="91"/>
      <c r="P491" s="91"/>
      <c r="Q491" s="91"/>
      <c r="R491" s="91"/>
      <c r="S491" s="91"/>
      <c r="T491" s="92"/>
      <c r="U491" s="38"/>
      <c r="V491" s="38"/>
      <c r="W491" s="38"/>
      <c r="X491" s="38"/>
      <c r="Y491" s="38"/>
      <c r="Z491" s="38"/>
      <c r="AA491" s="38"/>
      <c r="AB491" s="38"/>
      <c r="AC491" s="38"/>
      <c r="AD491" s="38"/>
      <c r="AE491" s="38"/>
      <c r="AT491" s="17" t="s">
        <v>138</v>
      </c>
      <c r="AU491" s="17" t="s">
        <v>6</v>
      </c>
    </row>
    <row r="492" s="2" customFormat="1" ht="19.8" customHeight="1">
      <c r="A492" s="38"/>
      <c r="B492" s="39"/>
      <c r="C492" s="223" t="s">
        <v>430</v>
      </c>
      <c r="D492" s="223" t="s">
        <v>291</v>
      </c>
      <c r="E492" s="224" t="s">
        <v>706</v>
      </c>
      <c r="F492" s="225" t="s">
        <v>707</v>
      </c>
      <c r="G492" s="226" t="s">
        <v>294</v>
      </c>
      <c r="H492" s="227">
        <v>4193.54</v>
      </c>
      <c r="I492" s="228"/>
      <c r="J492" s="227">
        <f>ROUND(I492*H492,15)</f>
        <v>0</v>
      </c>
      <c r="K492" s="225" t="s">
        <v>134</v>
      </c>
      <c r="L492" s="229"/>
      <c r="M492" s="230" t="s">
        <v>1</v>
      </c>
      <c r="N492" s="231" t="s">
        <v>37</v>
      </c>
      <c r="O492" s="91"/>
      <c r="P492" s="213">
        <f>O492*H492</f>
        <v>0</v>
      </c>
      <c r="Q492" s="213">
        <v>1</v>
      </c>
      <c r="R492" s="213">
        <f>Q492*H492</f>
        <v>4193.54</v>
      </c>
      <c r="S492" s="213">
        <v>0</v>
      </c>
      <c r="T492" s="214">
        <f>S492*H492</f>
        <v>0</v>
      </c>
      <c r="U492" s="38"/>
      <c r="V492" s="38"/>
      <c r="W492" s="38"/>
      <c r="X492" s="38"/>
      <c r="Y492" s="38"/>
      <c r="Z492" s="38"/>
      <c r="AA492" s="38"/>
      <c r="AB492" s="38"/>
      <c r="AC492" s="38"/>
      <c r="AD492" s="38"/>
      <c r="AE492" s="38"/>
      <c r="AR492" s="215" t="s">
        <v>152</v>
      </c>
      <c r="AT492" s="215" t="s">
        <v>291</v>
      </c>
      <c r="AU492" s="215" t="s">
        <v>6</v>
      </c>
      <c r="AY492" s="17" t="s">
        <v>136</v>
      </c>
      <c r="BE492" s="216">
        <f>IF(N492="základní",J492,0)</f>
        <v>0</v>
      </c>
      <c r="BF492" s="216">
        <f>IF(N492="snížená",J492,0)</f>
        <v>0</v>
      </c>
      <c r="BG492" s="216">
        <f>IF(N492="zákl. přenesená",J492,0)</f>
        <v>0</v>
      </c>
      <c r="BH492" s="216">
        <f>IF(N492="sníž. přenesená",J492,0)</f>
        <v>0</v>
      </c>
      <c r="BI492" s="216">
        <f>IF(N492="nulová",J492,0)</f>
        <v>0</v>
      </c>
      <c r="BJ492" s="17" t="s">
        <v>79</v>
      </c>
      <c r="BK492" s="217">
        <f>ROUND(I492*H492,15)</f>
        <v>0</v>
      </c>
      <c r="BL492" s="17" t="s">
        <v>135</v>
      </c>
      <c r="BM492" s="215" t="s">
        <v>708</v>
      </c>
    </row>
    <row r="493" s="2" customFormat="1">
      <c r="A493" s="38"/>
      <c r="B493" s="39"/>
      <c r="C493" s="40"/>
      <c r="D493" s="218" t="s">
        <v>137</v>
      </c>
      <c r="E493" s="40"/>
      <c r="F493" s="219" t="s">
        <v>707</v>
      </c>
      <c r="G493" s="40"/>
      <c r="H493" s="40"/>
      <c r="I493" s="144"/>
      <c r="J493" s="40"/>
      <c r="K493" s="40"/>
      <c r="L493" s="44"/>
      <c r="M493" s="220"/>
      <c r="N493" s="221"/>
      <c r="O493" s="91"/>
      <c r="P493" s="91"/>
      <c r="Q493" s="91"/>
      <c r="R493" s="91"/>
      <c r="S493" s="91"/>
      <c r="T493" s="92"/>
      <c r="U493" s="38"/>
      <c r="V493" s="38"/>
      <c r="W493" s="38"/>
      <c r="X493" s="38"/>
      <c r="Y493" s="38"/>
      <c r="Z493" s="38"/>
      <c r="AA493" s="38"/>
      <c r="AB493" s="38"/>
      <c r="AC493" s="38"/>
      <c r="AD493" s="38"/>
      <c r="AE493" s="38"/>
      <c r="AT493" s="17" t="s">
        <v>137</v>
      </c>
      <c r="AU493" s="17" t="s">
        <v>6</v>
      </c>
    </row>
    <row r="494" s="2" customFormat="1">
      <c r="A494" s="38"/>
      <c r="B494" s="39"/>
      <c r="C494" s="40"/>
      <c r="D494" s="218" t="s">
        <v>138</v>
      </c>
      <c r="E494" s="40"/>
      <c r="F494" s="222" t="s">
        <v>709</v>
      </c>
      <c r="G494" s="40"/>
      <c r="H494" s="40"/>
      <c r="I494" s="144"/>
      <c r="J494" s="40"/>
      <c r="K494" s="40"/>
      <c r="L494" s="44"/>
      <c r="M494" s="220"/>
      <c r="N494" s="221"/>
      <c r="O494" s="91"/>
      <c r="P494" s="91"/>
      <c r="Q494" s="91"/>
      <c r="R494" s="91"/>
      <c r="S494" s="91"/>
      <c r="T494" s="92"/>
      <c r="U494" s="38"/>
      <c r="V494" s="38"/>
      <c r="W494" s="38"/>
      <c r="X494" s="38"/>
      <c r="Y494" s="38"/>
      <c r="Z494" s="38"/>
      <c r="AA494" s="38"/>
      <c r="AB494" s="38"/>
      <c r="AC494" s="38"/>
      <c r="AD494" s="38"/>
      <c r="AE494" s="38"/>
      <c r="AT494" s="17" t="s">
        <v>138</v>
      </c>
      <c r="AU494" s="17" t="s">
        <v>6</v>
      </c>
    </row>
    <row r="495" s="2" customFormat="1" ht="19.8" customHeight="1">
      <c r="A495" s="38"/>
      <c r="B495" s="39"/>
      <c r="C495" s="223" t="s">
        <v>710</v>
      </c>
      <c r="D495" s="223" t="s">
        <v>291</v>
      </c>
      <c r="E495" s="224" t="s">
        <v>711</v>
      </c>
      <c r="F495" s="225" t="s">
        <v>712</v>
      </c>
      <c r="G495" s="226" t="s">
        <v>161</v>
      </c>
      <c r="H495" s="227">
        <v>130</v>
      </c>
      <c r="I495" s="228"/>
      <c r="J495" s="227">
        <f>ROUND(I495*H495,15)</f>
        <v>0</v>
      </c>
      <c r="K495" s="225" t="s">
        <v>134</v>
      </c>
      <c r="L495" s="229"/>
      <c r="M495" s="230" t="s">
        <v>1</v>
      </c>
      <c r="N495" s="231" t="s">
        <v>37</v>
      </c>
      <c r="O495" s="91"/>
      <c r="P495" s="213">
        <f>O495*H495</f>
        <v>0</v>
      </c>
      <c r="Q495" s="213">
        <v>0.28299999999999997</v>
      </c>
      <c r="R495" s="213">
        <f>Q495*H495</f>
        <v>36.789999999999999</v>
      </c>
      <c r="S495" s="213">
        <v>0</v>
      </c>
      <c r="T495" s="214">
        <f>S495*H495</f>
        <v>0</v>
      </c>
      <c r="U495" s="38"/>
      <c r="V495" s="38"/>
      <c r="W495" s="38"/>
      <c r="X495" s="38"/>
      <c r="Y495" s="38"/>
      <c r="Z495" s="38"/>
      <c r="AA495" s="38"/>
      <c r="AB495" s="38"/>
      <c r="AC495" s="38"/>
      <c r="AD495" s="38"/>
      <c r="AE495" s="38"/>
      <c r="AR495" s="215" t="s">
        <v>152</v>
      </c>
      <c r="AT495" s="215" t="s">
        <v>291</v>
      </c>
      <c r="AU495" s="215" t="s">
        <v>6</v>
      </c>
      <c r="AY495" s="17" t="s">
        <v>136</v>
      </c>
      <c r="BE495" s="216">
        <f>IF(N495="základní",J495,0)</f>
        <v>0</v>
      </c>
      <c r="BF495" s="216">
        <f>IF(N495="snížená",J495,0)</f>
        <v>0</v>
      </c>
      <c r="BG495" s="216">
        <f>IF(N495="zákl. přenesená",J495,0)</f>
        <v>0</v>
      </c>
      <c r="BH495" s="216">
        <f>IF(N495="sníž. přenesená",J495,0)</f>
        <v>0</v>
      </c>
      <c r="BI495" s="216">
        <f>IF(N495="nulová",J495,0)</f>
        <v>0</v>
      </c>
      <c r="BJ495" s="17" t="s">
        <v>79</v>
      </c>
      <c r="BK495" s="217">
        <f>ROUND(I495*H495,15)</f>
        <v>0</v>
      </c>
      <c r="BL495" s="17" t="s">
        <v>135</v>
      </c>
      <c r="BM495" s="215" t="s">
        <v>713</v>
      </c>
    </row>
    <row r="496" s="2" customFormat="1">
      <c r="A496" s="38"/>
      <c r="B496" s="39"/>
      <c r="C496" s="40"/>
      <c r="D496" s="218" t="s">
        <v>137</v>
      </c>
      <c r="E496" s="40"/>
      <c r="F496" s="219" t="s">
        <v>712</v>
      </c>
      <c r="G496" s="40"/>
      <c r="H496" s="40"/>
      <c r="I496" s="144"/>
      <c r="J496" s="40"/>
      <c r="K496" s="40"/>
      <c r="L496" s="44"/>
      <c r="M496" s="220"/>
      <c r="N496" s="221"/>
      <c r="O496" s="91"/>
      <c r="P496" s="91"/>
      <c r="Q496" s="91"/>
      <c r="R496" s="91"/>
      <c r="S496" s="91"/>
      <c r="T496" s="92"/>
      <c r="U496" s="38"/>
      <c r="V496" s="38"/>
      <c r="W496" s="38"/>
      <c r="X496" s="38"/>
      <c r="Y496" s="38"/>
      <c r="Z496" s="38"/>
      <c r="AA496" s="38"/>
      <c r="AB496" s="38"/>
      <c r="AC496" s="38"/>
      <c r="AD496" s="38"/>
      <c r="AE496" s="38"/>
      <c r="AT496" s="17" t="s">
        <v>137</v>
      </c>
      <c r="AU496" s="17" t="s">
        <v>6</v>
      </c>
    </row>
    <row r="497" s="2" customFormat="1">
      <c r="A497" s="38"/>
      <c r="B497" s="39"/>
      <c r="C497" s="40"/>
      <c r="D497" s="218" t="s">
        <v>138</v>
      </c>
      <c r="E497" s="40"/>
      <c r="F497" s="222" t="s">
        <v>714</v>
      </c>
      <c r="G497" s="40"/>
      <c r="H497" s="40"/>
      <c r="I497" s="144"/>
      <c r="J497" s="40"/>
      <c r="K497" s="40"/>
      <c r="L497" s="44"/>
      <c r="M497" s="220"/>
      <c r="N497" s="221"/>
      <c r="O497" s="91"/>
      <c r="P497" s="91"/>
      <c r="Q497" s="91"/>
      <c r="R497" s="91"/>
      <c r="S497" s="91"/>
      <c r="T497" s="92"/>
      <c r="U497" s="38"/>
      <c r="V497" s="38"/>
      <c r="W497" s="38"/>
      <c r="X497" s="38"/>
      <c r="Y497" s="38"/>
      <c r="Z497" s="38"/>
      <c r="AA497" s="38"/>
      <c r="AB497" s="38"/>
      <c r="AC497" s="38"/>
      <c r="AD497" s="38"/>
      <c r="AE497" s="38"/>
      <c r="AT497" s="17" t="s">
        <v>138</v>
      </c>
      <c r="AU497" s="17" t="s">
        <v>6</v>
      </c>
    </row>
    <row r="498" s="2" customFormat="1" ht="19.8" customHeight="1">
      <c r="A498" s="38"/>
      <c r="B498" s="39"/>
      <c r="C498" s="223" t="s">
        <v>434</v>
      </c>
      <c r="D498" s="232" t="s">
        <v>291</v>
      </c>
      <c r="E498" s="224" t="s">
        <v>715</v>
      </c>
      <c r="F498" s="225" t="s">
        <v>716</v>
      </c>
      <c r="G498" s="226" t="s">
        <v>194</v>
      </c>
      <c r="H498" s="227">
        <v>6</v>
      </c>
      <c r="I498" s="228"/>
      <c r="J498" s="227">
        <f>ROUND(I498*H498,15)</f>
        <v>0</v>
      </c>
      <c r="K498" s="225" t="s">
        <v>134</v>
      </c>
      <c r="L498" s="229"/>
      <c r="M498" s="230" t="s">
        <v>1</v>
      </c>
      <c r="N498" s="231" t="s">
        <v>37</v>
      </c>
      <c r="O498" s="91"/>
      <c r="P498" s="213">
        <f>O498*H498</f>
        <v>0</v>
      </c>
      <c r="Q498" s="213">
        <v>0</v>
      </c>
      <c r="R498" s="213">
        <f>Q498*H498</f>
        <v>0</v>
      </c>
      <c r="S498" s="213">
        <v>0</v>
      </c>
      <c r="T498" s="214">
        <f>S498*H498</f>
        <v>0</v>
      </c>
      <c r="U498" s="38"/>
      <c r="V498" s="38"/>
      <c r="W498" s="38"/>
      <c r="X498" s="38"/>
      <c r="Y498" s="38"/>
      <c r="Z498" s="38"/>
      <c r="AA498" s="38"/>
      <c r="AB498" s="38"/>
      <c r="AC498" s="38"/>
      <c r="AD498" s="38"/>
      <c r="AE498" s="38"/>
      <c r="AR498" s="215" t="s">
        <v>152</v>
      </c>
      <c r="AT498" s="215" t="s">
        <v>291</v>
      </c>
      <c r="AU498" s="215" t="s">
        <v>6</v>
      </c>
      <c r="AY498" s="17" t="s">
        <v>136</v>
      </c>
      <c r="BE498" s="216">
        <f>IF(N498="základní",J498,0)</f>
        <v>0</v>
      </c>
      <c r="BF498" s="216">
        <f>IF(N498="snížená",J498,0)</f>
        <v>0</v>
      </c>
      <c r="BG498" s="216">
        <f>IF(N498="zákl. přenesená",J498,0)</f>
        <v>0</v>
      </c>
      <c r="BH498" s="216">
        <f>IF(N498="sníž. přenesená",J498,0)</f>
        <v>0</v>
      </c>
      <c r="BI498" s="216">
        <f>IF(N498="nulová",J498,0)</f>
        <v>0</v>
      </c>
      <c r="BJ498" s="17" t="s">
        <v>79</v>
      </c>
      <c r="BK498" s="217">
        <f>ROUND(I498*H498,15)</f>
        <v>0</v>
      </c>
      <c r="BL498" s="17" t="s">
        <v>135</v>
      </c>
      <c r="BM498" s="215" t="s">
        <v>717</v>
      </c>
    </row>
    <row r="499" s="2" customFormat="1">
      <c r="A499" s="38"/>
      <c r="B499" s="39"/>
      <c r="C499" s="40"/>
      <c r="D499" s="218" t="s">
        <v>137</v>
      </c>
      <c r="E499" s="40"/>
      <c r="F499" s="219" t="s">
        <v>716</v>
      </c>
      <c r="G499" s="40"/>
      <c r="H499" s="40"/>
      <c r="I499" s="144"/>
      <c r="J499" s="40"/>
      <c r="K499" s="40"/>
      <c r="L499" s="44"/>
      <c r="M499" s="220"/>
      <c r="N499" s="221"/>
      <c r="O499" s="91"/>
      <c r="P499" s="91"/>
      <c r="Q499" s="91"/>
      <c r="R499" s="91"/>
      <c r="S499" s="91"/>
      <c r="T499" s="92"/>
      <c r="U499" s="38"/>
      <c r="V499" s="38"/>
      <c r="W499" s="38"/>
      <c r="X499" s="38"/>
      <c r="Y499" s="38"/>
      <c r="Z499" s="38"/>
      <c r="AA499" s="38"/>
      <c r="AB499" s="38"/>
      <c r="AC499" s="38"/>
      <c r="AD499" s="38"/>
      <c r="AE499" s="38"/>
      <c r="AT499" s="17" t="s">
        <v>137</v>
      </c>
      <c r="AU499" s="17" t="s">
        <v>6</v>
      </c>
    </row>
    <row r="500" s="2" customFormat="1">
      <c r="A500" s="38"/>
      <c r="B500" s="39"/>
      <c r="C500" s="40"/>
      <c r="D500" s="218" t="s">
        <v>138</v>
      </c>
      <c r="E500" s="40"/>
      <c r="F500" s="222" t="s">
        <v>718</v>
      </c>
      <c r="G500" s="40"/>
      <c r="H500" s="40"/>
      <c r="I500" s="144"/>
      <c r="J500" s="40"/>
      <c r="K500" s="40"/>
      <c r="L500" s="44"/>
      <c r="M500" s="220"/>
      <c r="N500" s="221"/>
      <c r="O500" s="91"/>
      <c r="P500" s="91"/>
      <c r="Q500" s="91"/>
      <c r="R500" s="91"/>
      <c r="S500" s="91"/>
      <c r="T500" s="92"/>
      <c r="U500" s="38"/>
      <c r="V500" s="38"/>
      <c r="W500" s="38"/>
      <c r="X500" s="38"/>
      <c r="Y500" s="38"/>
      <c r="Z500" s="38"/>
      <c r="AA500" s="38"/>
      <c r="AB500" s="38"/>
      <c r="AC500" s="38"/>
      <c r="AD500" s="38"/>
      <c r="AE500" s="38"/>
      <c r="AT500" s="17" t="s">
        <v>138</v>
      </c>
      <c r="AU500" s="17" t="s">
        <v>6</v>
      </c>
    </row>
    <row r="501" s="2" customFormat="1" ht="19.8" customHeight="1">
      <c r="A501" s="38"/>
      <c r="B501" s="39"/>
      <c r="C501" s="223" t="s">
        <v>719</v>
      </c>
      <c r="D501" s="232" t="s">
        <v>291</v>
      </c>
      <c r="E501" s="224" t="s">
        <v>720</v>
      </c>
      <c r="F501" s="225" t="s">
        <v>721</v>
      </c>
      <c r="G501" s="226" t="s">
        <v>194</v>
      </c>
      <c r="H501" s="227">
        <v>998.75199999999995</v>
      </c>
      <c r="I501" s="228"/>
      <c r="J501" s="227">
        <f>ROUND(I501*H501,15)</f>
        <v>0</v>
      </c>
      <c r="K501" s="225" t="s">
        <v>134</v>
      </c>
      <c r="L501" s="229"/>
      <c r="M501" s="230" t="s">
        <v>1</v>
      </c>
      <c r="N501" s="231" t="s">
        <v>37</v>
      </c>
      <c r="O501" s="91"/>
      <c r="P501" s="213">
        <f>O501*H501</f>
        <v>0</v>
      </c>
      <c r="Q501" s="213">
        <v>0</v>
      </c>
      <c r="R501" s="213">
        <f>Q501*H501</f>
        <v>0</v>
      </c>
      <c r="S501" s="213">
        <v>0</v>
      </c>
      <c r="T501" s="214">
        <f>S501*H501</f>
        <v>0</v>
      </c>
      <c r="U501" s="38"/>
      <c r="V501" s="38"/>
      <c r="W501" s="38"/>
      <c r="X501" s="38"/>
      <c r="Y501" s="38"/>
      <c r="Z501" s="38"/>
      <c r="AA501" s="38"/>
      <c r="AB501" s="38"/>
      <c r="AC501" s="38"/>
      <c r="AD501" s="38"/>
      <c r="AE501" s="38"/>
      <c r="AR501" s="215" t="s">
        <v>152</v>
      </c>
      <c r="AT501" s="215" t="s">
        <v>291</v>
      </c>
      <c r="AU501" s="215" t="s">
        <v>6</v>
      </c>
      <c r="AY501" s="17" t="s">
        <v>136</v>
      </c>
      <c r="BE501" s="216">
        <f>IF(N501="základní",J501,0)</f>
        <v>0</v>
      </c>
      <c r="BF501" s="216">
        <f>IF(N501="snížená",J501,0)</f>
        <v>0</v>
      </c>
      <c r="BG501" s="216">
        <f>IF(N501="zákl. přenesená",J501,0)</f>
        <v>0</v>
      </c>
      <c r="BH501" s="216">
        <f>IF(N501="sníž. přenesená",J501,0)</f>
        <v>0</v>
      </c>
      <c r="BI501" s="216">
        <f>IF(N501="nulová",J501,0)</f>
        <v>0</v>
      </c>
      <c r="BJ501" s="17" t="s">
        <v>79</v>
      </c>
      <c r="BK501" s="217">
        <f>ROUND(I501*H501,15)</f>
        <v>0</v>
      </c>
      <c r="BL501" s="17" t="s">
        <v>135</v>
      </c>
      <c r="BM501" s="215" t="s">
        <v>722</v>
      </c>
    </row>
    <row r="502" s="2" customFormat="1">
      <c r="A502" s="38"/>
      <c r="B502" s="39"/>
      <c r="C502" s="40"/>
      <c r="D502" s="218" t="s">
        <v>137</v>
      </c>
      <c r="E502" s="40"/>
      <c r="F502" s="219" t="s">
        <v>721</v>
      </c>
      <c r="G502" s="40"/>
      <c r="H502" s="40"/>
      <c r="I502" s="144"/>
      <c r="J502" s="40"/>
      <c r="K502" s="40"/>
      <c r="L502" s="44"/>
      <c r="M502" s="220"/>
      <c r="N502" s="221"/>
      <c r="O502" s="91"/>
      <c r="P502" s="91"/>
      <c r="Q502" s="91"/>
      <c r="R502" s="91"/>
      <c r="S502" s="91"/>
      <c r="T502" s="92"/>
      <c r="U502" s="38"/>
      <c r="V502" s="38"/>
      <c r="W502" s="38"/>
      <c r="X502" s="38"/>
      <c r="Y502" s="38"/>
      <c r="Z502" s="38"/>
      <c r="AA502" s="38"/>
      <c r="AB502" s="38"/>
      <c r="AC502" s="38"/>
      <c r="AD502" s="38"/>
      <c r="AE502" s="38"/>
      <c r="AT502" s="17" t="s">
        <v>137</v>
      </c>
      <c r="AU502" s="17" t="s">
        <v>6</v>
      </c>
    </row>
    <row r="503" s="2" customFormat="1">
      <c r="A503" s="38"/>
      <c r="B503" s="39"/>
      <c r="C503" s="40"/>
      <c r="D503" s="218" t="s">
        <v>138</v>
      </c>
      <c r="E503" s="40"/>
      <c r="F503" s="222" t="s">
        <v>723</v>
      </c>
      <c r="G503" s="40"/>
      <c r="H503" s="40"/>
      <c r="I503" s="144"/>
      <c r="J503" s="40"/>
      <c r="K503" s="40"/>
      <c r="L503" s="44"/>
      <c r="M503" s="220"/>
      <c r="N503" s="221"/>
      <c r="O503" s="91"/>
      <c r="P503" s="91"/>
      <c r="Q503" s="91"/>
      <c r="R503" s="91"/>
      <c r="S503" s="91"/>
      <c r="T503" s="92"/>
      <c r="U503" s="38"/>
      <c r="V503" s="38"/>
      <c r="W503" s="38"/>
      <c r="X503" s="38"/>
      <c r="Y503" s="38"/>
      <c r="Z503" s="38"/>
      <c r="AA503" s="38"/>
      <c r="AB503" s="38"/>
      <c r="AC503" s="38"/>
      <c r="AD503" s="38"/>
      <c r="AE503" s="38"/>
      <c r="AT503" s="17" t="s">
        <v>138</v>
      </c>
      <c r="AU503" s="17" t="s">
        <v>6</v>
      </c>
    </row>
    <row r="504" s="2" customFormat="1" ht="19.8" customHeight="1">
      <c r="A504" s="38"/>
      <c r="B504" s="39"/>
      <c r="C504" s="223" t="s">
        <v>439</v>
      </c>
      <c r="D504" s="223" t="s">
        <v>291</v>
      </c>
      <c r="E504" s="224" t="s">
        <v>724</v>
      </c>
      <c r="F504" s="225" t="s">
        <v>725</v>
      </c>
      <c r="G504" s="226" t="s">
        <v>161</v>
      </c>
      <c r="H504" s="227">
        <v>4</v>
      </c>
      <c r="I504" s="228"/>
      <c r="J504" s="227">
        <f>ROUND(I504*H504,15)</f>
        <v>0</v>
      </c>
      <c r="K504" s="225" t="s">
        <v>134</v>
      </c>
      <c r="L504" s="229"/>
      <c r="M504" s="230" t="s">
        <v>1</v>
      </c>
      <c r="N504" s="231" t="s">
        <v>37</v>
      </c>
      <c r="O504" s="91"/>
      <c r="P504" s="213">
        <f>O504*H504</f>
        <v>0</v>
      </c>
      <c r="Q504" s="213">
        <v>0.002</v>
      </c>
      <c r="R504" s="213">
        <f>Q504*H504</f>
        <v>0.0080000000000000002</v>
      </c>
      <c r="S504" s="213">
        <v>0</v>
      </c>
      <c r="T504" s="214">
        <f>S504*H504</f>
        <v>0</v>
      </c>
      <c r="U504" s="38"/>
      <c r="V504" s="38"/>
      <c r="W504" s="38"/>
      <c r="X504" s="38"/>
      <c r="Y504" s="38"/>
      <c r="Z504" s="38"/>
      <c r="AA504" s="38"/>
      <c r="AB504" s="38"/>
      <c r="AC504" s="38"/>
      <c r="AD504" s="38"/>
      <c r="AE504" s="38"/>
      <c r="AR504" s="215" t="s">
        <v>152</v>
      </c>
      <c r="AT504" s="215" t="s">
        <v>291</v>
      </c>
      <c r="AU504" s="215" t="s">
        <v>6</v>
      </c>
      <c r="AY504" s="17" t="s">
        <v>136</v>
      </c>
      <c r="BE504" s="216">
        <f>IF(N504="základní",J504,0)</f>
        <v>0</v>
      </c>
      <c r="BF504" s="216">
        <f>IF(N504="snížená",J504,0)</f>
        <v>0</v>
      </c>
      <c r="BG504" s="216">
        <f>IF(N504="zákl. přenesená",J504,0)</f>
        <v>0</v>
      </c>
      <c r="BH504" s="216">
        <f>IF(N504="sníž. přenesená",J504,0)</f>
        <v>0</v>
      </c>
      <c r="BI504" s="216">
        <f>IF(N504="nulová",J504,0)</f>
        <v>0</v>
      </c>
      <c r="BJ504" s="17" t="s">
        <v>79</v>
      </c>
      <c r="BK504" s="217">
        <f>ROUND(I504*H504,15)</f>
        <v>0</v>
      </c>
      <c r="BL504" s="17" t="s">
        <v>135</v>
      </c>
      <c r="BM504" s="215" t="s">
        <v>726</v>
      </c>
    </row>
    <row r="505" s="2" customFormat="1">
      <c r="A505" s="38"/>
      <c r="B505" s="39"/>
      <c r="C505" s="40"/>
      <c r="D505" s="218" t="s">
        <v>137</v>
      </c>
      <c r="E505" s="40"/>
      <c r="F505" s="219" t="s">
        <v>725</v>
      </c>
      <c r="G505" s="40"/>
      <c r="H505" s="40"/>
      <c r="I505" s="144"/>
      <c r="J505" s="40"/>
      <c r="K505" s="40"/>
      <c r="L505" s="44"/>
      <c r="M505" s="220"/>
      <c r="N505" s="221"/>
      <c r="O505" s="91"/>
      <c r="P505" s="91"/>
      <c r="Q505" s="91"/>
      <c r="R505" s="91"/>
      <c r="S505" s="91"/>
      <c r="T505" s="92"/>
      <c r="U505" s="38"/>
      <c r="V505" s="38"/>
      <c r="W505" s="38"/>
      <c r="X505" s="38"/>
      <c r="Y505" s="38"/>
      <c r="Z505" s="38"/>
      <c r="AA505" s="38"/>
      <c r="AB505" s="38"/>
      <c r="AC505" s="38"/>
      <c r="AD505" s="38"/>
      <c r="AE505" s="38"/>
      <c r="AT505" s="17" t="s">
        <v>137</v>
      </c>
      <c r="AU505" s="17" t="s">
        <v>6</v>
      </c>
    </row>
    <row r="506" s="2" customFormat="1">
      <c r="A506" s="38"/>
      <c r="B506" s="39"/>
      <c r="C506" s="40"/>
      <c r="D506" s="218" t="s">
        <v>138</v>
      </c>
      <c r="E506" s="40"/>
      <c r="F506" s="222" t="s">
        <v>727</v>
      </c>
      <c r="G506" s="40"/>
      <c r="H506" s="40"/>
      <c r="I506" s="144"/>
      <c r="J506" s="40"/>
      <c r="K506" s="40"/>
      <c r="L506" s="44"/>
      <c r="M506" s="220"/>
      <c r="N506" s="221"/>
      <c r="O506" s="91"/>
      <c r="P506" s="91"/>
      <c r="Q506" s="91"/>
      <c r="R506" s="91"/>
      <c r="S506" s="91"/>
      <c r="T506" s="92"/>
      <c r="U506" s="38"/>
      <c r="V506" s="38"/>
      <c r="W506" s="38"/>
      <c r="X506" s="38"/>
      <c r="Y506" s="38"/>
      <c r="Z506" s="38"/>
      <c r="AA506" s="38"/>
      <c r="AB506" s="38"/>
      <c r="AC506" s="38"/>
      <c r="AD506" s="38"/>
      <c r="AE506" s="38"/>
      <c r="AT506" s="17" t="s">
        <v>138</v>
      </c>
      <c r="AU506" s="17" t="s">
        <v>6</v>
      </c>
    </row>
    <row r="507" s="2" customFormat="1" ht="19.8" customHeight="1">
      <c r="A507" s="38"/>
      <c r="B507" s="39"/>
      <c r="C507" s="223" t="s">
        <v>728</v>
      </c>
      <c r="D507" s="223" t="s">
        <v>291</v>
      </c>
      <c r="E507" s="224" t="s">
        <v>729</v>
      </c>
      <c r="F507" s="225" t="s">
        <v>730</v>
      </c>
      <c r="G507" s="226" t="s">
        <v>161</v>
      </c>
      <c r="H507" s="227">
        <v>4</v>
      </c>
      <c r="I507" s="228"/>
      <c r="J507" s="227">
        <f>ROUND(I507*H507,15)</f>
        <v>0</v>
      </c>
      <c r="K507" s="225" t="s">
        <v>134</v>
      </c>
      <c r="L507" s="229"/>
      <c r="M507" s="230" t="s">
        <v>1</v>
      </c>
      <c r="N507" s="231" t="s">
        <v>37</v>
      </c>
      <c r="O507" s="91"/>
      <c r="P507" s="213">
        <f>O507*H507</f>
        <v>0</v>
      </c>
      <c r="Q507" s="213">
        <v>0.0030000000000000001</v>
      </c>
      <c r="R507" s="213">
        <f>Q507*H507</f>
        <v>0.012</v>
      </c>
      <c r="S507" s="213">
        <v>0</v>
      </c>
      <c r="T507" s="214">
        <f>S507*H507</f>
        <v>0</v>
      </c>
      <c r="U507" s="38"/>
      <c r="V507" s="38"/>
      <c r="W507" s="38"/>
      <c r="X507" s="38"/>
      <c r="Y507" s="38"/>
      <c r="Z507" s="38"/>
      <c r="AA507" s="38"/>
      <c r="AB507" s="38"/>
      <c r="AC507" s="38"/>
      <c r="AD507" s="38"/>
      <c r="AE507" s="38"/>
      <c r="AR507" s="215" t="s">
        <v>152</v>
      </c>
      <c r="AT507" s="215" t="s">
        <v>291</v>
      </c>
      <c r="AU507" s="215" t="s">
        <v>6</v>
      </c>
      <c r="AY507" s="17" t="s">
        <v>136</v>
      </c>
      <c r="BE507" s="216">
        <f>IF(N507="základní",J507,0)</f>
        <v>0</v>
      </c>
      <c r="BF507" s="216">
        <f>IF(N507="snížená",J507,0)</f>
        <v>0</v>
      </c>
      <c r="BG507" s="216">
        <f>IF(N507="zákl. přenesená",J507,0)</f>
        <v>0</v>
      </c>
      <c r="BH507" s="216">
        <f>IF(N507="sníž. přenesená",J507,0)</f>
        <v>0</v>
      </c>
      <c r="BI507" s="216">
        <f>IF(N507="nulová",J507,0)</f>
        <v>0</v>
      </c>
      <c r="BJ507" s="17" t="s">
        <v>79</v>
      </c>
      <c r="BK507" s="217">
        <f>ROUND(I507*H507,15)</f>
        <v>0</v>
      </c>
      <c r="BL507" s="17" t="s">
        <v>135</v>
      </c>
      <c r="BM507" s="215" t="s">
        <v>731</v>
      </c>
    </row>
    <row r="508" s="2" customFormat="1">
      <c r="A508" s="38"/>
      <c r="B508" s="39"/>
      <c r="C508" s="40"/>
      <c r="D508" s="218" t="s">
        <v>137</v>
      </c>
      <c r="E508" s="40"/>
      <c r="F508" s="219" t="s">
        <v>730</v>
      </c>
      <c r="G508" s="40"/>
      <c r="H508" s="40"/>
      <c r="I508" s="144"/>
      <c r="J508" s="40"/>
      <c r="K508" s="40"/>
      <c r="L508" s="44"/>
      <c r="M508" s="220"/>
      <c r="N508" s="221"/>
      <c r="O508" s="91"/>
      <c r="P508" s="91"/>
      <c r="Q508" s="91"/>
      <c r="R508" s="91"/>
      <c r="S508" s="91"/>
      <c r="T508" s="92"/>
      <c r="U508" s="38"/>
      <c r="V508" s="38"/>
      <c r="W508" s="38"/>
      <c r="X508" s="38"/>
      <c r="Y508" s="38"/>
      <c r="Z508" s="38"/>
      <c r="AA508" s="38"/>
      <c r="AB508" s="38"/>
      <c r="AC508" s="38"/>
      <c r="AD508" s="38"/>
      <c r="AE508" s="38"/>
      <c r="AT508" s="17" t="s">
        <v>137</v>
      </c>
      <c r="AU508" s="17" t="s">
        <v>6</v>
      </c>
    </row>
    <row r="509" s="2" customFormat="1">
      <c r="A509" s="38"/>
      <c r="B509" s="39"/>
      <c r="C509" s="40"/>
      <c r="D509" s="218" t="s">
        <v>138</v>
      </c>
      <c r="E509" s="40"/>
      <c r="F509" s="222" t="s">
        <v>732</v>
      </c>
      <c r="G509" s="40"/>
      <c r="H509" s="40"/>
      <c r="I509" s="144"/>
      <c r="J509" s="40"/>
      <c r="K509" s="40"/>
      <c r="L509" s="44"/>
      <c r="M509" s="220"/>
      <c r="N509" s="221"/>
      <c r="O509" s="91"/>
      <c r="P509" s="91"/>
      <c r="Q509" s="91"/>
      <c r="R509" s="91"/>
      <c r="S509" s="91"/>
      <c r="T509" s="92"/>
      <c r="U509" s="38"/>
      <c r="V509" s="38"/>
      <c r="W509" s="38"/>
      <c r="X509" s="38"/>
      <c r="Y509" s="38"/>
      <c r="Z509" s="38"/>
      <c r="AA509" s="38"/>
      <c r="AB509" s="38"/>
      <c r="AC509" s="38"/>
      <c r="AD509" s="38"/>
      <c r="AE509" s="38"/>
      <c r="AT509" s="17" t="s">
        <v>138</v>
      </c>
      <c r="AU509" s="17" t="s">
        <v>6</v>
      </c>
    </row>
    <row r="510" s="2" customFormat="1" ht="19.8" customHeight="1">
      <c r="A510" s="38"/>
      <c r="B510" s="39"/>
      <c r="C510" s="223" t="s">
        <v>443</v>
      </c>
      <c r="D510" s="223" t="s">
        <v>291</v>
      </c>
      <c r="E510" s="224" t="s">
        <v>733</v>
      </c>
      <c r="F510" s="225" t="s">
        <v>734</v>
      </c>
      <c r="G510" s="226" t="s">
        <v>161</v>
      </c>
      <c r="H510" s="227">
        <v>16</v>
      </c>
      <c r="I510" s="228"/>
      <c r="J510" s="227">
        <f>ROUND(I510*H510,15)</f>
        <v>0</v>
      </c>
      <c r="K510" s="225" t="s">
        <v>134</v>
      </c>
      <c r="L510" s="229"/>
      <c r="M510" s="230" t="s">
        <v>1</v>
      </c>
      <c r="N510" s="231" t="s">
        <v>37</v>
      </c>
      <c r="O510" s="91"/>
      <c r="P510" s="213">
        <f>O510*H510</f>
        <v>0</v>
      </c>
      <c r="Q510" s="213">
        <v>0.001</v>
      </c>
      <c r="R510" s="213">
        <f>Q510*H510</f>
        <v>0.016</v>
      </c>
      <c r="S510" s="213">
        <v>0</v>
      </c>
      <c r="T510" s="214">
        <f>S510*H510</f>
        <v>0</v>
      </c>
      <c r="U510" s="38"/>
      <c r="V510" s="38"/>
      <c r="W510" s="38"/>
      <c r="X510" s="38"/>
      <c r="Y510" s="38"/>
      <c r="Z510" s="38"/>
      <c r="AA510" s="38"/>
      <c r="AB510" s="38"/>
      <c r="AC510" s="38"/>
      <c r="AD510" s="38"/>
      <c r="AE510" s="38"/>
      <c r="AR510" s="215" t="s">
        <v>152</v>
      </c>
      <c r="AT510" s="215" t="s">
        <v>291</v>
      </c>
      <c r="AU510" s="215" t="s">
        <v>6</v>
      </c>
      <c r="AY510" s="17" t="s">
        <v>136</v>
      </c>
      <c r="BE510" s="216">
        <f>IF(N510="základní",J510,0)</f>
        <v>0</v>
      </c>
      <c r="BF510" s="216">
        <f>IF(N510="snížená",J510,0)</f>
        <v>0</v>
      </c>
      <c r="BG510" s="216">
        <f>IF(N510="zákl. přenesená",J510,0)</f>
        <v>0</v>
      </c>
      <c r="BH510" s="216">
        <f>IF(N510="sníž. přenesená",J510,0)</f>
        <v>0</v>
      </c>
      <c r="BI510" s="216">
        <f>IF(N510="nulová",J510,0)</f>
        <v>0</v>
      </c>
      <c r="BJ510" s="17" t="s">
        <v>79</v>
      </c>
      <c r="BK510" s="217">
        <f>ROUND(I510*H510,15)</f>
        <v>0</v>
      </c>
      <c r="BL510" s="17" t="s">
        <v>135</v>
      </c>
      <c r="BM510" s="215" t="s">
        <v>735</v>
      </c>
    </row>
    <row r="511" s="2" customFormat="1">
      <c r="A511" s="38"/>
      <c r="B511" s="39"/>
      <c r="C511" s="40"/>
      <c r="D511" s="218" t="s">
        <v>137</v>
      </c>
      <c r="E511" s="40"/>
      <c r="F511" s="219" t="s">
        <v>734</v>
      </c>
      <c r="G511" s="40"/>
      <c r="H511" s="40"/>
      <c r="I511" s="144"/>
      <c r="J511" s="40"/>
      <c r="K511" s="40"/>
      <c r="L511" s="44"/>
      <c r="M511" s="220"/>
      <c r="N511" s="221"/>
      <c r="O511" s="91"/>
      <c r="P511" s="91"/>
      <c r="Q511" s="91"/>
      <c r="R511" s="91"/>
      <c r="S511" s="91"/>
      <c r="T511" s="92"/>
      <c r="U511" s="38"/>
      <c r="V511" s="38"/>
      <c r="W511" s="38"/>
      <c r="X511" s="38"/>
      <c r="Y511" s="38"/>
      <c r="Z511" s="38"/>
      <c r="AA511" s="38"/>
      <c r="AB511" s="38"/>
      <c r="AC511" s="38"/>
      <c r="AD511" s="38"/>
      <c r="AE511" s="38"/>
      <c r="AT511" s="17" t="s">
        <v>137</v>
      </c>
      <c r="AU511" s="17" t="s">
        <v>6</v>
      </c>
    </row>
    <row r="512" s="2" customFormat="1">
      <c r="A512" s="38"/>
      <c r="B512" s="39"/>
      <c r="C512" s="40"/>
      <c r="D512" s="218" t="s">
        <v>138</v>
      </c>
      <c r="E512" s="40"/>
      <c r="F512" s="222" t="s">
        <v>736</v>
      </c>
      <c r="G512" s="40"/>
      <c r="H512" s="40"/>
      <c r="I512" s="144"/>
      <c r="J512" s="40"/>
      <c r="K512" s="40"/>
      <c r="L512" s="44"/>
      <c r="M512" s="220"/>
      <c r="N512" s="221"/>
      <c r="O512" s="91"/>
      <c r="P512" s="91"/>
      <c r="Q512" s="91"/>
      <c r="R512" s="91"/>
      <c r="S512" s="91"/>
      <c r="T512" s="92"/>
      <c r="U512" s="38"/>
      <c r="V512" s="38"/>
      <c r="W512" s="38"/>
      <c r="X512" s="38"/>
      <c r="Y512" s="38"/>
      <c r="Z512" s="38"/>
      <c r="AA512" s="38"/>
      <c r="AB512" s="38"/>
      <c r="AC512" s="38"/>
      <c r="AD512" s="38"/>
      <c r="AE512" s="38"/>
      <c r="AT512" s="17" t="s">
        <v>138</v>
      </c>
      <c r="AU512" s="17" t="s">
        <v>6</v>
      </c>
    </row>
    <row r="513" s="2" customFormat="1" ht="19.8" customHeight="1">
      <c r="A513" s="38"/>
      <c r="B513" s="39"/>
      <c r="C513" s="223" t="s">
        <v>737</v>
      </c>
      <c r="D513" s="223" t="s">
        <v>291</v>
      </c>
      <c r="E513" s="224" t="s">
        <v>738</v>
      </c>
      <c r="F513" s="225" t="s">
        <v>739</v>
      </c>
      <c r="G513" s="226" t="s">
        <v>161</v>
      </c>
      <c r="H513" s="227">
        <v>5806</v>
      </c>
      <c r="I513" s="228"/>
      <c r="J513" s="227">
        <f>ROUND(I513*H513,15)</f>
        <v>0</v>
      </c>
      <c r="K513" s="225" t="s">
        <v>134</v>
      </c>
      <c r="L513" s="229"/>
      <c r="M513" s="230" t="s">
        <v>1</v>
      </c>
      <c r="N513" s="231" t="s">
        <v>37</v>
      </c>
      <c r="O513" s="91"/>
      <c r="P513" s="213">
        <f>O513*H513</f>
        <v>0</v>
      </c>
      <c r="Q513" s="213">
        <v>0.001</v>
      </c>
      <c r="R513" s="213">
        <f>Q513*H513</f>
        <v>5.806</v>
      </c>
      <c r="S513" s="213">
        <v>0</v>
      </c>
      <c r="T513" s="214">
        <f>S513*H513</f>
        <v>0</v>
      </c>
      <c r="U513" s="38"/>
      <c r="V513" s="38"/>
      <c r="W513" s="38"/>
      <c r="X513" s="38"/>
      <c r="Y513" s="38"/>
      <c r="Z513" s="38"/>
      <c r="AA513" s="38"/>
      <c r="AB513" s="38"/>
      <c r="AC513" s="38"/>
      <c r="AD513" s="38"/>
      <c r="AE513" s="38"/>
      <c r="AR513" s="215" t="s">
        <v>152</v>
      </c>
      <c r="AT513" s="215" t="s">
        <v>291</v>
      </c>
      <c r="AU513" s="215" t="s">
        <v>6</v>
      </c>
      <c r="AY513" s="17" t="s">
        <v>136</v>
      </c>
      <c r="BE513" s="216">
        <f>IF(N513="základní",J513,0)</f>
        <v>0</v>
      </c>
      <c r="BF513" s="216">
        <f>IF(N513="snížená",J513,0)</f>
        <v>0</v>
      </c>
      <c r="BG513" s="216">
        <f>IF(N513="zákl. přenesená",J513,0)</f>
        <v>0</v>
      </c>
      <c r="BH513" s="216">
        <f>IF(N513="sníž. přenesená",J513,0)</f>
        <v>0</v>
      </c>
      <c r="BI513" s="216">
        <f>IF(N513="nulová",J513,0)</f>
        <v>0</v>
      </c>
      <c r="BJ513" s="17" t="s">
        <v>79</v>
      </c>
      <c r="BK513" s="217">
        <f>ROUND(I513*H513,15)</f>
        <v>0</v>
      </c>
      <c r="BL513" s="17" t="s">
        <v>135</v>
      </c>
      <c r="BM513" s="215" t="s">
        <v>740</v>
      </c>
    </row>
    <row r="514" s="2" customFormat="1">
      <c r="A514" s="38"/>
      <c r="B514" s="39"/>
      <c r="C514" s="40"/>
      <c r="D514" s="218" t="s">
        <v>137</v>
      </c>
      <c r="E514" s="40"/>
      <c r="F514" s="219" t="s">
        <v>739</v>
      </c>
      <c r="G514" s="40"/>
      <c r="H514" s="40"/>
      <c r="I514" s="144"/>
      <c r="J514" s="40"/>
      <c r="K514" s="40"/>
      <c r="L514" s="44"/>
      <c r="M514" s="220"/>
      <c r="N514" s="221"/>
      <c r="O514" s="91"/>
      <c r="P514" s="91"/>
      <c r="Q514" s="91"/>
      <c r="R514" s="91"/>
      <c r="S514" s="91"/>
      <c r="T514" s="92"/>
      <c r="U514" s="38"/>
      <c r="V514" s="38"/>
      <c r="W514" s="38"/>
      <c r="X514" s="38"/>
      <c r="Y514" s="38"/>
      <c r="Z514" s="38"/>
      <c r="AA514" s="38"/>
      <c r="AB514" s="38"/>
      <c r="AC514" s="38"/>
      <c r="AD514" s="38"/>
      <c r="AE514" s="38"/>
      <c r="AT514" s="17" t="s">
        <v>137</v>
      </c>
      <c r="AU514" s="17" t="s">
        <v>6</v>
      </c>
    </row>
    <row r="515" s="2" customFormat="1">
      <c r="A515" s="38"/>
      <c r="B515" s="39"/>
      <c r="C515" s="40"/>
      <c r="D515" s="218" t="s">
        <v>138</v>
      </c>
      <c r="E515" s="40"/>
      <c r="F515" s="222" t="s">
        <v>741</v>
      </c>
      <c r="G515" s="40"/>
      <c r="H515" s="40"/>
      <c r="I515" s="144"/>
      <c r="J515" s="40"/>
      <c r="K515" s="40"/>
      <c r="L515" s="44"/>
      <c r="M515" s="220"/>
      <c r="N515" s="221"/>
      <c r="O515" s="91"/>
      <c r="P515" s="91"/>
      <c r="Q515" s="91"/>
      <c r="R515" s="91"/>
      <c r="S515" s="91"/>
      <c r="T515" s="92"/>
      <c r="U515" s="38"/>
      <c r="V515" s="38"/>
      <c r="W515" s="38"/>
      <c r="X515" s="38"/>
      <c r="Y515" s="38"/>
      <c r="Z515" s="38"/>
      <c r="AA515" s="38"/>
      <c r="AB515" s="38"/>
      <c r="AC515" s="38"/>
      <c r="AD515" s="38"/>
      <c r="AE515" s="38"/>
      <c r="AT515" s="17" t="s">
        <v>138</v>
      </c>
      <c r="AU515" s="17" t="s">
        <v>6</v>
      </c>
    </row>
    <row r="516" s="2" customFormat="1" ht="19.8" customHeight="1">
      <c r="A516" s="38"/>
      <c r="B516" s="39"/>
      <c r="C516" s="223" t="s">
        <v>449</v>
      </c>
      <c r="D516" s="223" t="s">
        <v>291</v>
      </c>
      <c r="E516" s="224" t="s">
        <v>742</v>
      </c>
      <c r="F516" s="225" t="s">
        <v>743</v>
      </c>
      <c r="G516" s="226" t="s">
        <v>161</v>
      </c>
      <c r="H516" s="227">
        <v>5987</v>
      </c>
      <c r="I516" s="228"/>
      <c r="J516" s="227">
        <f>ROUND(I516*H516,15)</f>
        <v>0</v>
      </c>
      <c r="K516" s="225" t="s">
        <v>134</v>
      </c>
      <c r="L516" s="229"/>
      <c r="M516" s="230" t="s">
        <v>1</v>
      </c>
      <c r="N516" s="231" t="s">
        <v>37</v>
      </c>
      <c r="O516" s="91"/>
      <c r="P516" s="213">
        <f>O516*H516</f>
        <v>0</v>
      </c>
      <c r="Q516" s="213">
        <v>0</v>
      </c>
      <c r="R516" s="213">
        <f>Q516*H516</f>
        <v>0</v>
      </c>
      <c r="S516" s="213">
        <v>0</v>
      </c>
      <c r="T516" s="214">
        <f>S516*H516</f>
        <v>0</v>
      </c>
      <c r="U516" s="38"/>
      <c r="V516" s="38"/>
      <c r="W516" s="38"/>
      <c r="X516" s="38"/>
      <c r="Y516" s="38"/>
      <c r="Z516" s="38"/>
      <c r="AA516" s="38"/>
      <c r="AB516" s="38"/>
      <c r="AC516" s="38"/>
      <c r="AD516" s="38"/>
      <c r="AE516" s="38"/>
      <c r="AR516" s="215" t="s">
        <v>152</v>
      </c>
      <c r="AT516" s="215" t="s">
        <v>291</v>
      </c>
      <c r="AU516" s="215" t="s">
        <v>6</v>
      </c>
      <c r="AY516" s="17" t="s">
        <v>136</v>
      </c>
      <c r="BE516" s="216">
        <f>IF(N516="základní",J516,0)</f>
        <v>0</v>
      </c>
      <c r="BF516" s="216">
        <f>IF(N516="snížená",J516,0)</f>
        <v>0</v>
      </c>
      <c r="BG516" s="216">
        <f>IF(N516="zákl. přenesená",J516,0)</f>
        <v>0</v>
      </c>
      <c r="BH516" s="216">
        <f>IF(N516="sníž. přenesená",J516,0)</f>
        <v>0</v>
      </c>
      <c r="BI516" s="216">
        <f>IF(N516="nulová",J516,0)</f>
        <v>0</v>
      </c>
      <c r="BJ516" s="17" t="s">
        <v>79</v>
      </c>
      <c r="BK516" s="217">
        <f>ROUND(I516*H516,15)</f>
        <v>0</v>
      </c>
      <c r="BL516" s="17" t="s">
        <v>135</v>
      </c>
      <c r="BM516" s="215" t="s">
        <v>744</v>
      </c>
    </row>
    <row r="517" s="2" customFormat="1">
      <c r="A517" s="38"/>
      <c r="B517" s="39"/>
      <c r="C517" s="40"/>
      <c r="D517" s="218" t="s">
        <v>137</v>
      </c>
      <c r="E517" s="40"/>
      <c r="F517" s="219" t="s">
        <v>743</v>
      </c>
      <c r="G517" s="40"/>
      <c r="H517" s="40"/>
      <c r="I517" s="144"/>
      <c r="J517" s="40"/>
      <c r="K517" s="40"/>
      <c r="L517" s="44"/>
      <c r="M517" s="220"/>
      <c r="N517" s="221"/>
      <c r="O517" s="91"/>
      <c r="P517" s="91"/>
      <c r="Q517" s="91"/>
      <c r="R517" s="91"/>
      <c r="S517" s="91"/>
      <c r="T517" s="92"/>
      <c r="U517" s="38"/>
      <c r="V517" s="38"/>
      <c r="W517" s="38"/>
      <c r="X517" s="38"/>
      <c r="Y517" s="38"/>
      <c r="Z517" s="38"/>
      <c r="AA517" s="38"/>
      <c r="AB517" s="38"/>
      <c r="AC517" s="38"/>
      <c r="AD517" s="38"/>
      <c r="AE517" s="38"/>
      <c r="AT517" s="17" t="s">
        <v>137</v>
      </c>
      <c r="AU517" s="17" t="s">
        <v>6</v>
      </c>
    </row>
    <row r="518" s="2" customFormat="1">
      <c r="A518" s="38"/>
      <c r="B518" s="39"/>
      <c r="C518" s="40"/>
      <c r="D518" s="218" t="s">
        <v>138</v>
      </c>
      <c r="E518" s="40"/>
      <c r="F518" s="222" t="s">
        <v>745</v>
      </c>
      <c r="G518" s="40"/>
      <c r="H518" s="40"/>
      <c r="I518" s="144"/>
      <c r="J518" s="40"/>
      <c r="K518" s="40"/>
      <c r="L518" s="44"/>
      <c r="M518" s="220"/>
      <c r="N518" s="221"/>
      <c r="O518" s="91"/>
      <c r="P518" s="91"/>
      <c r="Q518" s="91"/>
      <c r="R518" s="91"/>
      <c r="S518" s="91"/>
      <c r="T518" s="92"/>
      <c r="U518" s="38"/>
      <c r="V518" s="38"/>
      <c r="W518" s="38"/>
      <c r="X518" s="38"/>
      <c r="Y518" s="38"/>
      <c r="Z518" s="38"/>
      <c r="AA518" s="38"/>
      <c r="AB518" s="38"/>
      <c r="AC518" s="38"/>
      <c r="AD518" s="38"/>
      <c r="AE518" s="38"/>
      <c r="AT518" s="17" t="s">
        <v>138</v>
      </c>
      <c r="AU518" s="17" t="s">
        <v>6</v>
      </c>
    </row>
    <row r="519" s="2" customFormat="1" ht="19.8" customHeight="1">
      <c r="A519" s="38"/>
      <c r="B519" s="39"/>
      <c r="C519" s="223" t="s">
        <v>746</v>
      </c>
      <c r="D519" s="223" t="s">
        <v>291</v>
      </c>
      <c r="E519" s="224" t="s">
        <v>747</v>
      </c>
      <c r="F519" s="225" t="s">
        <v>748</v>
      </c>
      <c r="G519" s="226" t="s">
        <v>161</v>
      </c>
      <c r="H519" s="227">
        <v>3548</v>
      </c>
      <c r="I519" s="228"/>
      <c r="J519" s="227">
        <f>ROUND(I519*H519,15)</f>
        <v>0</v>
      </c>
      <c r="K519" s="225" t="s">
        <v>134</v>
      </c>
      <c r="L519" s="229"/>
      <c r="M519" s="230" t="s">
        <v>1</v>
      </c>
      <c r="N519" s="231" t="s">
        <v>37</v>
      </c>
      <c r="O519" s="91"/>
      <c r="P519" s="213">
        <f>O519*H519</f>
        <v>0</v>
      </c>
      <c r="Q519" s="213">
        <v>0.001</v>
      </c>
      <c r="R519" s="213">
        <f>Q519*H519</f>
        <v>3.548</v>
      </c>
      <c r="S519" s="213">
        <v>0</v>
      </c>
      <c r="T519" s="214">
        <f>S519*H519</f>
        <v>0</v>
      </c>
      <c r="U519" s="38"/>
      <c r="V519" s="38"/>
      <c r="W519" s="38"/>
      <c r="X519" s="38"/>
      <c r="Y519" s="38"/>
      <c r="Z519" s="38"/>
      <c r="AA519" s="38"/>
      <c r="AB519" s="38"/>
      <c r="AC519" s="38"/>
      <c r="AD519" s="38"/>
      <c r="AE519" s="38"/>
      <c r="AR519" s="215" t="s">
        <v>152</v>
      </c>
      <c r="AT519" s="215" t="s">
        <v>291</v>
      </c>
      <c r="AU519" s="215" t="s">
        <v>6</v>
      </c>
      <c r="AY519" s="17" t="s">
        <v>136</v>
      </c>
      <c r="BE519" s="216">
        <f>IF(N519="základní",J519,0)</f>
        <v>0</v>
      </c>
      <c r="BF519" s="216">
        <f>IF(N519="snížená",J519,0)</f>
        <v>0</v>
      </c>
      <c r="BG519" s="216">
        <f>IF(N519="zákl. přenesená",J519,0)</f>
        <v>0</v>
      </c>
      <c r="BH519" s="216">
        <f>IF(N519="sníž. přenesená",J519,0)</f>
        <v>0</v>
      </c>
      <c r="BI519" s="216">
        <f>IF(N519="nulová",J519,0)</f>
        <v>0</v>
      </c>
      <c r="BJ519" s="17" t="s">
        <v>79</v>
      </c>
      <c r="BK519" s="217">
        <f>ROUND(I519*H519,15)</f>
        <v>0</v>
      </c>
      <c r="BL519" s="17" t="s">
        <v>135</v>
      </c>
      <c r="BM519" s="215" t="s">
        <v>749</v>
      </c>
    </row>
    <row r="520" s="2" customFormat="1">
      <c r="A520" s="38"/>
      <c r="B520" s="39"/>
      <c r="C520" s="40"/>
      <c r="D520" s="218" t="s">
        <v>137</v>
      </c>
      <c r="E520" s="40"/>
      <c r="F520" s="219" t="s">
        <v>748</v>
      </c>
      <c r="G520" s="40"/>
      <c r="H520" s="40"/>
      <c r="I520" s="144"/>
      <c r="J520" s="40"/>
      <c r="K520" s="40"/>
      <c r="L520" s="44"/>
      <c r="M520" s="220"/>
      <c r="N520" s="221"/>
      <c r="O520" s="91"/>
      <c r="P520" s="91"/>
      <c r="Q520" s="91"/>
      <c r="R520" s="91"/>
      <c r="S520" s="91"/>
      <c r="T520" s="92"/>
      <c r="U520" s="38"/>
      <c r="V520" s="38"/>
      <c r="W520" s="38"/>
      <c r="X520" s="38"/>
      <c r="Y520" s="38"/>
      <c r="Z520" s="38"/>
      <c r="AA520" s="38"/>
      <c r="AB520" s="38"/>
      <c r="AC520" s="38"/>
      <c r="AD520" s="38"/>
      <c r="AE520" s="38"/>
      <c r="AT520" s="17" t="s">
        <v>137</v>
      </c>
      <c r="AU520" s="17" t="s">
        <v>6</v>
      </c>
    </row>
    <row r="521" s="2" customFormat="1">
      <c r="A521" s="38"/>
      <c r="B521" s="39"/>
      <c r="C521" s="40"/>
      <c r="D521" s="218" t="s">
        <v>138</v>
      </c>
      <c r="E521" s="40"/>
      <c r="F521" s="222" t="s">
        <v>750</v>
      </c>
      <c r="G521" s="40"/>
      <c r="H521" s="40"/>
      <c r="I521" s="144"/>
      <c r="J521" s="40"/>
      <c r="K521" s="40"/>
      <c r="L521" s="44"/>
      <c r="M521" s="220"/>
      <c r="N521" s="221"/>
      <c r="O521" s="91"/>
      <c r="P521" s="91"/>
      <c r="Q521" s="91"/>
      <c r="R521" s="91"/>
      <c r="S521" s="91"/>
      <c r="T521" s="92"/>
      <c r="U521" s="38"/>
      <c r="V521" s="38"/>
      <c r="W521" s="38"/>
      <c r="X521" s="38"/>
      <c r="Y521" s="38"/>
      <c r="Z521" s="38"/>
      <c r="AA521" s="38"/>
      <c r="AB521" s="38"/>
      <c r="AC521" s="38"/>
      <c r="AD521" s="38"/>
      <c r="AE521" s="38"/>
      <c r="AT521" s="17" t="s">
        <v>138</v>
      </c>
      <c r="AU521" s="17" t="s">
        <v>6</v>
      </c>
    </row>
    <row r="522" s="2" customFormat="1" ht="19.8" customHeight="1">
      <c r="A522" s="38"/>
      <c r="B522" s="39"/>
      <c r="C522" s="223" t="s">
        <v>751</v>
      </c>
      <c r="D522" s="223" t="s">
        <v>291</v>
      </c>
      <c r="E522" s="224" t="s">
        <v>752</v>
      </c>
      <c r="F522" s="225" t="s">
        <v>753</v>
      </c>
      <c r="G522" s="226" t="s">
        <v>161</v>
      </c>
      <c r="H522" s="227">
        <v>1320</v>
      </c>
      <c r="I522" s="228"/>
      <c r="J522" s="227">
        <f>ROUND(I522*H522,15)</f>
        <v>0</v>
      </c>
      <c r="K522" s="225" t="s">
        <v>134</v>
      </c>
      <c r="L522" s="229"/>
      <c r="M522" s="230" t="s">
        <v>1</v>
      </c>
      <c r="N522" s="231" t="s">
        <v>37</v>
      </c>
      <c r="O522" s="91"/>
      <c r="P522" s="213">
        <f>O522*H522</f>
        <v>0</v>
      </c>
      <c r="Q522" s="213">
        <v>0.001</v>
      </c>
      <c r="R522" s="213">
        <f>Q522*H522</f>
        <v>1.3200000000000001</v>
      </c>
      <c r="S522" s="213">
        <v>0</v>
      </c>
      <c r="T522" s="214">
        <f>S522*H522</f>
        <v>0</v>
      </c>
      <c r="U522" s="38"/>
      <c r="V522" s="38"/>
      <c r="W522" s="38"/>
      <c r="X522" s="38"/>
      <c r="Y522" s="38"/>
      <c r="Z522" s="38"/>
      <c r="AA522" s="38"/>
      <c r="AB522" s="38"/>
      <c r="AC522" s="38"/>
      <c r="AD522" s="38"/>
      <c r="AE522" s="38"/>
      <c r="AR522" s="215" t="s">
        <v>152</v>
      </c>
      <c r="AT522" s="215" t="s">
        <v>291</v>
      </c>
      <c r="AU522" s="215" t="s">
        <v>6</v>
      </c>
      <c r="AY522" s="17" t="s">
        <v>136</v>
      </c>
      <c r="BE522" s="216">
        <f>IF(N522="základní",J522,0)</f>
        <v>0</v>
      </c>
      <c r="BF522" s="216">
        <f>IF(N522="snížená",J522,0)</f>
        <v>0</v>
      </c>
      <c r="BG522" s="216">
        <f>IF(N522="zákl. přenesená",J522,0)</f>
        <v>0</v>
      </c>
      <c r="BH522" s="216">
        <f>IF(N522="sníž. přenesená",J522,0)</f>
        <v>0</v>
      </c>
      <c r="BI522" s="216">
        <f>IF(N522="nulová",J522,0)</f>
        <v>0</v>
      </c>
      <c r="BJ522" s="17" t="s">
        <v>79</v>
      </c>
      <c r="BK522" s="217">
        <f>ROUND(I522*H522,15)</f>
        <v>0</v>
      </c>
      <c r="BL522" s="17" t="s">
        <v>135</v>
      </c>
      <c r="BM522" s="215" t="s">
        <v>754</v>
      </c>
    </row>
    <row r="523" s="2" customFormat="1">
      <c r="A523" s="38"/>
      <c r="B523" s="39"/>
      <c r="C523" s="40"/>
      <c r="D523" s="218" t="s">
        <v>137</v>
      </c>
      <c r="E523" s="40"/>
      <c r="F523" s="219" t="s">
        <v>753</v>
      </c>
      <c r="G523" s="40"/>
      <c r="H523" s="40"/>
      <c r="I523" s="144"/>
      <c r="J523" s="40"/>
      <c r="K523" s="40"/>
      <c r="L523" s="44"/>
      <c r="M523" s="220"/>
      <c r="N523" s="221"/>
      <c r="O523" s="91"/>
      <c r="P523" s="91"/>
      <c r="Q523" s="91"/>
      <c r="R523" s="91"/>
      <c r="S523" s="91"/>
      <c r="T523" s="92"/>
      <c r="U523" s="38"/>
      <c r="V523" s="38"/>
      <c r="W523" s="38"/>
      <c r="X523" s="38"/>
      <c r="Y523" s="38"/>
      <c r="Z523" s="38"/>
      <c r="AA523" s="38"/>
      <c r="AB523" s="38"/>
      <c r="AC523" s="38"/>
      <c r="AD523" s="38"/>
      <c r="AE523" s="38"/>
      <c r="AT523" s="17" t="s">
        <v>137</v>
      </c>
      <c r="AU523" s="17" t="s">
        <v>6</v>
      </c>
    </row>
    <row r="524" s="2" customFormat="1">
      <c r="A524" s="38"/>
      <c r="B524" s="39"/>
      <c r="C524" s="40"/>
      <c r="D524" s="218" t="s">
        <v>138</v>
      </c>
      <c r="E524" s="40"/>
      <c r="F524" s="222" t="s">
        <v>755</v>
      </c>
      <c r="G524" s="40"/>
      <c r="H524" s="40"/>
      <c r="I524" s="144"/>
      <c r="J524" s="40"/>
      <c r="K524" s="40"/>
      <c r="L524" s="44"/>
      <c r="M524" s="220"/>
      <c r="N524" s="221"/>
      <c r="O524" s="91"/>
      <c r="P524" s="91"/>
      <c r="Q524" s="91"/>
      <c r="R524" s="91"/>
      <c r="S524" s="91"/>
      <c r="T524" s="92"/>
      <c r="U524" s="38"/>
      <c r="V524" s="38"/>
      <c r="W524" s="38"/>
      <c r="X524" s="38"/>
      <c r="Y524" s="38"/>
      <c r="Z524" s="38"/>
      <c r="AA524" s="38"/>
      <c r="AB524" s="38"/>
      <c r="AC524" s="38"/>
      <c r="AD524" s="38"/>
      <c r="AE524" s="38"/>
      <c r="AT524" s="17" t="s">
        <v>138</v>
      </c>
      <c r="AU524" s="17" t="s">
        <v>6</v>
      </c>
    </row>
    <row r="525" s="2" customFormat="1" ht="19.8" customHeight="1">
      <c r="A525" s="38"/>
      <c r="B525" s="39"/>
      <c r="C525" s="223" t="s">
        <v>756</v>
      </c>
      <c r="D525" s="223" t="s">
        <v>291</v>
      </c>
      <c r="E525" s="224" t="s">
        <v>757</v>
      </c>
      <c r="F525" s="225" t="s">
        <v>758</v>
      </c>
      <c r="G525" s="226" t="s">
        <v>161</v>
      </c>
      <c r="H525" s="227">
        <v>3008</v>
      </c>
      <c r="I525" s="228"/>
      <c r="J525" s="227">
        <f>ROUND(I525*H525,15)</f>
        <v>0</v>
      </c>
      <c r="K525" s="225" t="s">
        <v>134</v>
      </c>
      <c r="L525" s="229"/>
      <c r="M525" s="230" t="s">
        <v>1</v>
      </c>
      <c r="N525" s="231" t="s">
        <v>37</v>
      </c>
      <c r="O525" s="91"/>
      <c r="P525" s="213">
        <f>O525*H525</f>
        <v>0</v>
      </c>
      <c r="Q525" s="213">
        <v>0</v>
      </c>
      <c r="R525" s="213">
        <f>Q525*H525</f>
        <v>0</v>
      </c>
      <c r="S525" s="213">
        <v>0</v>
      </c>
      <c r="T525" s="214">
        <f>S525*H525</f>
        <v>0</v>
      </c>
      <c r="U525" s="38"/>
      <c r="V525" s="38"/>
      <c r="W525" s="38"/>
      <c r="X525" s="38"/>
      <c r="Y525" s="38"/>
      <c r="Z525" s="38"/>
      <c r="AA525" s="38"/>
      <c r="AB525" s="38"/>
      <c r="AC525" s="38"/>
      <c r="AD525" s="38"/>
      <c r="AE525" s="38"/>
      <c r="AR525" s="215" t="s">
        <v>152</v>
      </c>
      <c r="AT525" s="215" t="s">
        <v>291</v>
      </c>
      <c r="AU525" s="215" t="s">
        <v>6</v>
      </c>
      <c r="AY525" s="17" t="s">
        <v>136</v>
      </c>
      <c r="BE525" s="216">
        <f>IF(N525="základní",J525,0)</f>
        <v>0</v>
      </c>
      <c r="BF525" s="216">
        <f>IF(N525="snížená",J525,0)</f>
        <v>0</v>
      </c>
      <c r="BG525" s="216">
        <f>IF(N525="zákl. přenesená",J525,0)</f>
        <v>0</v>
      </c>
      <c r="BH525" s="216">
        <f>IF(N525="sníž. přenesená",J525,0)</f>
        <v>0</v>
      </c>
      <c r="BI525" s="216">
        <f>IF(N525="nulová",J525,0)</f>
        <v>0</v>
      </c>
      <c r="BJ525" s="17" t="s">
        <v>79</v>
      </c>
      <c r="BK525" s="217">
        <f>ROUND(I525*H525,15)</f>
        <v>0</v>
      </c>
      <c r="BL525" s="17" t="s">
        <v>135</v>
      </c>
      <c r="BM525" s="215" t="s">
        <v>759</v>
      </c>
    </row>
    <row r="526" s="2" customFormat="1">
      <c r="A526" s="38"/>
      <c r="B526" s="39"/>
      <c r="C526" s="40"/>
      <c r="D526" s="218" t="s">
        <v>137</v>
      </c>
      <c r="E526" s="40"/>
      <c r="F526" s="219" t="s">
        <v>758</v>
      </c>
      <c r="G526" s="40"/>
      <c r="H526" s="40"/>
      <c r="I526" s="144"/>
      <c r="J526" s="40"/>
      <c r="K526" s="40"/>
      <c r="L526" s="44"/>
      <c r="M526" s="220"/>
      <c r="N526" s="221"/>
      <c r="O526" s="91"/>
      <c r="P526" s="91"/>
      <c r="Q526" s="91"/>
      <c r="R526" s="91"/>
      <c r="S526" s="91"/>
      <c r="T526" s="92"/>
      <c r="U526" s="38"/>
      <c r="V526" s="38"/>
      <c r="W526" s="38"/>
      <c r="X526" s="38"/>
      <c r="Y526" s="38"/>
      <c r="Z526" s="38"/>
      <c r="AA526" s="38"/>
      <c r="AB526" s="38"/>
      <c r="AC526" s="38"/>
      <c r="AD526" s="38"/>
      <c r="AE526" s="38"/>
      <c r="AT526" s="17" t="s">
        <v>137</v>
      </c>
      <c r="AU526" s="17" t="s">
        <v>6</v>
      </c>
    </row>
    <row r="527" s="2" customFormat="1">
      <c r="A527" s="38"/>
      <c r="B527" s="39"/>
      <c r="C527" s="40"/>
      <c r="D527" s="218" t="s">
        <v>138</v>
      </c>
      <c r="E527" s="40"/>
      <c r="F527" s="222" t="s">
        <v>760</v>
      </c>
      <c r="G527" s="40"/>
      <c r="H527" s="40"/>
      <c r="I527" s="144"/>
      <c r="J527" s="40"/>
      <c r="K527" s="40"/>
      <c r="L527" s="44"/>
      <c r="M527" s="220"/>
      <c r="N527" s="221"/>
      <c r="O527" s="91"/>
      <c r="P527" s="91"/>
      <c r="Q527" s="91"/>
      <c r="R527" s="91"/>
      <c r="S527" s="91"/>
      <c r="T527" s="92"/>
      <c r="U527" s="38"/>
      <c r="V527" s="38"/>
      <c r="W527" s="38"/>
      <c r="X527" s="38"/>
      <c r="Y527" s="38"/>
      <c r="Z527" s="38"/>
      <c r="AA527" s="38"/>
      <c r="AB527" s="38"/>
      <c r="AC527" s="38"/>
      <c r="AD527" s="38"/>
      <c r="AE527" s="38"/>
      <c r="AT527" s="17" t="s">
        <v>138</v>
      </c>
      <c r="AU527" s="17" t="s">
        <v>6</v>
      </c>
    </row>
    <row r="528" s="2" customFormat="1" ht="19.8" customHeight="1">
      <c r="A528" s="38"/>
      <c r="B528" s="39"/>
      <c r="C528" s="223" t="s">
        <v>761</v>
      </c>
      <c r="D528" s="223" t="s">
        <v>291</v>
      </c>
      <c r="E528" s="224" t="s">
        <v>762</v>
      </c>
      <c r="F528" s="225" t="s">
        <v>763</v>
      </c>
      <c r="G528" s="226" t="s">
        <v>161</v>
      </c>
      <c r="H528" s="227">
        <v>1112</v>
      </c>
      <c r="I528" s="228"/>
      <c r="J528" s="227">
        <f>ROUND(I528*H528,15)</f>
        <v>0</v>
      </c>
      <c r="K528" s="225" t="s">
        <v>134</v>
      </c>
      <c r="L528" s="229"/>
      <c r="M528" s="230" t="s">
        <v>1</v>
      </c>
      <c r="N528" s="231" t="s">
        <v>37</v>
      </c>
      <c r="O528" s="91"/>
      <c r="P528" s="213">
        <f>O528*H528</f>
        <v>0</v>
      </c>
      <c r="Q528" s="213">
        <v>0</v>
      </c>
      <c r="R528" s="213">
        <f>Q528*H528</f>
        <v>0</v>
      </c>
      <c r="S528" s="213">
        <v>0</v>
      </c>
      <c r="T528" s="214">
        <f>S528*H528</f>
        <v>0</v>
      </c>
      <c r="U528" s="38"/>
      <c r="V528" s="38"/>
      <c r="W528" s="38"/>
      <c r="X528" s="38"/>
      <c r="Y528" s="38"/>
      <c r="Z528" s="38"/>
      <c r="AA528" s="38"/>
      <c r="AB528" s="38"/>
      <c r="AC528" s="38"/>
      <c r="AD528" s="38"/>
      <c r="AE528" s="38"/>
      <c r="AR528" s="215" t="s">
        <v>152</v>
      </c>
      <c r="AT528" s="215" t="s">
        <v>291</v>
      </c>
      <c r="AU528" s="215" t="s">
        <v>6</v>
      </c>
      <c r="AY528" s="17" t="s">
        <v>136</v>
      </c>
      <c r="BE528" s="216">
        <f>IF(N528="základní",J528,0)</f>
        <v>0</v>
      </c>
      <c r="BF528" s="216">
        <f>IF(N528="snížená",J528,0)</f>
        <v>0</v>
      </c>
      <c r="BG528" s="216">
        <f>IF(N528="zákl. přenesená",J528,0)</f>
        <v>0</v>
      </c>
      <c r="BH528" s="216">
        <f>IF(N528="sníž. přenesená",J528,0)</f>
        <v>0</v>
      </c>
      <c r="BI528" s="216">
        <f>IF(N528="nulová",J528,0)</f>
        <v>0</v>
      </c>
      <c r="BJ528" s="17" t="s">
        <v>79</v>
      </c>
      <c r="BK528" s="217">
        <f>ROUND(I528*H528,15)</f>
        <v>0</v>
      </c>
      <c r="BL528" s="17" t="s">
        <v>135</v>
      </c>
      <c r="BM528" s="215" t="s">
        <v>764</v>
      </c>
    </row>
    <row r="529" s="2" customFormat="1">
      <c r="A529" s="38"/>
      <c r="B529" s="39"/>
      <c r="C529" s="40"/>
      <c r="D529" s="218" t="s">
        <v>137</v>
      </c>
      <c r="E529" s="40"/>
      <c r="F529" s="219" t="s">
        <v>763</v>
      </c>
      <c r="G529" s="40"/>
      <c r="H529" s="40"/>
      <c r="I529" s="144"/>
      <c r="J529" s="40"/>
      <c r="K529" s="40"/>
      <c r="L529" s="44"/>
      <c r="M529" s="220"/>
      <c r="N529" s="221"/>
      <c r="O529" s="91"/>
      <c r="P529" s="91"/>
      <c r="Q529" s="91"/>
      <c r="R529" s="91"/>
      <c r="S529" s="91"/>
      <c r="T529" s="92"/>
      <c r="U529" s="38"/>
      <c r="V529" s="38"/>
      <c r="W529" s="38"/>
      <c r="X529" s="38"/>
      <c r="Y529" s="38"/>
      <c r="Z529" s="38"/>
      <c r="AA529" s="38"/>
      <c r="AB529" s="38"/>
      <c r="AC529" s="38"/>
      <c r="AD529" s="38"/>
      <c r="AE529" s="38"/>
      <c r="AT529" s="17" t="s">
        <v>137</v>
      </c>
      <c r="AU529" s="17" t="s">
        <v>6</v>
      </c>
    </row>
    <row r="530" s="2" customFormat="1">
      <c r="A530" s="38"/>
      <c r="B530" s="39"/>
      <c r="C530" s="40"/>
      <c r="D530" s="218" t="s">
        <v>138</v>
      </c>
      <c r="E530" s="40"/>
      <c r="F530" s="222" t="s">
        <v>765</v>
      </c>
      <c r="G530" s="40"/>
      <c r="H530" s="40"/>
      <c r="I530" s="144"/>
      <c r="J530" s="40"/>
      <c r="K530" s="40"/>
      <c r="L530" s="44"/>
      <c r="M530" s="220"/>
      <c r="N530" s="221"/>
      <c r="O530" s="91"/>
      <c r="P530" s="91"/>
      <c r="Q530" s="91"/>
      <c r="R530" s="91"/>
      <c r="S530" s="91"/>
      <c r="T530" s="92"/>
      <c r="U530" s="38"/>
      <c r="V530" s="38"/>
      <c r="W530" s="38"/>
      <c r="X530" s="38"/>
      <c r="Y530" s="38"/>
      <c r="Z530" s="38"/>
      <c r="AA530" s="38"/>
      <c r="AB530" s="38"/>
      <c r="AC530" s="38"/>
      <c r="AD530" s="38"/>
      <c r="AE530" s="38"/>
      <c r="AT530" s="17" t="s">
        <v>138</v>
      </c>
      <c r="AU530" s="17" t="s">
        <v>6</v>
      </c>
    </row>
    <row r="531" s="2" customFormat="1" ht="19.8" customHeight="1">
      <c r="A531" s="38"/>
      <c r="B531" s="39"/>
      <c r="C531" s="223" t="s">
        <v>766</v>
      </c>
      <c r="D531" s="223" t="s">
        <v>291</v>
      </c>
      <c r="E531" s="224" t="s">
        <v>767</v>
      </c>
      <c r="F531" s="225" t="s">
        <v>768</v>
      </c>
      <c r="G531" s="226" t="s">
        <v>194</v>
      </c>
      <c r="H531" s="227">
        <v>75</v>
      </c>
      <c r="I531" s="228"/>
      <c r="J531" s="227">
        <f>ROUND(I531*H531,15)</f>
        <v>0</v>
      </c>
      <c r="K531" s="225" t="s">
        <v>134</v>
      </c>
      <c r="L531" s="229"/>
      <c r="M531" s="230" t="s">
        <v>1</v>
      </c>
      <c r="N531" s="231" t="s">
        <v>37</v>
      </c>
      <c r="O531" s="91"/>
      <c r="P531" s="213">
        <f>O531*H531</f>
        <v>0</v>
      </c>
      <c r="Q531" s="213">
        <v>0.001</v>
      </c>
      <c r="R531" s="213">
        <f>Q531*H531</f>
        <v>0.074999999999999997</v>
      </c>
      <c r="S531" s="213">
        <v>0</v>
      </c>
      <c r="T531" s="214">
        <f>S531*H531</f>
        <v>0</v>
      </c>
      <c r="U531" s="38"/>
      <c r="V531" s="38"/>
      <c r="W531" s="38"/>
      <c r="X531" s="38"/>
      <c r="Y531" s="38"/>
      <c r="Z531" s="38"/>
      <c r="AA531" s="38"/>
      <c r="AB531" s="38"/>
      <c r="AC531" s="38"/>
      <c r="AD531" s="38"/>
      <c r="AE531" s="38"/>
      <c r="AR531" s="215" t="s">
        <v>152</v>
      </c>
      <c r="AT531" s="215" t="s">
        <v>291</v>
      </c>
      <c r="AU531" s="215" t="s">
        <v>6</v>
      </c>
      <c r="AY531" s="17" t="s">
        <v>136</v>
      </c>
      <c r="BE531" s="216">
        <f>IF(N531="základní",J531,0)</f>
        <v>0</v>
      </c>
      <c r="BF531" s="216">
        <f>IF(N531="snížená",J531,0)</f>
        <v>0</v>
      </c>
      <c r="BG531" s="216">
        <f>IF(N531="zákl. přenesená",J531,0)</f>
        <v>0</v>
      </c>
      <c r="BH531" s="216">
        <f>IF(N531="sníž. přenesená",J531,0)</f>
        <v>0</v>
      </c>
      <c r="BI531" s="216">
        <f>IF(N531="nulová",J531,0)</f>
        <v>0</v>
      </c>
      <c r="BJ531" s="17" t="s">
        <v>79</v>
      </c>
      <c r="BK531" s="217">
        <f>ROUND(I531*H531,15)</f>
        <v>0</v>
      </c>
      <c r="BL531" s="17" t="s">
        <v>135</v>
      </c>
      <c r="BM531" s="215" t="s">
        <v>769</v>
      </c>
    </row>
    <row r="532" s="2" customFormat="1">
      <c r="A532" s="38"/>
      <c r="B532" s="39"/>
      <c r="C532" s="40"/>
      <c r="D532" s="218" t="s">
        <v>137</v>
      </c>
      <c r="E532" s="40"/>
      <c r="F532" s="219" t="s">
        <v>768</v>
      </c>
      <c r="G532" s="40"/>
      <c r="H532" s="40"/>
      <c r="I532" s="144"/>
      <c r="J532" s="40"/>
      <c r="K532" s="40"/>
      <c r="L532" s="44"/>
      <c r="M532" s="220"/>
      <c r="N532" s="221"/>
      <c r="O532" s="91"/>
      <c r="P532" s="91"/>
      <c r="Q532" s="91"/>
      <c r="R532" s="91"/>
      <c r="S532" s="91"/>
      <c r="T532" s="92"/>
      <c r="U532" s="38"/>
      <c r="V532" s="38"/>
      <c r="W532" s="38"/>
      <c r="X532" s="38"/>
      <c r="Y532" s="38"/>
      <c r="Z532" s="38"/>
      <c r="AA532" s="38"/>
      <c r="AB532" s="38"/>
      <c r="AC532" s="38"/>
      <c r="AD532" s="38"/>
      <c r="AE532" s="38"/>
      <c r="AT532" s="17" t="s">
        <v>137</v>
      </c>
      <c r="AU532" s="17" t="s">
        <v>6</v>
      </c>
    </row>
    <row r="533" s="2" customFormat="1">
      <c r="A533" s="38"/>
      <c r="B533" s="39"/>
      <c r="C533" s="40"/>
      <c r="D533" s="218" t="s">
        <v>138</v>
      </c>
      <c r="E533" s="40"/>
      <c r="F533" s="222" t="s">
        <v>770</v>
      </c>
      <c r="G533" s="40"/>
      <c r="H533" s="40"/>
      <c r="I533" s="144"/>
      <c r="J533" s="40"/>
      <c r="K533" s="40"/>
      <c r="L533" s="44"/>
      <c r="M533" s="220"/>
      <c r="N533" s="221"/>
      <c r="O533" s="91"/>
      <c r="P533" s="91"/>
      <c r="Q533" s="91"/>
      <c r="R533" s="91"/>
      <c r="S533" s="91"/>
      <c r="T533" s="92"/>
      <c r="U533" s="38"/>
      <c r="V533" s="38"/>
      <c r="W533" s="38"/>
      <c r="X533" s="38"/>
      <c r="Y533" s="38"/>
      <c r="Z533" s="38"/>
      <c r="AA533" s="38"/>
      <c r="AB533" s="38"/>
      <c r="AC533" s="38"/>
      <c r="AD533" s="38"/>
      <c r="AE533" s="38"/>
      <c r="AT533" s="17" t="s">
        <v>138</v>
      </c>
      <c r="AU533" s="17" t="s">
        <v>6</v>
      </c>
    </row>
    <row r="534" s="2" customFormat="1" ht="19.8" customHeight="1">
      <c r="A534" s="38"/>
      <c r="B534" s="39"/>
      <c r="C534" s="223" t="s">
        <v>771</v>
      </c>
      <c r="D534" s="232" t="s">
        <v>291</v>
      </c>
      <c r="E534" s="224" t="s">
        <v>772</v>
      </c>
      <c r="F534" s="225" t="s">
        <v>773</v>
      </c>
      <c r="G534" s="226" t="s">
        <v>161</v>
      </c>
      <c r="H534" s="227">
        <v>154</v>
      </c>
      <c r="I534" s="228"/>
      <c r="J534" s="227">
        <f>ROUND(I534*H534,15)</f>
        <v>0</v>
      </c>
      <c r="K534" s="225" t="s">
        <v>134</v>
      </c>
      <c r="L534" s="229"/>
      <c r="M534" s="230" t="s">
        <v>1</v>
      </c>
      <c r="N534" s="231" t="s">
        <v>37</v>
      </c>
      <c r="O534" s="91"/>
      <c r="P534" s="213">
        <f>O534*H534</f>
        <v>0</v>
      </c>
      <c r="Q534" s="213">
        <v>0</v>
      </c>
      <c r="R534" s="213">
        <f>Q534*H534</f>
        <v>0</v>
      </c>
      <c r="S534" s="213">
        <v>0</v>
      </c>
      <c r="T534" s="214">
        <f>S534*H534</f>
        <v>0</v>
      </c>
      <c r="U534" s="38"/>
      <c r="V534" s="38"/>
      <c r="W534" s="38"/>
      <c r="X534" s="38"/>
      <c r="Y534" s="38"/>
      <c r="Z534" s="38"/>
      <c r="AA534" s="38"/>
      <c r="AB534" s="38"/>
      <c r="AC534" s="38"/>
      <c r="AD534" s="38"/>
      <c r="AE534" s="38"/>
      <c r="AR534" s="215" t="s">
        <v>152</v>
      </c>
      <c r="AT534" s="215" t="s">
        <v>291</v>
      </c>
      <c r="AU534" s="215" t="s">
        <v>6</v>
      </c>
      <c r="AY534" s="17" t="s">
        <v>136</v>
      </c>
      <c r="BE534" s="216">
        <f>IF(N534="základní",J534,0)</f>
        <v>0</v>
      </c>
      <c r="BF534" s="216">
        <f>IF(N534="snížená",J534,0)</f>
        <v>0</v>
      </c>
      <c r="BG534" s="216">
        <f>IF(N534="zákl. přenesená",J534,0)</f>
        <v>0</v>
      </c>
      <c r="BH534" s="216">
        <f>IF(N534="sníž. přenesená",J534,0)</f>
        <v>0</v>
      </c>
      <c r="BI534" s="216">
        <f>IF(N534="nulová",J534,0)</f>
        <v>0</v>
      </c>
      <c r="BJ534" s="17" t="s">
        <v>79</v>
      </c>
      <c r="BK534" s="217">
        <f>ROUND(I534*H534,15)</f>
        <v>0</v>
      </c>
      <c r="BL534" s="17" t="s">
        <v>135</v>
      </c>
      <c r="BM534" s="215" t="s">
        <v>774</v>
      </c>
    </row>
    <row r="535" s="2" customFormat="1">
      <c r="A535" s="38"/>
      <c r="B535" s="39"/>
      <c r="C535" s="40"/>
      <c r="D535" s="218" t="s">
        <v>137</v>
      </c>
      <c r="E535" s="40"/>
      <c r="F535" s="219" t="s">
        <v>773</v>
      </c>
      <c r="G535" s="40"/>
      <c r="H535" s="40"/>
      <c r="I535" s="144"/>
      <c r="J535" s="40"/>
      <c r="K535" s="40"/>
      <c r="L535" s="44"/>
      <c r="M535" s="220"/>
      <c r="N535" s="221"/>
      <c r="O535" s="91"/>
      <c r="P535" s="91"/>
      <c r="Q535" s="91"/>
      <c r="R535" s="91"/>
      <c r="S535" s="91"/>
      <c r="T535" s="92"/>
      <c r="U535" s="38"/>
      <c r="V535" s="38"/>
      <c r="W535" s="38"/>
      <c r="X535" s="38"/>
      <c r="Y535" s="38"/>
      <c r="Z535" s="38"/>
      <c r="AA535" s="38"/>
      <c r="AB535" s="38"/>
      <c r="AC535" s="38"/>
      <c r="AD535" s="38"/>
      <c r="AE535" s="38"/>
      <c r="AT535" s="17" t="s">
        <v>137</v>
      </c>
      <c r="AU535" s="17" t="s">
        <v>6</v>
      </c>
    </row>
    <row r="536" s="2" customFormat="1">
      <c r="A536" s="38"/>
      <c r="B536" s="39"/>
      <c r="C536" s="40"/>
      <c r="D536" s="218" t="s">
        <v>138</v>
      </c>
      <c r="E536" s="40"/>
      <c r="F536" s="222" t="s">
        <v>775</v>
      </c>
      <c r="G536" s="40"/>
      <c r="H536" s="40"/>
      <c r="I536" s="144"/>
      <c r="J536" s="40"/>
      <c r="K536" s="40"/>
      <c r="L536" s="44"/>
      <c r="M536" s="220"/>
      <c r="N536" s="221"/>
      <c r="O536" s="91"/>
      <c r="P536" s="91"/>
      <c r="Q536" s="91"/>
      <c r="R536" s="91"/>
      <c r="S536" s="91"/>
      <c r="T536" s="92"/>
      <c r="U536" s="38"/>
      <c r="V536" s="38"/>
      <c r="W536" s="38"/>
      <c r="X536" s="38"/>
      <c r="Y536" s="38"/>
      <c r="Z536" s="38"/>
      <c r="AA536" s="38"/>
      <c r="AB536" s="38"/>
      <c r="AC536" s="38"/>
      <c r="AD536" s="38"/>
      <c r="AE536" s="38"/>
      <c r="AT536" s="17" t="s">
        <v>138</v>
      </c>
      <c r="AU536" s="17" t="s">
        <v>6</v>
      </c>
    </row>
    <row r="537" s="2" customFormat="1" ht="30" customHeight="1">
      <c r="A537" s="38"/>
      <c r="B537" s="39"/>
      <c r="C537" s="223" t="s">
        <v>776</v>
      </c>
      <c r="D537" s="232" t="s">
        <v>291</v>
      </c>
      <c r="E537" s="224" t="s">
        <v>777</v>
      </c>
      <c r="F537" s="225" t="s">
        <v>778</v>
      </c>
      <c r="G537" s="226" t="s">
        <v>161</v>
      </c>
      <c r="H537" s="227">
        <v>3</v>
      </c>
      <c r="I537" s="228"/>
      <c r="J537" s="227">
        <f>ROUND(I537*H537,15)</f>
        <v>0</v>
      </c>
      <c r="K537" s="225" t="s">
        <v>134</v>
      </c>
      <c r="L537" s="229"/>
      <c r="M537" s="230" t="s">
        <v>1</v>
      </c>
      <c r="N537" s="231" t="s">
        <v>37</v>
      </c>
      <c r="O537" s="91"/>
      <c r="P537" s="213">
        <f>O537*H537</f>
        <v>0</v>
      </c>
      <c r="Q537" s="213">
        <v>9.4499999999999993</v>
      </c>
      <c r="R537" s="213">
        <f>Q537*H537</f>
        <v>28.349999999999998</v>
      </c>
      <c r="S537" s="213">
        <v>0</v>
      </c>
      <c r="T537" s="214">
        <f>S537*H537</f>
        <v>0</v>
      </c>
      <c r="U537" s="38"/>
      <c r="V537" s="38"/>
      <c r="W537" s="38"/>
      <c r="X537" s="38"/>
      <c r="Y537" s="38"/>
      <c r="Z537" s="38"/>
      <c r="AA537" s="38"/>
      <c r="AB537" s="38"/>
      <c r="AC537" s="38"/>
      <c r="AD537" s="38"/>
      <c r="AE537" s="38"/>
      <c r="AR537" s="215" t="s">
        <v>152</v>
      </c>
      <c r="AT537" s="215" t="s">
        <v>291</v>
      </c>
      <c r="AU537" s="215" t="s">
        <v>6</v>
      </c>
      <c r="AY537" s="17" t="s">
        <v>136</v>
      </c>
      <c r="BE537" s="216">
        <f>IF(N537="základní",J537,0)</f>
        <v>0</v>
      </c>
      <c r="BF537" s="216">
        <f>IF(N537="snížená",J537,0)</f>
        <v>0</v>
      </c>
      <c r="BG537" s="216">
        <f>IF(N537="zákl. přenesená",J537,0)</f>
        <v>0</v>
      </c>
      <c r="BH537" s="216">
        <f>IF(N537="sníž. přenesená",J537,0)</f>
        <v>0</v>
      </c>
      <c r="BI537" s="216">
        <f>IF(N537="nulová",J537,0)</f>
        <v>0</v>
      </c>
      <c r="BJ537" s="17" t="s">
        <v>79</v>
      </c>
      <c r="BK537" s="217">
        <f>ROUND(I537*H537,15)</f>
        <v>0</v>
      </c>
      <c r="BL537" s="17" t="s">
        <v>135</v>
      </c>
      <c r="BM537" s="215" t="s">
        <v>779</v>
      </c>
    </row>
    <row r="538" s="2" customFormat="1">
      <c r="A538" s="38"/>
      <c r="B538" s="39"/>
      <c r="C538" s="40"/>
      <c r="D538" s="218" t="s">
        <v>137</v>
      </c>
      <c r="E538" s="40"/>
      <c r="F538" s="219" t="s">
        <v>778</v>
      </c>
      <c r="G538" s="40"/>
      <c r="H538" s="40"/>
      <c r="I538" s="144"/>
      <c r="J538" s="40"/>
      <c r="K538" s="40"/>
      <c r="L538" s="44"/>
      <c r="M538" s="220"/>
      <c r="N538" s="221"/>
      <c r="O538" s="91"/>
      <c r="P538" s="91"/>
      <c r="Q538" s="91"/>
      <c r="R538" s="91"/>
      <c r="S538" s="91"/>
      <c r="T538" s="92"/>
      <c r="U538" s="38"/>
      <c r="V538" s="38"/>
      <c r="W538" s="38"/>
      <c r="X538" s="38"/>
      <c r="Y538" s="38"/>
      <c r="Z538" s="38"/>
      <c r="AA538" s="38"/>
      <c r="AB538" s="38"/>
      <c r="AC538" s="38"/>
      <c r="AD538" s="38"/>
      <c r="AE538" s="38"/>
      <c r="AT538" s="17" t="s">
        <v>137</v>
      </c>
      <c r="AU538" s="17" t="s">
        <v>6</v>
      </c>
    </row>
    <row r="539" s="2" customFormat="1">
      <c r="A539" s="38"/>
      <c r="B539" s="39"/>
      <c r="C539" s="40"/>
      <c r="D539" s="218" t="s">
        <v>138</v>
      </c>
      <c r="E539" s="40"/>
      <c r="F539" s="222" t="s">
        <v>780</v>
      </c>
      <c r="G539" s="40"/>
      <c r="H539" s="40"/>
      <c r="I539" s="144"/>
      <c r="J539" s="40"/>
      <c r="K539" s="40"/>
      <c r="L539" s="44"/>
      <c r="M539" s="220"/>
      <c r="N539" s="221"/>
      <c r="O539" s="91"/>
      <c r="P539" s="91"/>
      <c r="Q539" s="91"/>
      <c r="R539" s="91"/>
      <c r="S539" s="91"/>
      <c r="T539" s="92"/>
      <c r="U539" s="38"/>
      <c r="V539" s="38"/>
      <c r="W539" s="38"/>
      <c r="X539" s="38"/>
      <c r="Y539" s="38"/>
      <c r="Z539" s="38"/>
      <c r="AA539" s="38"/>
      <c r="AB539" s="38"/>
      <c r="AC539" s="38"/>
      <c r="AD539" s="38"/>
      <c r="AE539" s="38"/>
      <c r="AT539" s="17" t="s">
        <v>138</v>
      </c>
      <c r="AU539" s="17" t="s">
        <v>6</v>
      </c>
    </row>
    <row r="540" s="2" customFormat="1" ht="30" customHeight="1">
      <c r="A540" s="38"/>
      <c r="B540" s="39"/>
      <c r="C540" s="205" t="s">
        <v>781</v>
      </c>
      <c r="D540" s="205" t="s">
        <v>130</v>
      </c>
      <c r="E540" s="206" t="s">
        <v>782</v>
      </c>
      <c r="F540" s="207" t="s">
        <v>783</v>
      </c>
      <c r="G540" s="208" t="s">
        <v>294</v>
      </c>
      <c r="H540" s="209">
        <v>4370.4899999999998</v>
      </c>
      <c r="I540" s="210"/>
      <c r="J540" s="209">
        <f>ROUND(I540*H540,15)</f>
        <v>0</v>
      </c>
      <c r="K540" s="207" t="s">
        <v>134</v>
      </c>
      <c r="L540" s="44"/>
      <c r="M540" s="211" t="s">
        <v>1</v>
      </c>
      <c r="N540" s="212" t="s">
        <v>37</v>
      </c>
      <c r="O540" s="91"/>
      <c r="P540" s="213">
        <f>O540*H540</f>
        <v>0</v>
      </c>
      <c r="Q540" s="213">
        <v>0</v>
      </c>
      <c r="R540" s="213">
        <f>Q540*H540</f>
        <v>0</v>
      </c>
      <c r="S540" s="213">
        <v>0</v>
      </c>
      <c r="T540" s="214">
        <f>S540*H540</f>
        <v>0</v>
      </c>
      <c r="U540" s="38"/>
      <c r="V540" s="38"/>
      <c r="W540" s="38"/>
      <c r="X540" s="38"/>
      <c r="Y540" s="38"/>
      <c r="Z540" s="38"/>
      <c r="AA540" s="38"/>
      <c r="AB540" s="38"/>
      <c r="AC540" s="38"/>
      <c r="AD540" s="38"/>
      <c r="AE540" s="38"/>
      <c r="AR540" s="215" t="s">
        <v>135</v>
      </c>
      <c r="AT540" s="215" t="s">
        <v>130</v>
      </c>
      <c r="AU540" s="215" t="s">
        <v>6</v>
      </c>
      <c r="AY540" s="17" t="s">
        <v>136</v>
      </c>
      <c r="BE540" s="216">
        <f>IF(N540="základní",J540,0)</f>
        <v>0</v>
      </c>
      <c r="BF540" s="216">
        <f>IF(N540="snížená",J540,0)</f>
        <v>0</v>
      </c>
      <c r="BG540" s="216">
        <f>IF(N540="zákl. přenesená",J540,0)</f>
        <v>0</v>
      </c>
      <c r="BH540" s="216">
        <f>IF(N540="sníž. přenesená",J540,0)</f>
        <v>0</v>
      </c>
      <c r="BI540" s="216">
        <f>IF(N540="nulová",J540,0)</f>
        <v>0</v>
      </c>
      <c r="BJ540" s="17" t="s">
        <v>79</v>
      </c>
      <c r="BK540" s="217">
        <f>ROUND(I540*H540,15)</f>
        <v>0</v>
      </c>
      <c r="BL540" s="17" t="s">
        <v>135</v>
      </c>
      <c r="BM540" s="215" t="s">
        <v>784</v>
      </c>
    </row>
    <row r="541" s="2" customFormat="1">
      <c r="A541" s="38"/>
      <c r="B541" s="39"/>
      <c r="C541" s="40"/>
      <c r="D541" s="218" t="s">
        <v>137</v>
      </c>
      <c r="E541" s="40"/>
      <c r="F541" s="219" t="s">
        <v>783</v>
      </c>
      <c r="G541" s="40"/>
      <c r="H541" s="40"/>
      <c r="I541" s="144"/>
      <c r="J541" s="40"/>
      <c r="K541" s="40"/>
      <c r="L541" s="44"/>
      <c r="M541" s="220"/>
      <c r="N541" s="221"/>
      <c r="O541" s="91"/>
      <c r="P541" s="91"/>
      <c r="Q541" s="91"/>
      <c r="R541" s="91"/>
      <c r="S541" s="91"/>
      <c r="T541" s="92"/>
      <c r="U541" s="38"/>
      <c r="V541" s="38"/>
      <c r="W541" s="38"/>
      <c r="X541" s="38"/>
      <c r="Y541" s="38"/>
      <c r="Z541" s="38"/>
      <c r="AA541" s="38"/>
      <c r="AB541" s="38"/>
      <c r="AC541" s="38"/>
      <c r="AD541" s="38"/>
      <c r="AE541" s="38"/>
      <c r="AT541" s="17" t="s">
        <v>137</v>
      </c>
      <c r="AU541" s="17" t="s">
        <v>6</v>
      </c>
    </row>
    <row r="542" s="2" customFormat="1">
      <c r="A542" s="38"/>
      <c r="B542" s="39"/>
      <c r="C542" s="40"/>
      <c r="D542" s="218" t="s">
        <v>138</v>
      </c>
      <c r="E542" s="40"/>
      <c r="F542" s="222" t="s">
        <v>785</v>
      </c>
      <c r="G542" s="40"/>
      <c r="H542" s="40"/>
      <c r="I542" s="144"/>
      <c r="J542" s="40"/>
      <c r="K542" s="40"/>
      <c r="L542" s="44"/>
      <c r="M542" s="220"/>
      <c r="N542" s="221"/>
      <c r="O542" s="91"/>
      <c r="P542" s="91"/>
      <c r="Q542" s="91"/>
      <c r="R542" s="91"/>
      <c r="S542" s="91"/>
      <c r="T542" s="92"/>
      <c r="U542" s="38"/>
      <c r="V542" s="38"/>
      <c r="W542" s="38"/>
      <c r="X542" s="38"/>
      <c r="Y542" s="38"/>
      <c r="Z542" s="38"/>
      <c r="AA542" s="38"/>
      <c r="AB542" s="38"/>
      <c r="AC542" s="38"/>
      <c r="AD542" s="38"/>
      <c r="AE542" s="38"/>
      <c r="AT542" s="17" t="s">
        <v>138</v>
      </c>
      <c r="AU542" s="17" t="s">
        <v>6</v>
      </c>
    </row>
    <row r="543" s="2" customFormat="1" ht="40.2" customHeight="1">
      <c r="A543" s="38"/>
      <c r="B543" s="39"/>
      <c r="C543" s="205" t="s">
        <v>786</v>
      </c>
      <c r="D543" s="205" t="s">
        <v>130</v>
      </c>
      <c r="E543" s="206" t="s">
        <v>787</v>
      </c>
      <c r="F543" s="207" t="s">
        <v>788</v>
      </c>
      <c r="G543" s="208" t="s">
        <v>294</v>
      </c>
      <c r="H543" s="209">
        <v>28.689</v>
      </c>
      <c r="I543" s="210"/>
      <c r="J543" s="209">
        <f>ROUND(I543*H543,15)</f>
        <v>0</v>
      </c>
      <c r="K543" s="207" t="s">
        <v>134</v>
      </c>
      <c r="L543" s="44"/>
      <c r="M543" s="211" t="s">
        <v>1</v>
      </c>
      <c r="N543" s="212" t="s">
        <v>37</v>
      </c>
      <c r="O543" s="91"/>
      <c r="P543" s="213">
        <f>O543*H543</f>
        <v>0</v>
      </c>
      <c r="Q543" s="213">
        <v>0</v>
      </c>
      <c r="R543" s="213">
        <f>Q543*H543</f>
        <v>0</v>
      </c>
      <c r="S543" s="213">
        <v>0</v>
      </c>
      <c r="T543" s="214">
        <f>S543*H543</f>
        <v>0</v>
      </c>
      <c r="U543" s="38"/>
      <c r="V543" s="38"/>
      <c r="W543" s="38"/>
      <c r="X543" s="38"/>
      <c r="Y543" s="38"/>
      <c r="Z543" s="38"/>
      <c r="AA543" s="38"/>
      <c r="AB543" s="38"/>
      <c r="AC543" s="38"/>
      <c r="AD543" s="38"/>
      <c r="AE543" s="38"/>
      <c r="AR543" s="215" t="s">
        <v>135</v>
      </c>
      <c r="AT543" s="215" t="s">
        <v>130</v>
      </c>
      <c r="AU543" s="215" t="s">
        <v>6</v>
      </c>
      <c r="AY543" s="17" t="s">
        <v>136</v>
      </c>
      <c r="BE543" s="216">
        <f>IF(N543="základní",J543,0)</f>
        <v>0</v>
      </c>
      <c r="BF543" s="216">
        <f>IF(N543="snížená",J543,0)</f>
        <v>0</v>
      </c>
      <c r="BG543" s="216">
        <f>IF(N543="zákl. přenesená",J543,0)</f>
        <v>0</v>
      </c>
      <c r="BH543" s="216">
        <f>IF(N543="sníž. přenesená",J543,0)</f>
        <v>0</v>
      </c>
      <c r="BI543" s="216">
        <f>IF(N543="nulová",J543,0)</f>
        <v>0</v>
      </c>
      <c r="BJ543" s="17" t="s">
        <v>79</v>
      </c>
      <c r="BK543" s="217">
        <f>ROUND(I543*H543,15)</f>
        <v>0</v>
      </c>
      <c r="BL543" s="17" t="s">
        <v>135</v>
      </c>
      <c r="BM543" s="215" t="s">
        <v>789</v>
      </c>
    </row>
    <row r="544" s="2" customFormat="1">
      <c r="A544" s="38"/>
      <c r="B544" s="39"/>
      <c r="C544" s="40"/>
      <c r="D544" s="218" t="s">
        <v>137</v>
      </c>
      <c r="E544" s="40"/>
      <c r="F544" s="219" t="s">
        <v>788</v>
      </c>
      <c r="G544" s="40"/>
      <c r="H544" s="40"/>
      <c r="I544" s="144"/>
      <c r="J544" s="40"/>
      <c r="K544" s="40"/>
      <c r="L544" s="44"/>
      <c r="M544" s="220"/>
      <c r="N544" s="221"/>
      <c r="O544" s="91"/>
      <c r="P544" s="91"/>
      <c r="Q544" s="91"/>
      <c r="R544" s="91"/>
      <c r="S544" s="91"/>
      <c r="T544" s="92"/>
      <c r="U544" s="38"/>
      <c r="V544" s="38"/>
      <c r="W544" s="38"/>
      <c r="X544" s="38"/>
      <c r="Y544" s="38"/>
      <c r="Z544" s="38"/>
      <c r="AA544" s="38"/>
      <c r="AB544" s="38"/>
      <c r="AC544" s="38"/>
      <c r="AD544" s="38"/>
      <c r="AE544" s="38"/>
      <c r="AT544" s="17" t="s">
        <v>137</v>
      </c>
      <c r="AU544" s="17" t="s">
        <v>6</v>
      </c>
    </row>
    <row r="545" s="2" customFormat="1">
      <c r="A545" s="38"/>
      <c r="B545" s="39"/>
      <c r="C545" s="40"/>
      <c r="D545" s="218" t="s">
        <v>138</v>
      </c>
      <c r="E545" s="40"/>
      <c r="F545" s="222" t="s">
        <v>790</v>
      </c>
      <c r="G545" s="40"/>
      <c r="H545" s="40"/>
      <c r="I545" s="144"/>
      <c r="J545" s="40"/>
      <c r="K545" s="40"/>
      <c r="L545" s="44"/>
      <c r="M545" s="220"/>
      <c r="N545" s="221"/>
      <c r="O545" s="91"/>
      <c r="P545" s="91"/>
      <c r="Q545" s="91"/>
      <c r="R545" s="91"/>
      <c r="S545" s="91"/>
      <c r="T545" s="92"/>
      <c r="U545" s="38"/>
      <c r="V545" s="38"/>
      <c r="W545" s="38"/>
      <c r="X545" s="38"/>
      <c r="Y545" s="38"/>
      <c r="Z545" s="38"/>
      <c r="AA545" s="38"/>
      <c r="AB545" s="38"/>
      <c r="AC545" s="38"/>
      <c r="AD545" s="38"/>
      <c r="AE545" s="38"/>
      <c r="AT545" s="17" t="s">
        <v>138</v>
      </c>
      <c r="AU545" s="17" t="s">
        <v>6</v>
      </c>
    </row>
    <row r="546" s="2" customFormat="1" ht="40.2" customHeight="1">
      <c r="A546" s="38"/>
      <c r="B546" s="39"/>
      <c r="C546" s="205" t="s">
        <v>453</v>
      </c>
      <c r="D546" s="205" t="s">
        <v>130</v>
      </c>
      <c r="E546" s="206" t="s">
        <v>791</v>
      </c>
      <c r="F546" s="207" t="s">
        <v>792</v>
      </c>
      <c r="G546" s="208" t="s">
        <v>294</v>
      </c>
      <c r="H546" s="209">
        <v>326.90600000000001</v>
      </c>
      <c r="I546" s="210"/>
      <c r="J546" s="209">
        <f>ROUND(I546*H546,15)</f>
        <v>0</v>
      </c>
      <c r="K546" s="207" t="s">
        <v>134</v>
      </c>
      <c r="L546" s="44"/>
      <c r="M546" s="211" t="s">
        <v>1</v>
      </c>
      <c r="N546" s="212" t="s">
        <v>37</v>
      </c>
      <c r="O546" s="91"/>
      <c r="P546" s="213">
        <f>O546*H546</f>
        <v>0</v>
      </c>
      <c r="Q546" s="213">
        <v>0</v>
      </c>
      <c r="R546" s="213">
        <f>Q546*H546</f>
        <v>0</v>
      </c>
      <c r="S546" s="213">
        <v>0</v>
      </c>
      <c r="T546" s="214">
        <f>S546*H546</f>
        <v>0</v>
      </c>
      <c r="U546" s="38"/>
      <c r="V546" s="38"/>
      <c r="W546" s="38"/>
      <c r="X546" s="38"/>
      <c r="Y546" s="38"/>
      <c r="Z546" s="38"/>
      <c r="AA546" s="38"/>
      <c r="AB546" s="38"/>
      <c r="AC546" s="38"/>
      <c r="AD546" s="38"/>
      <c r="AE546" s="38"/>
      <c r="AR546" s="215" t="s">
        <v>135</v>
      </c>
      <c r="AT546" s="215" t="s">
        <v>130</v>
      </c>
      <c r="AU546" s="215" t="s">
        <v>6</v>
      </c>
      <c r="AY546" s="17" t="s">
        <v>136</v>
      </c>
      <c r="BE546" s="216">
        <f>IF(N546="základní",J546,0)</f>
        <v>0</v>
      </c>
      <c r="BF546" s="216">
        <f>IF(N546="snížená",J546,0)</f>
        <v>0</v>
      </c>
      <c r="BG546" s="216">
        <f>IF(N546="zákl. přenesená",J546,0)</f>
        <v>0</v>
      </c>
      <c r="BH546" s="216">
        <f>IF(N546="sníž. přenesená",J546,0)</f>
        <v>0</v>
      </c>
      <c r="BI546" s="216">
        <f>IF(N546="nulová",J546,0)</f>
        <v>0</v>
      </c>
      <c r="BJ546" s="17" t="s">
        <v>79</v>
      </c>
      <c r="BK546" s="217">
        <f>ROUND(I546*H546,15)</f>
        <v>0</v>
      </c>
      <c r="BL546" s="17" t="s">
        <v>135</v>
      </c>
      <c r="BM546" s="215" t="s">
        <v>793</v>
      </c>
    </row>
    <row r="547" s="2" customFormat="1">
      <c r="A547" s="38"/>
      <c r="B547" s="39"/>
      <c r="C547" s="40"/>
      <c r="D547" s="218" t="s">
        <v>137</v>
      </c>
      <c r="E547" s="40"/>
      <c r="F547" s="219" t="s">
        <v>792</v>
      </c>
      <c r="G547" s="40"/>
      <c r="H547" s="40"/>
      <c r="I547" s="144"/>
      <c r="J547" s="40"/>
      <c r="K547" s="40"/>
      <c r="L547" s="44"/>
      <c r="M547" s="220"/>
      <c r="N547" s="221"/>
      <c r="O547" s="91"/>
      <c r="P547" s="91"/>
      <c r="Q547" s="91"/>
      <c r="R547" s="91"/>
      <c r="S547" s="91"/>
      <c r="T547" s="92"/>
      <c r="U547" s="38"/>
      <c r="V547" s="38"/>
      <c r="W547" s="38"/>
      <c r="X547" s="38"/>
      <c r="Y547" s="38"/>
      <c r="Z547" s="38"/>
      <c r="AA547" s="38"/>
      <c r="AB547" s="38"/>
      <c r="AC547" s="38"/>
      <c r="AD547" s="38"/>
      <c r="AE547" s="38"/>
      <c r="AT547" s="17" t="s">
        <v>137</v>
      </c>
      <c r="AU547" s="17" t="s">
        <v>6</v>
      </c>
    </row>
    <row r="548" s="2" customFormat="1">
      <c r="A548" s="38"/>
      <c r="B548" s="39"/>
      <c r="C548" s="40"/>
      <c r="D548" s="218" t="s">
        <v>138</v>
      </c>
      <c r="E548" s="40"/>
      <c r="F548" s="222" t="s">
        <v>794</v>
      </c>
      <c r="G548" s="40"/>
      <c r="H548" s="40"/>
      <c r="I548" s="144"/>
      <c r="J548" s="40"/>
      <c r="K548" s="40"/>
      <c r="L548" s="44"/>
      <c r="M548" s="220"/>
      <c r="N548" s="221"/>
      <c r="O548" s="91"/>
      <c r="P548" s="91"/>
      <c r="Q548" s="91"/>
      <c r="R548" s="91"/>
      <c r="S548" s="91"/>
      <c r="T548" s="92"/>
      <c r="U548" s="38"/>
      <c r="V548" s="38"/>
      <c r="W548" s="38"/>
      <c r="X548" s="38"/>
      <c r="Y548" s="38"/>
      <c r="Z548" s="38"/>
      <c r="AA548" s="38"/>
      <c r="AB548" s="38"/>
      <c r="AC548" s="38"/>
      <c r="AD548" s="38"/>
      <c r="AE548" s="38"/>
      <c r="AT548" s="17" t="s">
        <v>138</v>
      </c>
      <c r="AU548" s="17" t="s">
        <v>6</v>
      </c>
    </row>
    <row r="549" s="2" customFormat="1" ht="40.2" customHeight="1">
      <c r="A549" s="38"/>
      <c r="B549" s="39"/>
      <c r="C549" s="205" t="s">
        <v>795</v>
      </c>
      <c r="D549" s="205" t="s">
        <v>130</v>
      </c>
      <c r="E549" s="206" t="s">
        <v>796</v>
      </c>
      <c r="F549" s="207" t="s">
        <v>797</v>
      </c>
      <c r="G549" s="208" t="s">
        <v>294</v>
      </c>
      <c r="H549" s="209">
        <v>129.16</v>
      </c>
      <c r="I549" s="210"/>
      <c r="J549" s="209">
        <f>ROUND(I549*H549,15)</f>
        <v>0</v>
      </c>
      <c r="K549" s="207" t="s">
        <v>134</v>
      </c>
      <c r="L549" s="44"/>
      <c r="M549" s="211" t="s">
        <v>1</v>
      </c>
      <c r="N549" s="212" t="s">
        <v>37</v>
      </c>
      <c r="O549" s="91"/>
      <c r="P549" s="213">
        <f>O549*H549</f>
        <v>0</v>
      </c>
      <c r="Q549" s="213">
        <v>0</v>
      </c>
      <c r="R549" s="213">
        <f>Q549*H549</f>
        <v>0</v>
      </c>
      <c r="S549" s="213">
        <v>0</v>
      </c>
      <c r="T549" s="214">
        <f>S549*H549</f>
        <v>0</v>
      </c>
      <c r="U549" s="38"/>
      <c r="V549" s="38"/>
      <c r="W549" s="38"/>
      <c r="X549" s="38"/>
      <c r="Y549" s="38"/>
      <c r="Z549" s="38"/>
      <c r="AA549" s="38"/>
      <c r="AB549" s="38"/>
      <c r="AC549" s="38"/>
      <c r="AD549" s="38"/>
      <c r="AE549" s="38"/>
      <c r="AR549" s="215" t="s">
        <v>135</v>
      </c>
      <c r="AT549" s="215" t="s">
        <v>130</v>
      </c>
      <c r="AU549" s="215" t="s">
        <v>6</v>
      </c>
      <c r="AY549" s="17" t="s">
        <v>136</v>
      </c>
      <c r="BE549" s="216">
        <f>IF(N549="základní",J549,0)</f>
        <v>0</v>
      </c>
      <c r="BF549" s="216">
        <f>IF(N549="snížená",J549,0)</f>
        <v>0</v>
      </c>
      <c r="BG549" s="216">
        <f>IF(N549="zákl. přenesená",J549,0)</f>
        <v>0</v>
      </c>
      <c r="BH549" s="216">
        <f>IF(N549="sníž. přenesená",J549,0)</f>
        <v>0</v>
      </c>
      <c r="BI549" s="216">
        <f>IF(N549="nulová",J549,0)</f>
        <v>0</v>
      </c>
      <c r="BJ549" s="17" t="s">
        <v>79</v>
      </c>
      <c r="BK549" s="217">
        <f>ROUND(I549*H549,15)</f>
        <v>0</v>
      </c>
      <c r="BL549" s="17" t="s">
        <v>135</v>
      </c>
      <c r="BM549" s="215" t="s">
        <v>798</v>
      </c>
    </row>
    <row r="550" s="2" customFormat="1">
      <c r="A550" s="38"/>
      <c r="B550" s="39"/>
      <c r="C550" s="40"/>
      <c r="D550" s="218" t="s">
        <v>137</v>
      </c>
      <c r="E550" s="40"/>
      <c r="F550" s="219" t="s">
        <v>797</v>
      </c>
      <c r="G550" s="40"/>
      <c r="H550" s="40"/>
      <c r="I550" s="144"/>
      <c r="J550" s="40"/>
      <c r="K550" s="40"/>
      <c r="L550" s="44"/>
      <c r="M550" s="220"/>
      <c r="N550" s="221"/>
      <c r="O550" s="91"/>
      <c r="P550" s="91"/>
      <c r="Q550" s="91"/>
      <c r="R550" s="91"/>
      <c r="S550" s="91"/>
      <c r="T550" s="92"/>
      <c r="U550" s="38"/>
      <c r="V550" s="38"/>
      <c r="W550" s="38"/>
      <c r="X550" s="38"/>
      <c r="Y550" s="38"/>
      <c r="Z550" s="38"/>
      <c r="AA550" s="38"/>
      <c r="AB550" s="38"/>
      <c r="AC550" s="38"/>
      <c r="AD550" s="38"/>
      <c r="AE550" s="38"/>
      <c r="AT550" s="17" t="s">
        <v>137</v>
      </c>
      <c r="AU550" s="17" t="s">
        <v>6</v>
      </c>
    </row>
    <row r="551" s="2" customFormat="1">
      <c r="A551" s="38"/>
      <c r="B551" s="39"/>
      <c r="C551" s="40"/>
      <c r="D551" s="218" t="s">
        <v>138</v>
      </c>
      <c r="E551" s="40"/>
      <c r="F551" s="222" t="s">
        <v>799</v>
      </c>
      <c r="G551" s="40"/>
      <c r="H551" s="40"/>
      <c r="I551" s="144"/>
      <c r="J551" s="40"/>
      <c r="K551" s="40"/>
      <c r="L551" s="44"/>
      <c r="M551" s="220"/>
      <c r="N551" s="221"/>
      <c r="O551" s="91"/>
      <c r="P551" s="91"/>
      <c r="Q551" s="91"/>
      <c r="R551" s="91"/>
      <c r="S551" s="91"/>
      <c r="T551" s="92"/>
      <c r="U551" s="38"/>
      <c r="V551" s="38"/>
      <c r="W551" s="38"/>
      <c r="X551" s="38"/>
      <c r="Y551" s="38"/>
      <c r="Z551" s="38"/>
      <c r="AA551" s="38"/>
      <c r="AB551" s="38"/>
      <c r="AC551" s="38"/>
      <c r="AD551" s="38"/>
      <c r="AE551" s="38"/>
      <c r="AT551" s="17" t="s">
        <v>138</v>
      </c>
      <c r="AU551" s="17" t="s">
        <v>6</v>
      </c>
    </row>
    <row r="552" s="2" customFormat="1" ht="40.2" customHeight="1">
      <c r="A552" s="38"/>
      <c r="B552" s="39"/>
      <c r="C552" s="205" t="s">
        <v>458</v>
      </c>
      <c r="D552" s="205" t="s">
        <v>130</v>
      </c>
      <c r="E552" s="206" t="s">
        <v>800</v>
      </c>
      <c r="F552" s="207" t="s">
        <v>801</v>
      </c>
      <c r="G552" s="208" t="s">
        <v>294</v>
      </c>
      <c r="H552" s="209">
        <v>21.867999999999999</v>
      </c>
      <c r="I552" s="210"/>
      <c r="J552" s="209">
        <f>ROUND(I552*H552,15)</f>
        <v>0</v>
      </c>
      <c r="K552" s="207" t="s">
        <v>134</v>
      </c>
      <c r="L552" s="44"/>
      <c r="M552" s="211" t="s">
        <v>1</v>
      </c>
      <c r="N552" s="212" t="s">
        <v>37</v>
      </c>
      <c r="O552" s="91"/>
      <c r="P552" s="213">
        <f>O552*H552</f>
        <v>0</v>
      </c>
      <c r="Q552" s="213">
        <v>0</v>
      </c>
      <c r="R552" s="213">
        <f>Q552*H552</f>
        <v>0</v>
      </c>
      <c r="S552" s="213">
        <v>0</v>
      </c>
      <c r="T552" s="214">
        <f>S552*H552</f>
        <v>0</v>
      </c>
      <c r="U552" s="38"/>
      <c r="V552" s="38"/>
      <c r="W552" s="38"/>
      <c r="X552" s="38"/>
      <c r="Y552" s="38"/>
      <c r="Z552" s="38"/>
      <c r="AA552" s="38"/>
      <c r="AB552" s="38"/>
      <c r="AC552" s="38"/>
      <c r="AD552" s="38"/>
      <c r="AE552" s="38"/>
      <c r="AR552" s="215" t="s">
        <v>135</v>
      </c>
      <c r="AT552" s="215" t="s">
        <v>130</v>
      </c>
      <c r="AU552" s="215" t="s">
        <v>6</v>
      </c>
      <c r="AY552" s="17" t="s">
        <v>136</v>
      </c>
      <c r="BE552" s="216">
        <f>IF(N552="základní",J552,0)</f>
        <v>0</v>
      </c>
      <c r="BF552" s="216">
        <f>IF(N552="snížená",J552,0)</f>
        <v>0</v>
      </c>
      <c r="BG552" s="216">
        <f>IF(N552="zákl. přenesená",J552,0)</f>
        <v>0</v>
      </c>
      <c r="BH552" s="216">
        <f>IF(N552="sníž. přenesená",J552,0)</f>
        <v>0</v>
      </c>
      <c r="BI552" s="216">
        <f>IF(N552="nulová",J552,0)</f>
        <v>0</v>
      </c>
      <c r="BJ552" s="17" t="s">
        <v>79</v>
      </c>
      <c r="BK552" s="217">
        <f>ROUND(I552*H552,15)</f>
        <v>0</v>
      </c>
      <c r="BL552" s="17" t="s">
        <v>135</v>
      </c>
      <c r="BM552" s="215" t="s">
        <v>802</v>
      </c>
    </row>
    <row r="553" s="2" customFormat="1">
      <c r="A553" s="38"/>
      <c r="B553" s="39"/>
      <c r="C553" s="40"/>
      <c r="D553" s="218" t="s">
        <v>137</v>
      </c>
      <c r="E553" s="40"/>
      <c r="F553" s="219" t="s">
        <v>801</v>
      </c>
      <c r="G553" s="40"/>
      <c r="H553" s="40"/>
      <c r="I553" s="144"/>
      <c r="J553" s="40"/>
      <c r="K553" s="40"/>
      <c r="L553" s="44"/>
      <c r="M553" s="220"/>
      <c r="N553" s="221"/>
      <c r="O553" s="91"/>
      <c r="P553" s="91"/>
      <c r="Q553" s="91"/>
      <c r="R553" s="91"/>
      <c r="S553" s="91"/>
      <c r="T553" s="92"/>
      <c r="U553" s="38"/>
      <c r="V553" s="38"/>
      <c r="W553" s="38"/>
      <c r="X553" s="38"/>
      <c r="Y553" s="38"/>
      <c r="Z553" s="38"/>
      <c r="AA553" s="38"/>
      <c r="AB553" s="38"/>
      <c r="AC553" s="38"/>
      <c r="AD553" s="38"/>
      <c r="AE553" s="38"/>
      <c r="AT553" s="17" t="s">
        <v>137</v>
      </c>
      <c r="AU553" s="17" t="s">
        <v>6</v>
      </c>
    </row>
    <row r="554" s="2" customFormat="1">
      <c r="A554" s="38"/>
      <c r="B554" s="39"/>
      <c r="C554" s="40"/>
      <c r="D554" s="218" t="s">
        <v>138</v>
      </c>
      <c r="E554" s="40"/>
      <c r="F554" s="222" t="s">
        <v>803</v>
      </c>
      <c r="G554" s="40"/>
      <c r="H554" s="40"/>
      <c r="I554" s="144"/>
      <c r="J554" s="40"/>
      <c r="K554" s="40"/>
      <c r="L554" s="44"/>
      <c r="M554" s="220"/>
      <c r="N554" s="221"/>
      <c r="O554" s="91"/>
      <c r="P554" s="91"/>
      <c r="Q554" s="91"/>
      <c r="R554" s="91"/>
      <c r="S554" s="91"/>
      <c r="T554" s="92"/>
      <c r="U554" s="38"/>
      <c r="V554" s="38"/>
      <c r="W554" s="38"/>
      <c r="X554" s="38"/>
      <c r="Y554" s="38"/>
      <c r="Z554" s="38"/>
      <c r="AA554" s="38"/>
      <c r="AB554" s="38"/>
      <c r="AC554" s="38"/>
      <c r="AD554" s="38"/>
      <c r="AE554" s="38"/>
      <c r="AT554" s="17" t="s">
        <v>138</v>
      </c>
      <c r="AU554" s="17" t="s">
        <v>6</v>
      </c>
    </row>
    <row r="555" s="2" customFormat="1" ht="40.2" customHeight="1">
      <c r="A555" s="38"/>
      <c r="B555" s="39"/>
      <c r="C555" s="205" t="s">
        <v>804</v>
      </c>
      <c r="D555" s="205" t="s">
        <v>130</v>
      </c>
      <c r="E555" s="206" t="s">
        <v>805</v>
      </c>
      <c r="F555" s="207" t="s">
        <v>806</v>
      </c>
      <c r="G555" s="208" t="s">
        <v>294</v>
      </c>
      <c r="H555" s="209">
        <v>43.531999999999996</v>
      </c>
      <c r="I555" s="210"/>
      <c r="J555" s="209">
        <f>ROUND(I555*H555,15)</f>
        <v>0</v>
      </c>
      <c r="K555" s="207" t="s">
        <v>134</v>
      </c>
      <c r="L555" s="44"/>
      <c r="M555" s="211" t="s">
        <v>1</v>
      </c>
      <c r="N555" s="212" t="s">
        <v>37</v>
      </c>
      <c r="O555" s="91"/>
      <c r="P555" s="213">
        <f>O555*H555</f>
        <v>0</v>
      </c>
      <c r="Q555" s="213">
        <v>0</v>
      </c>
      <c r="R555" s="213">
        <f>Q555*H555</f>
        <v>0</v>
      </c>
      <c r="S555" s="213">
        <v>0</v>
      </c>
      <c r="T555" s="214">
        <f>S555*H555</f>
        <v>0</v>
      </c>
      <c r="U555" s="38"/>
      <c r="V555" s="38"/>
      <c r="W555" s="38"/>
      <c r="X555" s="38"/>
      <c r="Y555" s="38"/>
      <c r="Z555" s="38"/>
      <c r="AA555" s="38"/>
      <c r="AB555" s="38"/>
      <c r="AC555" s="38"/>
      <c r="AD555" s="38"/>
      <c r="AE555" s="38"/>
      <c r="AR555" s="215" t="s">
        <v>135</v>
      </c>
      <c r="AT555" s="215" t="s">
        <v>130</v>
      </c>
      <c r="AU555" s="215" t="s">
        <v>6</v>
      </c>
      <c r="AY555" s="17" t="s">
        <v>136</v>
      </c>
      <c r="BE555" s="216">
        <f>IF(N555="základní",J555,0)</f>
        <v>0</v>
      </c>
      <c r="BF555" s="216">
        <f>IF(N555="snížená",J555,0)</f>
        <v>0</v>
      </c>
      <c r="BG555" s="216">
        <f>IF(N555="zákl. přenesená",J555,0)</f>
        <v>0</v>
      </c>
      <c r="BH555" s="216">
        <f>IF(N555="sníž. přenesená",J555,0)</f>
        <v>0</v>
      </c>
      <c r="BI555" s="216">
        <f>IF(N555="nulová",J555,0)</f>
        <v>0</v>
      </c>
      <c r="BJ555" s="17" t="s">
        <v>79</v>
      </c>
      <c r="BK555" s="217">
        <f>ROUND(I555*H555,15)</f>
        <v>0</v>
      </c>
      <c r="BL555" s="17" t="s">
        <v>135</v>
      </c>
      <c r="BM555" s="215" t="s">
        <v>807</v>
      </c>
    </row>
    <row r="556" s="2" customFormat="1">
      <c r="A556" s="38"/>
      <c r="B556" s="39"/>
      <c r="C556" s="40"/>
      <c r="D556" s="218" t="s">
        <v>137</v>
      </c>
      <c r="E556" s="40"/>
      <c r="F556" s="219" t="s">
        <v>806</v>
      </c>
      <c r="G556" s="40"/>
      <c r="H556" s="40"/>
      <c r="I556" s="144"/>
      <c r="J556" s="40"/>
      <c r="K556" s="40"/>
      <c r="L556" s="44"/>
      <c r="M556" s="220"/>
      <c r="N556" s="221"/>
      <c r="O556" s="91"/>
      <c r="P556" s="91"/>
      <c r="Q556" s="91"/>
      <c r="R556" s="91"/>
      <c r="S556" s="91"/>
      <c r="T556" s="92"/>
      <c r="U556" s="38"/>
      <c r="V556" s="38"/>
      <c r="W556" s="38"/>
      <c r="X556" s="38"/>
      <c r="Y556" s="38"/>
      <c r="Z556" s="38"/>
      <c r="AA556" s="38"/>
      <c r="AB556" s="38"/>
      <c r="AC556" s="38"/>
      <c r="AD556" s="38"/>
      <c r="AE556" s="38"/>
      <c r="AT556" s="17" t="s">
        <v>137</v>
      </c>
      <c r="AU556" s="17" t="s">
        <v>6</v>
      </c>
    </row>
    <row r="557" s="2" customFormat="1">
      <c r="A557" s="38"/>
      <c r="B557" s="39"/>
      <c r="C557" s="40"/>
      <c r="D557" s="218" t="s">
        <v>138</v>
      </c>
      <c r="E557" s="40"/>
      <c r="F557" s="222" t="s">
        <v>808</v>
      </c>
      <c r="G557" s="40"/>
      <c r="H557" s="40"/>
      <c r="I557" s="144"/>
      <c r="J557" s="40"/>
      <c r="K557" s="40"/>
      <c r="L557" s="44"/>
      <c r="M557" s="220"/>
      <c r="N557" s="221"/>
      <c r="O557" s="91"/>
      <c r="P557" s="91"/>
      <c r="Q557" s="91"/>
      <c r="R557" s="91"/>
      <c r="S557" s="91"/>
      <c r="T557" s="92"/>
      <c r="U557" s="38"/>
      <c r="V557" s="38"/>
      <c r="W557" s="38"/>
      <c r="X557" s="38"/>
      <c r="Y557" s="38"/>
      <c r="Z557" s="38"/>
      <c r="AA557" s="38"/>
      <c r="AB557" s="38"/>
      <c r="AC557" s="38"/>
      <c r="AD557" s="38"/>
      <c r="AE557" s="38"/>
      <c r="AT557" s="17" t="s">
        <v>138</v>
      </c>
      <c r="AU557" s="17" t="s">
        <v>6</v>
      </c>
    </row>
    <row r="558" s="2" customFormat="1" ht="40.2" customHeight="1">
      <c r="A558" s="38"/>
      <c r="B558" s="39"/>
      <c r="C558" s="205" t="s">
        <v>462</v>
      </c>
      <c r="D558" s="205" t="s">
        <v>130</v>
      </c>
      <c r="E558" s="206" t="s">
        <v>809</v>
      </c>
      <c r="F558" s="207" t="s">
        <v>810</v>
      </c>
      <c r="G558" s="208" t="s">
        <v>294</v>
      </c>
      <c r="H558" s="209">
        <v>9.2599999999999998</v>
      </c>
      <c r="I558" s="210"/>
      <c r="J558" s="209">
        <f>ROUND(I558*H558,15)</f>
        <v>0</v>
      </c>
      <c r="K558" s="207" t="s">
        <v>134</v>
      </c>
      <c r="L558" s="44"/>
      <c r="M558" s="211" t="s">
        <v>1</v>
      </c>
      <c r="N558" s="212" t="s">
        <v>37</v>
      </c>
      <c r="O558" s="91"/>
      <c r="P558" s="213">
        <f>O558*H558</f>
        <v>0</v>
      </c>
      <c r="Q558" s="213">
        <v>0</v>
      </c>
      <c r="R558" s="213">
        <f>Q558*H558</f>
        <v>0</v>
      </c>
      <c r="S558" s="213">
        <v>0</v>
      </c>
      <c r="T558" s="214">
        <f>S558*H558</f>
        <v>0</v>
      </c>
      <c r="U558" s="38"/>
      <c r="V558" s="38"/>
      <c r="W558" s="38"/>
      <c r="X558" s="38"/>
      <c r="Y558" s="38"/>
      <c r="Z558" s="38"/>
      <c r="AA558" s="38"/>
      <c r="AB558" s="38"/>
      <c r="AC558" s="38"/>
      <c r="AD558" s="38"/>
      <c r="AE558" s="38"/>
      <c r="AR558" s="215" t="s">
        <v>135</v>
      </c>
      <c r="AT558" s="215" t="s">
        <v>130</v>
      </c>
      <c r="AU558" s="215" t="s">
        <v>6</v>
      </c>
      <c r="AY558" s="17" t="s">
        <v>136</v>
      </c>
      <c r="BE558" s="216">
        <f>IF(N558="základní",J558,0)</f>
        <v>0</v>
      </c>
      <c r="BF558" s="216">
        <f>IF(N558="snížená",J558,0)</f>
        <v>0</v>
      </c>
      <c r="BG558" s="216">
        <f>IF(N558="zákl. přenesená",J558,0)</f>
        <v>0</v>
      </c>
      <c r="BH558" s="216">
        <f>IF(N558="sníž. přenesená",J558,0)</f>
        <v>0</v>
      </c>
      <c r="BI558" s="216">
        <f>IF(N558="nulová",J558,0)</f>
        <v>0</v>
      </c>
      <c r="BJ558" s="17" t="s">
        <v>79</v>
      </c>
      <c r="BK558" s="217">
        <f>ROUND(I558*H558,15)</f>
        <v>0</v>
      </c>
      <c r="BL558" s="17" t="s">
        <v>135</v>
      </c>
      <c r="BM558" s="215" t="s">
        <v>811</v>
      </c>
    </row>
    <row r="559" s="2" customFormat="1">
      <c r="A559" s="38"/>
      <c r="B559" s="39"/>
      <c r="C559" s="40"/>
      <c r="D559" s="218" t="s">
        <v>137</v>
      </c>
      <c r="E559" s="40"/>
      <c r="F559" s="219" t="s">
        <v>810</v>
      </c>
      <c r="G559" s="40"/>
      <c r="H559" s="40"/>
      <c r="I559" s="144"/>
      <c r="J559" s="40"/>
      <c r="K559" s="40"/>
      <c r="L559" s="44"/>
      <c r="M559" s="220"/>
      <c r="N559" s="221"/>
      <c r="O559" s="91"/>
      <c r="P559" s="91"/>
      <c r="Q559" s="91"/>
      <c r="R559" s="91"/>
      <c r="S559" s="91"/>
      <c r="T559" s="92"/>
      <c r="U559" s="38"/>
      <c r="V559" s="38"/>
      <c r="W559" s="38"/>
      <c r="X559" s="38"/>
      <c r="Y559" s="38"/>
      <c r="Z559" s="38"/>
      <c r="AA559" s="38"/>
      <c r="AB559" s="38"/>
      <c r="AC559" s="38"/>
      <c r="AD559" s="38"/>
      <c r="AE559" s="38"/>
      <c r="AT559" s="17" t="s">
        <v>137</v>
      </c>
      <c r="AU559" s="17" t="s">
        <v>6</v>
      </c>
    </row>
    <row r="560" s="2" customFormat="1">
      <c r="A560" s="38"/>
      <c r="B560" s="39"/>
      <c r="C560" s="40"/>
      <c r="D560" s="218" t="s">
        <v>138</v>
      </c>
      <c r="E560" s="40"/>
      <c r="F560" s="222" t="s">
        <v>812</v>
      </c>
      <c r="G560" s="40"/>
      <c r="H560" s="40"/>
      <c r="I560" s="144"/>
      <c r="J560" s="40"/>
      <c r="K560" s="40"/>
      <c r="L560" s="44"/>
      <c r="M560" s="220"/>
      <c r="N560" s="221"/>
      <c r="O560" s="91"/>
      <c r="P560" s="91"/>
      <c r="Q560" s="91"/>
      <c r="R560" s="91"/>
      <c r="S560" s="91"/>
      <c r="T560" s="92"/>
      <c r="U560" s="38"/>
      <c r="V560" s="38"/>
      <c r="W560" s="38"/>
      <c r="X560" s="38"/>
      <c r="Y560" s="38"/>
      <c r="Z560" s="38"/>
      <c r="AA560" s="38"/>
      <c r="AB560" s="38"/>
      <c r="AC560" s="38"/>
      <c r="AD560" s="38"/>
      <c r="AE560" s="38"/>
      <c r="AT560" s="17" t="s">
        <v>138</v>
      </c>
      <c r="AU560" s="17" t="s">
        <v>6</v>
      </c>
    </row>
    <row r="561" s="2" customFormat="1" ht="40.2" customHeight="1">
      <c r="A561" s="38"/>
      <c r="B561" s="39"/>
      <c r="C561" s="205" t="s">
        <v>813</v>
      </c>
      <c r="D561" s="205" t="s">
        <v>130</v>
      </c>
      <c r="E561" s="206" t="s">
        <v>814</v>
      </c>
      <c r="F561" s="207" t="s">
        <v>815</v>
      </c>
      <c r="G561" s="208" t="s">
        <v>294</v>
      </c>
      <c r="H561" s="209">
        <v>75.114000000000004</v>
      </c>
      <c r="I561" s="210"/>
      <c r="J561" s="209">
        <f>ROUND(I561*H561,15)</f>
        <v>0</v>
      </c>
      <c r="K561" s="207" t="s">
        <v>134</v>
      </c>
      <c r="L561" s="44"/>
      <c r="M561" s="211" t="s">
        <v>1</v>
      </c>
      <c r="N561" s="212" t="s">
        <v>37</v>
      </c>
      <c r="O561" s="91"/>
      <c r="P561" s="213">
        <f>O561*H561</f>
        <v>0</v>
      </c>
      <c r="Q561" s="213">
        <v>0</v>
      </c>
      <c r="R561" s="213">
        <f>Q561*H561</f>
        <v>0</v>
      </c>
      <c r="S561" s="213">
        <v>0</v>
      </c>
      <c r="T561" s="214">
        <f>S561*H561</f>
        <v>0</v>
      </c>
      <c r="U561" s="38"/>
      <c r="V561" s="38"/>
      <c r="W561" s="38"/>
      <c r="X561" s="38"/>
      <c r="Y561" s="38"/>
      <c r="Z561" s="38"/>
      <c r="AA561" s="38"/>
      <c r="AB561" s="38"/>
      <c r="AC561" s="38"/>
      <c r="AD561" s="38"/>
      <c r="AE561" s="38"/>
      <c r="AR561" s="215" t="s">
        <v>135</v>
      </c>
      <c r="AT561" s="215" t="s">
        <v>130</v>
      </c>
      <c r="AU561" s="215" t="s">
        <v>6</v>
      </c>
      <c r="AY561" s="17" t="s">
        <v>136</v>
      </c>
      <c r="BE561" s="216">
        <f>IF(N561="základní",J561,0)</f>
        <v>0</v>
      </c>
      <c r="BF561" s="216">
        <f>IF(N561="snížená",J561,0)</f>
        <v>0</v>
      </c>
      <c r="BG561" s="216">
        <f>IF(N561="zákl. přenesená",J561,0)</f>
        <v>0</v>
      </c>
      <c r="BH561" s="216">
        <f>IF(N561="sníž. přenesená",J561,0)</f>
        <v>0</v>
      </c>
      <c r="BI561" s="216">
        <f>IF(N561="nulová",J561,0)</f>
        <v>0</v>
      </c>
      <c r="BJ561" s="17" t="s">
        <v>79</v>
      </c>
      <c r="BK561" s="217">
        <f>ROUND(I561*H561,15)</f>
        <v>0</v>
      </c>
      <c r="BL561" s="17" t="s">
        <v>135</v>
      </c>
      <c r="BM561" s="215" t="s">
        <v>816</v>
      </c>
    </row>
    <row r="562" s="2" customFormat="1">
      <c r="A562" s="38"/>
      <c r="B562" s="39"/>
      <c r="C562" s="40"/>
      <c r="D562" s="218" t="s">
        <v>137</v>
      </c>
      <c r="E562" s="40"/>
      <c r="F562" s="219" t="s">
        <v>815</v>
      </c>
      <c r="G562" s="40"/>
      <c r="H562" s="40"/>
      <c r="I562" s="144"/>
      <c r="J562" s="40"/>
      <c r="K562" s="40"/>
      <c r="L562" s="44"/>
      <c r="M562" s="220"/>
      <c r="N562" s="221"/>
      <c r="O562" s="91"/>
      <c r="P562" s="91"/>
      <c r="Q562" s="91"/>
      <c r="R562" s="91"/>
      <c r="S562" s="91"/>
      <c r="T562" s="92"/>
      <c r="U562" s="38"/>
      <c r="V562" s="38"/>
      <c r="W562" s="38"/>
      <c r="X562" s="38"/>
      <c r="Y562" s="38"/>
      <c r="Z562" s="38"/>
      <c r="AA562" s="38"/>
      <c r="AB562" s="38"/>
      <c r="AC562" s="38"/>
      <c r="AD562" s="38"/>
      <c r="AE562" s="38"/>
      <c r="AT562" s="17" t="s">
        <v>137</v>
      </c>
      <c r="AU562" s="17" t="s">
        <v>6</v>
      </c>
    </row>
    <row r="563" s="2" customFormat="1">
      <c r="A563" s="38"/>
      <c r="B563" s="39"/>
      <c r="C563" s="40"/>
      <c r="D563" s="218" t="s">
        <v>138</v>
      </c>
      <c r="E563" s="40"/>
      <c r="F563" s="222" t="s">
        <v>817</v>
      </c>
      <c r="G563" s="40"/>
      <c r="H563" s="40"/>
      <c r="I563" s="144"/>
      <c r="J563" s="40"/>
      <c r="K563" s="40"/>
      <c r="L563" s="44"/>
      <c r="M563" s="220"/>
      <c r="N563" s="221"/>
      <c r="O563" s="91"/>
      <c r="P563" s="91"/>
      <c r="Q563" s="91"/>
      <c r="R563" s="91"/>
      <c r="S563" s="91"/>
      <c r="T563" s="92"/>
      <c r="U563" s="38"/>
      <c r="V563" s="38"/>
      <c r="W563" s="38"/>
      <c r="X563" s="38"/>
      <c r="Y563" s="38"/>
      <c r="Z563" s="38"/>
      <c r="AA563" s="38"/>
      <c r="AB563" s="38"/>
      <c r="AC563" s="38"/>
      <c r="AD563" s="38"/>
      <c r="AE563" s="38"/>
      <c r="AT563" s="17" t="s">
        <v>138</v>
      </c>
      <c r="AU563" s="17" t="s">
        <v>6</v>
      </c>
    </row>
    <row r="564" s="2" customFormat="1" ht="40.2" customHeight="1">
      <c r="A564" s="38"/>
      <c r="B564" s="39"/>
      <c r="C564" s="205" t="s">
        <v>467</v>
      </c>
      <c r="D564" s="205" t="s">
        <v>130</v>
      </c>
      <c r="E564" s="206" t="s">
        <v>818</v>
      </c>
      <c r="F564" s="207" t="s">
        <v>819</v>
      </c>
      <c r="G564" s="208" t="s">
        <v>294</v>
      </c>
      <c r="H564" s="209">
        <v>5.6529999999999996</v>
      </c>
      <c r="I564" s="210"/>
      <c r="J564" s="209">
        <f>ROUND(I564*H564,15)</f>
        <v>0</v>
      </c>
      <c r="K564" s="207" t="s">
        <v>134</v>
      </c>
      <c r="L564" s="44"/>
      <c r="M564" s="211" t="s">
        <v>1</v>
      </c>
      <c r="N564" s="212" t="s">
        <v>37</v>
      </c>
      <c r="O564" s="91"/>
      <c r="P564" s="213">
        <f>O564*H564</f>
        <v>0</v>
      </c>
      <c r="Q564" s="213">
        <v>0</v>
      </c>
      <c r="R564" s="213">
        <f>Q564*H564</f>
        <v>0</v>
      </c>
      <c r="S564" s="213">
        <v>0</v>
      </c>
      <c r="T564" s="214">
        <f>S564*H564</f>
        <v>0</v>
      </c>
      <c r="U564" s="38"/>
      <c r="V564" s="38"/>
      <c r="W564" s="38"/>
      <c r="X564" s="38"/>
      <c r="Y564" s="38"/>
      <c r="Z564" s="38"/>
      <c r="AA564" s="38"/>
      <c r="AB564" s="38"/>
      <c r="AC564" s="38"/>
      <c r="AD564" s="38"/>
      <c r="AE564" s="38"/>
      <c r="AR564" s="215" t="s">
        <v>135</v>
      </c>
      <c r="AT564" s="215" t="s">
        <v>130</v>
      </c>
      <c r="AU564" s="215" t="s">
        <v>6</v>
      </c>
      <c r="AY564" s="17" t="s">
        <v>136</v>
      </c>
      <c r="BE564" s="216">
        <f>IF(N564="základní",J564,0)</f>
        <v>0</v>
      </c>
      <c r="BF564" s="216">
        <f>IF(N564="snížená",J564,0)</f>
        <v>0</v>
      </c>
      <c r="BG564" s="216">
        <f>IF(N564="zákl. přenesená",J564,0)</f>
        <v>0</v>
      </c>
      <c r="BH564" s="216">
        <f>IF(N564="sníž. přenesená",J564,0)</f>
        <v>0</v>
      </c>
      <c r="BI564" s="216">
        <f>IF(N564="nulová",J564,0)</f>
        <v>0</v>
      </c>
      <c r="BJ564" s="17" t="s">
        <v>79</v>
      </c>
      <c r="BK564" s="217">
        <f>ROUND(I564*H564,15)</f>
        <v>0</v>
      </c>
      <c r="BL564" s="17" t="s">
        <v>135</v>
      </c>
      <c r="BM564" s="215" t="s">
        <v>820</v>
      </c>
    </row>
    <row r="565" s="2" customFormat="1">
      <c r="A565" s="38"/>
      <c r="B565" s="39"/>
      <c r="C565" s="40"/>
      <c r="D565" s="218" t="s">
        <v>137</v>
      </c>
      <c r="E565" s="40"/>
      <c r="F565" s="219" t="s">
        <v>819</v>
      </c>
      <c r="G565" s="40"/>
      <c r="H565" s="40"/>
      <c r="I565" s="144"/>
      <c r="J565" s="40"/>
      <c r="K565" s="40"/>
      <c r="L565" s="44"/>
      <c r="M565" s="220"/>
      <c r="N565" s="221"/>
      <c r="O565" s="91"/>
      <c r="P565" s="91"/>
      <c r="Q565" s="91"/>
      <c r="R565" s="91"/>
      <c r="S565" s="91"/>
      <c r="T565" s="92"/>
      <c r="U565" s="38"/>
      <c r="V565" s="38"/>
      <c r="W565" s="38"/>
      <c r="X565" s="38"/>
      <c r="Y565" s="38"/>
      <c r="Z565" s="38"/>
      <c r="AA565" s="38"/>
      <c r="AB565" s="38"/>
      <c r="AC565" s="38"/>
      <c r="AD565" s="38"/>
      <c r="AE565" s="38"/>
      <c r="AT565" s="17" t="s">
        <v>137</v>
      </c>
      <c r="AU565" s="17" t="s">
        <v>6</v>
      </c>
    </row>
    <row r="566" s="2" customFormat="1">
      <c r="A566" s="38"/>
      <c r="B566" s="39"/>
      <c r="C566" s="40"/>
      <c r="D566" s="218" t="s">
        <v>138</v>
      </c>
      <c r="E566" s="40"/>
      <c r="F566" s="222" t="s">
        <v>821</v>
      </c>
      <c r="G566" s="40"/>
      <c r="H566" s="40"/>
      <c r="I566" s="144"/>
      <c r="J566" s="40"/>
      <c r="K566" s="40"/>
      <c r="L566" s="44"/>
      <c r="M566" s="220"/>
      <c r="N566" s="221"/>
      <c r="O566" s="91"/>
      <c r="P566" s="91"/>
      <c r="Q566" s="91"/>
      <c r="R566" s="91"/>
      <c r="S566" s="91"/>
      <c r="T566" s="92"/>
      <c r="U566" s="38"/>
      <c r="V566" s="38"/>
      <c r="W566" s="38"/>
      <c r="X566" s="38"/>
      <c r="Y566" s="38"/>
      <c r="Z566" s="38"/>
      <c r="AA566" s="38"/>
      <c r="AB566" s="38"/>
      <c r="AC566" s="38"/>
      <c r="AD566" s="38"/>
      <c r="AE566" s="38"/>
      <c r="AT566" s="17" t="s">
        <v>138</v>
      </c>
      <c r="AU566" s="17" t="s">
        <v>6</v>
      </c>
    </row>
    <row r="567" s="2" customFormat="1" ht="19.8" customHeight="1">
      <c r="A567" s="38"/>
      <c r="B567" s="39"/>
      <c r="C567" s="205" t="s">
        <v>822</v>
      </c>
      <c r="D567" s="205" t="s">
        <v>130</v>
      </c>
      <c r="E567" s="206" t="s">
        <v>823</v>
      </c>
      <c r="F567" s="207" t="s">
        <v>824</v>
      </c>
      <c r="G567" s="208" t="s">
        <v>562</v>
      </c>
      <c r="H567" s="209">
        <v>1</v>
      </c>
      <c r="I567" s="210"/>
      <c r="J567" s="209">
        <f>ROUND(I567*H567,15)</f>
        <v>0</v>
      </c>
      <c r="K567" s="207" t="s">
        <v>825</v>
      </c>
      <c r="L567" s="44"/>
      <c r="M567" s="211" t="s">
        <v>1</v>
      </c>
      <c r="N567" s="212" t="s">
        <v>37</v>
      </c>
      <c r="O567" s="91"/>
      <c r="P567" s="213">
        <f>O567*H567</f>
        <v>0</v>
      </c>
      <c r="Q567" s="213">
        <v>0</v>
      </c>
      <c r="R567" s="213">
        <f>Q567*H567</f>
        <v>0</v>
      </c>
      <c r="S567" s="213">
        <v>0</v>
      </c>
      <c r="T567" s="214">
        <f>S567*H567</f>
        <v>0</v>
      </c>
      <c r="U567" s="38"/>
      <c r="V567" s="38"/>
      <c r="W567" s="38"/>
      <c r="X567" s="38"/>
      <c r="Y567" s="38"/>
      <c r="Z567" s="38"/>
      <c r="AA567" s="38"/>
      <c r="AB567" s="38"/>
      <c r="AC567" s="38"/>
      <c r="AD567" s="38"/>
      <c r="AE567" s="38"/>
      <c r="AR567" s="215" t="s">
        <v>135</v>
      </c>
      <c r="AT567" s="215" t="s">
        <v>130</v>
      </c>
      <c r="AU567" s="215" t="s">
        <v>6</v>
      </c>
      <c r="AY567" s="17" t="s">
        <v>136</v>
      </c>
      <c r="BE567" s="216">
        <f>IF(N567="základní",J567,0)</f>
        <v>0</v>
      </c>
      <c r="BF567" s="216">
        <f>IF(N567="snížená",J567,0)</f>
        <v>0</v>
      </c>
      <c r="BG567" s="216">
        <f>IF(N567="zákl. přenesená",J567,0)</f>
        <v>0</v>
      </c>
      <c r="BH567" s="216">
        <f>IF(N567="sníž. přenesená",J567,0)</f>
        <v>0</v>
      </c>
      <c r="BI567" s="216">
        <f>IF(N567="nulová",J567,0)</f>
        <v>0</v>
      </c>
      <c r="BJ567" s="17" t="s">
        <v>79</v>
      </c>
      <c r="BK567" s="217">
        <f>ROUND(I567*H567,15)</f>
        <v>0</v>
      </c>
      <c r="BL567" s="17" t="s">
        <v>135</v>
      </c>
      <c r="BM567" s="215" t="s">
        <v>826</v>
      </c>
    </row>
    <row r="568" s="2" customFormat="1">
      <c r="A568" s="38"/>
      <c r="B568" s="39"/>
      <c r="C568" s="40"/>
      <c r="D568" s="218" t="s">
        <v>137</v>
      </c>
      <c r="E568" s="40"/>
      <c r="F568" s="219" t="s">
        <v>824</v>
      </c>
      <c r="G568" s="40"/>
      <c r="H568" s="40"/>
      <c r="I568" s="144"/>
      <c r="J568" s="40"/>
      <c r="K568" s="40"/>
      <c r="L568" s="44"/>
      <c r="M568" s="220"/>
      <c r="N568" s="221"/>
      <c r="O568" s="91"/>
      <c r="P568" s="91"/>
      <c r="Q568" s="91"/>
      <c r="R568" s="91"/>
      <c r="S568" s="91"/>
      <c r="T568" s="92"/>
      <c r="U568" s="38"/>
      <c r="V568" s="38"/>
      <c r="W568" s="38"/>
      <c r="X568" s="38"/>
      <c r="Y568" s="38"/>
      <c r="Z568" s="38"/>
      <c r="AA568" s="38"/>
      <c r="AB568" s="38"/>
      <c r="AC568" s="38"/>
      <c r="AD568" s="38"/>
      <c r="AE568" s="38"/>
      <c r="AT568" s="17" t="s">
        <v>137</v>
      </c>
      <c r="AU568" s="17" t="s">
        <v>6</v>
      </c>
    </row>
    <row r="569" s="2" customFormat="1">
      <c r="A569" s="38"/>
      <c r="B569" s="39"/>
      <c r="C569" s="40"/>
      <c r="D569" s="218" t="s">
        <v>138</v>
      </c>
      <c r="E569" s="40"/>
      <c r="F569" s="222" t="s">
        <v>827</v>
      </c>
      <c r="G569" s="40"/>
      <c r="H569" s="40"/>
      <c r="I569" s="144"/>
      <c r="J569" s="40"/>
      <c r="K569" s="40"/>
      <c r="L569" s="44"/>
      <c r="M569" s="220"/>
      <c r="N569" s="221"/>
      <c r="O569" s="91"/>
      <c r="P569" s="91"/>
      <c r="Q569" s="91"/>
      <c r="R569" s="91"/>
      <c r="S569" s="91"/>
      <c r="T569" s="92"/>
      <c r="U569" s="38"/>
      <c r="V569" s="38"/>
      <c r="W569" s="38"/>
      <c r="X569" s="38"/>
      <c r="Y569" s="38"/>
      <c r="Z569" s="38"/>
      <c r="AA569" s="38"/>
      <c r="AB569" s="38"/>
      <c r="AC569" s="38"/>
      <c r="AD569" s="38"/>
      <c r="AE569" s="38"/>
      <c r="AT569" s="17" t="s">
        <v>138</v>
      </c>
      <c r="AU569" s="17" t="s">
        <v>6</v>
      </c>
    </row>
    <row r="570" s="2" customFormat="1" ht="19.8" customHeight="1">
      <c r="A570" s="38"/>
      <c r="B570" s="39"/>
      <c r="C570" s="223" t="s">
        <v>471</v>
      </c>
      <c r="D570" s="223" t="s">
        <v>291</v>
      </c>
      <c r="E570" s="224" t="s">
        <v>828</v>
      </c>
      <c r="F570" s="225" t="s">
        <v>829</v>
      </c>
      <c r="G570" s="226" t="s">
        <v>161</v>
      </c>
      <c r="H570" s="227">
        <v>216</v>
      </c>
      <c r="I570" s="228"/>
      <c r="J570" s="227">
        <f>ROUND(I570*H570,15)</f>
        <v>0</v>
      </c>
      <c r="K570" s="225" t="s">
        <v>448</v>
      </c>
      <c r="L570" s="229"/>
      <c r="M570" s="230" t="s">
        <v>1</v>
      </c>
      <c r="N570" s="231" t="s">
        <v>37</v>
      </c>
      <c r="O570" s="91"/>
      <c r="P570" s="213">
        <f>O570*H570</f>
        <v>0</v>
      </c>
      <c r="Q570" s="213">
        <v>0.0070000000000000001</v>
      </c>
      <c r="R570" s="213">
        <f>Q570*H570</f>
        <v>1.512</v>
      </c>
      <c r="S570" s="213">
        <v>0</v>
      </c>
      <c r="T570" s="214">
        <f>S570*H570</f>
        <v>0</v>
      </c>
      <c r="U570" s="38"/>
      <c r="V570" s="38"/>
      <c r="W570" s="38"/>
      <c r="X570" s="38"/>
      <c r="Y570" s="38"/>
      <c r="Z570" s="38"/>
      <c r="AA570" s="38"/>
      <c r="AB570" s="38"/>
      <c r="AC570" s="38"/>
      <c r="AD570" s="38"/>
      <c r="AE570" s="38"/>
      <c r="AR570" s="215" t="s">
        <v>152</v>
      </c>
      <c r="AT570" s="215" t="s">
        <v>291</v>
      </c>
      <c r="AU570" s="215" t="s">
        <v>6</v>
      </c>
      <c r="AY570" s="17" t="s">
        <v>136</v>
      </c>
      <c r="BE570" s="216">
        <f>IF(N570="základní",J570,0)</f>
        <v>0</v>
      </c>
      <c r="BF570" s="216">
        <f>IF(N570="snížená",J570,0)</f>
        <v>0</v>
      </c>
      <c r="BG570" s="216">
        <f>IF(N570="zákl. přenesená",J570,0)</f>
        <v>0</v>
      </c>
      <c r="BH570" s="216">
        <f>IF(N570="sníž. přenesená",J570,0)</f>
        <v>0</v>
      </c>
      <c r="BI570" s="216">
        <f>IF(N570="nulová",J570,0)</f>
        <v>0</v>
      </c>
      <c r="BJ570" s="17" t="s">
        <v>79</v>
      </c>
      <c r="BK570" s="217">
        <f>ROUND(I570*H570,15)</f>
        <v>0</v>
      </c>
      <c r="BL570" s="17" t="s">
        <v>135</v>
      </c>
      <c r="BM570" s="215" t="s">
        <v>830</v>
      </c>
    </row>
    <row r="571" s="2" customFormat="1">
      <c r="A571" s="38"/>
      <c r="B571" s="39"/>
      <c r="C571" s="40"/>
      <c r="D571" s="218" t="s">
        <v>137</v>
      </c>
      <c r="E571" s="40"/>
      <c r="F571" s="219" t="s">
        <v>829</v>
      </c>
      <c r="G571" s="40"/>
      <c r="H571" s="40"/>
      <c r="I571" s="144"/>
      <c r="J571" s="40"/>
      <c r="K571" s="40"/>
      <c r="L571" s="44"/>
      <c r="M571" s="220"/>
      <c r="N571" s="221"/>
      <c r="O571" s="91"/>
      <c r="P571" s="91"/>
      <c r="Q571" s="91"/>
      <c r="R571" s="91"/>
      <c r="S571" s="91"/>
      <c r="T571" s="92"/>
      <c r="U571" s="38"/>
      <c r="V571" s="38"/>
      <c r="W571" s="38"/>
      <c r="X571" s="38"/>
      <c r="Y571" s="38"/>
      <c r="Z571" s="38"/>
      <c r="AA571" s="38"/>
      <c r="AB571" s="38"/>
      <c r="AC571" s="38"/>
      <c r="AD571" s="38"/>
      <c r="AE571" s="38"/>
      <c r="AT571" s="17" t="s">
        <v>137</v>
      </c>
      <c r="AU571" s="17" t="s">
        <v>6</v>
      </c>
    </row>
    <row r="572" s="2" customFormat="1">
      <c r="A572" s="38"/>
      <c r="B572" s="39"/>
      <c r="C572" s="40"/>
      <c r="D572" s="218" t="s">
        <v>138</v>
      </c>
      <c r="E572" s="40"/>
      <c r="F572" s="222" t="s">
        <v>831</v>
      </c>
      <c r="G572" s="40"/>
      <c r="H572" s="40"/>
      <c r="I572" s="144"/>
      <c r="J572" s="40"/>
      <c r="K572" s="40"/>
      <c r="L572" s="44"/>
      <c r="M572" s="220"/>
      <c r="N572" s="221"/>
      <c r="O572" s="91"/>
      <c r="P572" s="91"/>
      <c r="Q572" s="91"/>
      <c r="R572" s="91"/>
      <c r="S572" s="91"/>
      <c r="T572" s="92"/>
      <c r="U572" s="38"/>
      <c r="V572" s="38"/>
      <c r="W572" s="38"/>
      <c r="X572" s="38"/>
      <c r="Y572" s="38"/>
      <c r="Z572" s="38"/>
      <c r="AA572" s="38"/>
      <c r="AB572" s="38"/>
      <c r="AC572" s="38"/>
      <c r="AD572" s="38"/>
      <c r="AE572" s="38"/>
      <c r="AT572" s="17" t="s">
        <v>138</v>
      </c>
      <c r="AU572" s="17" t="s">
        <v>6</v>
      </c>
    </row>
    <row r="573" s="2" customFormat="1" ht="19.8" customHeight="1">
      <c r="A573" s="38"/>
      <c r="B573" s="39"/>
      <c r="C573" s="223" t="s">
        <v>832</v>
      </c>
      <c r="D573" s="232" t="s">
        <v>291</v>
      </c>
      <c r="E573" s="224" t="s">
        <v>833</v>
      </c>
      <c r="F573" s="225" t="s">
        <v>834</v>
      </c>
      <c r="G573" s="226" t="s">
        <v>194</v>
      </c>
      <c r="H573" s="227">
        <v>362.89999999999998</v>
      </c>
      <c r="I573" s="228"/>
      <c r="J573" s="227">
        <f>ROUND(I573*H573,15)</f>
        <v>0</v>
      </c>
      <c r="K573" s="225" t="s">
        <v>448</v>
      </c>
      <c r="L573" s="229"/>
      <c r="M573" s="230" t="s">
        <v>1</v>
      </c>
      <c r="N573" s="231" t="s">
        <v>37</v>
      </c>
      <c r="O573" s="91"/>
      <c r="P573" s="213">
        <f>O573*H573</f>
        <v>0</v>
      </c>
      <c r="Q573" s="213">
        <v>0</v>
      </c>
      <c r="R573" s="213">
        <f>Q573*H573</f>
        <v>0</v>
      </c>
      <c r="S573" s="213">
        <v>0</v>
      </c>
      <c r="T573" s="214">
        <f>S573*H573</f>
        <v>0</v>
      </c>
      <c r="U573" s="38"/>
      <c r="V573" s="38"/>
      <c r="W573" s="38"/>
      <c r="X573" s="38"/>
      <c r="Y573" s="38"/>
      <c r="Z573" s="38"/>
      <c r="AA573" s="38"/>
      <c r="AB573" s="38"/>
      <c r="AC573" s="38"/>
      <c r="AD573" s="38"/>
      <c r="AE573" s="38"/>
      <c r="AR573" s="215" t="s">
        <v>152</v>
      </c>
      <c r="AT573" s="215" t="s">
        <v>291</v>
      </c>
      <c r="AU573" s="215" t="s">
        <v>6</v>
      </c>
      <c r="AY573" s="17" t="s">
        <v>136</v>
      </c>
      <c r="BE573" s="216">
        <f>IF(N573="základní",J573,0)</f>
        <v>0</v>
      </c>
      <c r="BF573" s="216">
        <f>IF(N573="snížená",J573,0)</f>
        <v>0</v>
      </c>
      <c r="BG573" s="216">
        <f>IF(N573="zákl. přenesená",J573,0)</f>
        <v>0</v>
      </c>
      <c r="BH573" s="216">
        <f>IF(N573="sníž. přenesená",J573,0)</f>
        <v>0</v>
      </c>
      <c r="BI573" s="216">
        <f>IF(N573="nulová",J573,0)</f>
        <v>0</v>
      </c>
      <c r="BJ573" s="17" t="s">
        <v>79</v>
      </c>
      <c r="BK573" s="217">
        <f>ROUND(I573*H573,15)</f>
        <v>0</v>
      </c>
      <c r="BL573" s="17" t="s">
        <v>135</v>
      </c>
      <c r="BM573" s="215" t="s">
        <v>835</v>
      </c>
    </row>
    <row r="574" s="2" customFormat="1">
      <c r="A574" s="38"/>
      <c r="B574" s="39"/>
      <c r="C574" s="40"/>
      <c r="D574" s="218" t="s">
        <v>137</v>
      </c>
      <c r="E574" s="40"/>
      <c r="F574" s="219" t="s">
        <v>834</v>
      </c>
      <c r="G574" s="40"/>
      <c r="H574" s="40"/>
      <c r="I574" s="144"/>
      <c r="J574" s="40"/>
      <c r="K574" s="40"/>
      <c r="L574" s="44"/>
      <c r="M574" s="220"/>
      <c r="N574" s="221"/>
      <c r="O574" s="91"/>
      <c r="P574" s="91"/>
      <c r="Q574" s="91"/>
      <c r="R574" s="91"/>
      <c r="S574" s="91"/>
      <c r="T574" s="92"/>
      <c r="U574" s="38"/>
      <c r="V574" s="38"/>
      <c r="W574" s="38"/>
      <c r="X574" s="38"/>
      <c r="Y574" s="38"/>
      <c r="Z574" s="38"/>
      <c r="AA574" s="38"/>
      <c r="AB574" s="38"/>
      <c r="AC574" s="38"/>
      <c r="AD574" s="38"/>
      <c r="AE574" s="38"/>
      <c r="AT574" s="17" t="s">
        <v>137</v>
      </c>
      <c r="AU574" s="17" t="s">
        <v>6</v>
      </c>
    </row>
    <row r="575" s="2" customFormat="1">
      <c r="A575" s="38"/>
      <c r="B575" s="39"/>
      <c r="C575" s="40"/>
      <c r="D575" s="218" t="s">
        <v>138</v>
      </c>
      <c r="E575" s="40"/>
      <c r="F575" s="222" t="s">
        <v>836</v>
      </c>
      <c r="G575" s="40"/>
      <c r="H575" s="40"/>
      <c r="I575" s="144"/>
      <c r="J575" s="40"/>
      <c r="K575" s="40"/>
      <c r="L575" s="44"/>
      <c r="M575" s="233"/>
      <c r="N575" s="234"/>
      <c r="O575" s="235"/>
      <c r="P575" s="235"/>
      <c r="Q575" s="235"/>
      <c r="R575" s="235"/>
      <c r="S575" s="235"/>
      <c r="T575" s="236"/>
      <c r="U575" s="38"/>
      <c r="V575" s="38"/>
      <c r="W575" s="38"/>
      <c r="X575" s="38"/>
      <c r="Y575" s="38"/>
      <c r="Z575" s="38"/>
      <c r="AA575" s="38"/>
      <c r="AB575" s="38"/>
      <c r="AC575" s="38"/>
      <c r="AD575" s="38"/>
      <c r="AE575" s="38"/>
      <c r="AT575" s="17" t="s">
        <v>138</v>
      </c>
      <c r="AU575" s="17" t="s">
        <v>6</v>
      </c>
    </row>
    <row r="576" s="2" customFormat="1" ht="6.96" customHeight="1">
      <c r="A576" s="38"/>
      <c r="B576" s="66"/>
      <c r="C576" s="67"/>
      <c r="D576" s="67"/>
      <c r="E576" s="67"/>
      <c r="F576" s="67"/>
      <c r="G576" s="67"/>
      <c r="H576" s="67"/>
      <c r="I576" s="183"/>
      <c r="J576" s="67"/>
      <c r="K576" s="67"/>
      <c r="L576" s="44"/>
      <c r="M576" s="38"/>
      <c r="O576" s="38"/>
      <c r="P576" s="38"/>
      <c r="Q576" s="38"/>
      <c r="R576" s="38"/>
      <c r="S576" s="38"/>
      <c r="T576" s="38"/>
      <c r="U576" s="38"/>
      <c r="V576" s="38"/>
      <c r="W576" s="38"/>
      <c r="X576" s="38"/>
      <c r="Y576" s="38"/>
      <c r="Z576" s="38"/>
      <c r="AA576" s="38"/>
      <c r="AB576" s="38"/>
      <c r="AC576" s="38"/>
      <c r="AD576" s="38"/>
      <c r="AE576" s="38"/>
    </row>
  </sheetData>
  <sheetProtection sheet="1" autoFilter="0" formatColumns="0" formatRows="0" objects="1" scenarios="1" spinCount="100000" saltValue="xkSfquuRFuW1nCYaicgJtSXlsrfonZi4jXCkPAnLM3P6M626QWHFU9SO0hvFjbj4kN89OhPxs+pd1G5Vs8PtHg==" hashValue="zzHbJi4riV/bQ4sRwRYEBazg7naFm2KHaauiqwjwZMH34VcC5BmVDjpEVl9gYkG6kKXBaWx8fECaM/n/1Ryw/Q==" algorithmName="SHA-512" password="CC35"/>
  <autoFilter ref="C115:K57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84</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837</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ROUND(J116,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ROUND((SUM(BE116:BE140)),  15)</f>
        <v>0</v>
      </c>
      <c r="G33" s="38"/>
      <c r="H33" s="38"/>
      <c r="I33" s="162">
        <v>0.20999999999999999</v>
      </c>
      <c r="J33" s="161">
        <f>ROUND(((SUM(BE116:BE140))*I33),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ROUND((SUM(BF116:BF140)),  15)</f>
        <v>0</v>
      </c>
      <c r="G34" s="38"/>
      <c r="H34" s="38"/>
      <c r="I34" s="162">
        <v>0.14999999999999999</v>
      </c>
      <c r="J34" s="161">
        <f>ROUND(((SUM(BF116:BF140))*I34),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ROUND((SUM(BG116:BG140)),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ROUND((SUM(BH116:BH140)),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ROUND((SUM(BI116:BI140)),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SO 01.1 - Ukolejnění a trakční propojení etapa 1</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J116</f>
        <v>0</v>
      </c>
      <c r="K96" s="40"/>
      <c r="L96" s="63"/>
      <c r="S96" s="38"/>
      <c r="T96" s="38"/>
      <c r="U96" s="38"/>
      <c r="V96" s="38"/>
      <c r="W96" s="38"/>
      <c r="X96" s="38"/>
      <c r="Y96" s="38"/>
      <c r="Z96" s="38"/>
      <c r="AA96" s="38"/>
      <c r="AB96" s="38"/>
      <c r="AC96" s="38"/>
      <c r="AD96" s="38"/>
      <c r="AE96" s="38"/>
      <c r="AU96" s="17" t="s">
        <v>116</v>
      </c>
    </row>
    <row r="97" s="2" customFormat="1" ht="21.84" customHeight="1">
      <c r="A97" s="38"/>
      <c r="B97" s="39"/>
      <c r="C97" s="40"/>
      <c r="D97" s="40"/>
      <c r="E97" s="40"/>
      <c r="F97" s="40"/>
      <c r="G97" s="40"/>
      <c r="H97" s="40"/>
      <c r="I97" s="144"/>
      <c r="J97" s="40"/>
      <c r="K97" s="40"/>
      <c r="L97" s="63"/>
      <c r="S97" s="38"/>
      <c r="T97" s="38"/>
      <c r="U97" s="38"/>
      <c r="V97" s="38"/>
      <c r="W97" s="38"/>
      <c r="X97" s="38"/>
      <c r="Y97" s="38"/>
      <c r="Z97" s="38"/>
      <c r="AA97" s="38"/>
      <c r="AB97" s="38"/>
      <c r="AC97" s="38"/>
      <c r="AD97" s="38"/>
      <c r="AE97" s="38"/>
    </row>
    <row r="98" s="2" customFormat="1" ht="6.96" customHeight="1">
      <c r="A98" s="38"/>
      <c r="B98" s="66"/>
      <c r="C98" s="67"/>
      <c r="D98" s="67"/>
      <c r="E98" s="67"/>
      <c r="F98" s="67"/>
      <c r="G98" s="67"/>
      <c r="H98" s="67"/>
      <c r="I98" s="183"/>
      <c r="J98" s="67"/>
      <c r="K98" s="67"/>
      <c r="L98" s="63"/>
      <c r="S98" s="38"/>
      <c r="T98" s="38"/>
      <c r="U98" s="38"/>
      <c r="V98" s="38"/>
      <c r="W98" s="38"/>
      <c r="X98" s="38"/>
      <c r="Y98" s="38"/>
      <c r="Z98" s="38"/>
      <c r="AA98" s="38"/>
      <c r="AB98" s="38"/>
      <c r="AC98" s="38"/>
      <c r="AD98" s="38"/>
      <c r="AE98" s="38"/>
    </row>
    <row r="102" s="2" customFormat="1" ht="6.96" customHeight="1">
      <c r="A102" s="38"/>
      <c r="B102" s="68"/>
      <c r="C102" s="69"/>
      <c r="D102" s="69"/>
      <c r="E102" s="69"/>
      <c r="F102" s="69"/>
      <c r="G102" s="69"/>
      <c r="H102" s="69"/>
      <c r="I102" s="186"/>
      <c r="J102" s="69"/>
      <c r="K102" s="69"/>
      <c r="L102" s="63"/>
      <c r="S102" s="38"/>
      <c r="T102" s="38"/>
      <c r="U102" s="38"/>
      <c r="V102" s="38"/>
      <c r="W102" s="38"/>
      <c r="X102" s="38"/>
      <c r="Y102" s="38"/>
      <c r="Z102" s="38"/>
      <c r="AA102" s="38"/>
      <c r="AB102" s="38"/>
      <c r="AC102" s="38"/>
      <c r="AD102" s="38"/>
      <c r="AE102" s="38"/>
    </row>
    <row r="103" s="2" customFormat="1" ht="24.96" customHeight="1">
      <c r="A103" s="38"/>
      <c r="B103" s="39"/>
      <c r="C103" s="23" t="s">
        <v>117</v>
      </c>
      <c r="D103" s="40"/>
      <c r="E103" s="40"/>
      <c r="F103" s="40"/>
      <c r="G103" s="40"/>
      <c r="H103" s="40"/>
      <c r="I103" s="144"/>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144"/>
      <c r="J104" s="40"/>
      <c r="K104" s="40"/>
      <c r="L104" s="63"/>
      <c r="S104" s="38"/>
      <c r="T104" s="38"/>
      <c r="U104" s="38"/>
      <c r="V104" s="38"/>
      <c r="W104" s="38"/>
      <c r="X104" s="38"/>
      <c r="Y104" s="38"/>
      <c r="Z104" s="38"/>
      <c r="AA104" s="38"/>
      <c r="AB104" s="38"/>
      <c r="AC104" s="38"/>
      <c r="AD104" s="38"/>
      <c r="AE104" s="38"/>
    </row>
    <row r="105" s="2" customFormat="1" ht="12" customHeight="1">
      <c r="A105" s="38"/>
      <c r="B105" s="39"/>
      <c r="C105" s="32" t="s">
        <v>15</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14.4" customHeight="1">
      <c r="A106" s="38"/>
      <c r="B106" s="39"/>
      <c r="C106" s="40"/>
      <c r="D106" s="40"/>
      <c r="E106" s="187" t="str">
        <f>E7</f>
        <v>Oprava kolejí a výhybek v žst. Hradec Králové hl.n.</v>
      </c>
      <c r="F106" s="32"/>
      <c r="G106" s="32"/>
      <c r="H106" s="32"/>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110</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4.4" customHeight="1">
      <c r="A108" s="38"/>
      <c r="B108" s="39"/>
      <c r="C108" s="40"/>
      <c r="D108" s="40"/>
      <c r="E108" s="76" t="str">
        <f>E9</f>
        <v>SO 01.1 - Ukolejnění a trakční propojení etapa 1</v>
      </c>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19</v>
      </c>
      <c r="D110" s="40"/>
      <c r="E110" s="40"/>
      <c r="F110" s="27" t="str">
        <f>F12</f>
        <v xml:space="preserve"> </v>
      </c>
      <c r="G110" s="40"/>
      <c r="H110" s="40"/>
      <c r="I110" s="147" t="s">
        <v>21</v>
      </c>
      <c r="J110" s="79" t="str">
        <f>IF(J12="","",J12)</f>
        <v>3. 6. 2020</v>
      </c>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32" t="s">
        <v>23</v>
      </c>
      <c r="D112" s="40"/>
      <c r="E112" s="40"/>
      <c r="F112" s="27" t="str">
        <f>E15</f>
        <v xml:space="preserve"> </v>
      </c>
      <c r="G112" s="40"/>
      <c r="H112" s="40"/>
      <c r="I112" s="147" t="s">
        <v>28</v>
      </c>
      <c r="J112" s="36" t="str">
        <f>E21</f>
        <v xml:space="preserve"> </v>
      </c>
      <c r="K112" s="40"/>
      <c r="L112" s="63"/>
      <c r="S112" s="38"/>
      <c r="T112" s="38"/>
      <c r="U112" s="38"/>
      <c r="V112" s="38"/>
      <c r="W112" s="38"/>
      <c r="X112" s="38"/>
      <c r="Y112" s="38"/>
      <c r="Z112" s="38"/>
      <c r="AA112" s="38"/>
      <c r="AB112" s="38"/>
      <c r="AC112" s="38"/>
      <c r="AD112" s="38"/>
      <c r="AE112" s="38"/>
    </row>
    <row r="113" s="2" customFormat="1" ht="15.6" customHeight="1">
      <c r="A113" s="38"/>
      <c r="B113" s="39"/>
      <c r="C113" s="32" t="s">
        <v>26</v>
      </c>
      <c r="D113" s="40"/>
      <c r="E113" s="40"/>
      <c r="F113" s="27" t="str">
        <f>IF(E18="","",E18)</f>
        <v>Vyplň údaj</v>
      </c>
      <c r="G113" s="40"/>
      <c r="H113" s="40"/>
      <c r="I113" s="147" t="s">
        <v>30</v>
      </c>
      <c r="J113" s="36" t="str">
        <f>E24</f>
        <v xml:space="preserve"> </v>
      </c>
      <c r="K113" s="40"/>
      <c r="L113" s="63"/>
      <c r="S113" s="38"/>
      <c r="T113" s="38"/>
      <c r="U113" s="38"/>
      <c r="V113" s="38"/>
      <c r="W113" s="38"/>
      <c r="X113" s="38"/>
      <c r="Y113" s="38"/>
      <c r="Z113" s="38"/>
      <c r="AA113" s="38"/>
      <c r="AB113" s="38"/>
      <c r="AC113" s="38"/>
      <c r="AD113" s="38"/>
      <c r="AE113" s="38"/>
    </row>
    <row r="114" s="2" customFormat="1" ht="10.32"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9" customFormat="1" ht="29.28" customHeight="1">
      <c r="A115" s="193"/>
      <c r="B115" s="194"/>
      <c r="C115" s="195" t="s">
        <v>118</v>
      </c>
      <c r="D115" s="196" t="s">
        <v>57</v>
      </c>
      <c r="E115" s="196" t="s">
        <v>53</v>
      </c>
      <c r="F115" s="196" t="s">
        <v>54</v>
      </c>
      <c r="G115" s="196" t="s">
        <v>119</v>
      </c>
      <c r="H115" s="196" t="s">
        <v>120</v>
      </c>
      <c r="I115" s="197" t="s">
        <v>121</v>
      </c>
      <c r="J115" s="196" t="s">
        <v>114</v>
      </c>
      <c r="K115" s="198" t="s">
        <v>122</v>
      </c>
      <c r="L115" s="199"/>
      <c r="M115" s="100" t="s">
        <v>1</v>
      </c>
      <c r="N115" s="101" t="s">
        <v>36</v>
      </c>
      <c r="O115" s="101" t="s">
        <v>123</v>
      </c>
      <c r="P115" s="101" t="s">
        <v>124</v>
      </c>
      <c r="Q115" s="101" t="s">
        <v>125</v>
      </c>
      <c r="R115" s="101" t="s">
        <v>126</v>
      </c>
      <c r="S115" s="101" t="s">
        <v>127</v>
      </c>
      <c r="T115" s="102" t="s">
        <v>128</v>
      </c>
      <c r="U115" s="193"/>
      <c r="V115" s="193"/>
      <c r="W115" s="193"/>
      <c r="X115" s="193"/>
      <c r="Y115" s="193"/>
      <c r="Z115" s="193"/>
      <c r="AA115" s="193"/>
      <c r="AB115" s="193"/>
      <c r="AC115" s="193"/>
      <c r="AD115" s="193"/>
      <c r="AE115" s="193"/>
    </row>
    <row r="116" s="2" customFormat="1" ht="22.8" customHeight="1">
      <c r="A116" s="38"/>
      <c r="B116" s="39"/>
      <c r="C116" s="107" t="s">
        <v>129</v>
      </c>
      <c r="D116" s="40"/>
      <c r="E116" s="40"/>
      <c r="F116" s="40"/>
      <c r="G116" s="40"/>
      <c r="H116" s="40"/>
      <c r="I116" s="144"/>
      <c r="J116" s="200">
        <f>BK116</f>
        <v>0</v>
      </c>
      <c r="K116" s="40"/>
      <c r="L116" s="44"/>
      <c r="M116" s="103"/>
      <c r="N116" s="201"/>
      <c r="O116" s="104"/>
      <c r="P116" s="202">
        <f>SUM(P117:P140)</f>
        <v>0</v>
      </c>
      <c r="Q116" s="104"/>
      <c r="R116" s="202">
        <f>SUM(R117:R140)</f>
        <v>0</v>
      </c>
      <c r="S116" s="104"/>
      <c r="T116" s="203">
        <f>SUM(T117:T140)</f>
        <v>0</v>
      </c>
      <c r="U116" s="38"/>
      <c r="V116" s="38"/>
      <c r="W116" s="38"/>
      <c r="X116" s="38"/>
      <c r="Y116" s="38"/>
      <c r="Z116" s="38"/>
      <c r="AA116" s="38"/>
      <c r="AB116" s="38"/>
      <c r="AC116" s="38"/>
      <c r="AD116" s="38"/>
      <c r="AE116" s="38"/>
      <c r="AT116" s="17" t="s">
        <v>71</v>
      </c>
      <c r="AU116" s="17" t="s">
        <v>116</v>
      </c>
      <c r="BK116" s="204">
        <f>SUM(BK117:BK140)</f>
        <v>0</v>
      </c>
    </row>
    <row r="117" s="2" customFormat="1" ht="19.8" customHeight="1">
      <c r="A117" s="38"/>
      <c r="B117" s="39"/>
      <c r="C117" s="223" t="s">
        <v>6</v>
      </c>
      <c r="D117" s="223" t="s">
        <v>291</v>
      </c>
      <c r="E117" s="224" t="s">
        <v>838</v>
      </c>
      <c r="F117" s="225" t="s">
        <v>839</v>
      </c>
      <c r="G117" s="226" t="s">
        <v>161</v>
      </c>
      <c r="H117" s="227">
        <v>2</v>
      </c>
      <c r="I117" s="228"/>
      <c r="J117" s="227">
        <f>ROUND(I117*H117,15)</f>
        <v>0</v>
      </c>
      <c r="K117" s="225" t="s">
        <v>134</v>
      </c>
      <c r="L117" s="229"/>
      <c r="M117" s="230" t="s">
        <v>1</v>
      </c>
      <c r="N117" s="231" t="s">
        <v>37</v>
      </c>
      <c r="O117" s="91"/>
      <c r="P117" s="213">
        <f>O117*H117</f>
        <v>0</v>
      </c>
      <c r="Q117" s="213">
        <v>0</v>
      </c>
      <c r="R117" s="213">
        <f>Q117*H117</f>
        <v>0</v>
      </c>
      <c r="S117" s="213">
        <v>0</v>
      </c>
      <c r="T117" s="214">
        <f>S117*H117</f>
        <v>0</v>
      </c>
      <c r="U117" s="38"/>
      <c r="V117" s="38"/>
      <c r="W117" s="38"/>
      <c r="X117" s="38"/>
      <c r="Y117" s="38"/>
      <c r="Z117" s="38"/>
      <c r="AA117" s="38"/>
      <c r="AB117" s="38"/>
      <c r="AC117" s="38"/>
      <c r="AD117" s="38"/>
      <c r="AE117" s="38"/>
      <c r="AR117" s="215" t="s">
        <v>152</v>
      </c>
      <c r="AT117" s="215" t="s">
        <v>291</v>
      </c>
      <c r="AU117" s="215" t="s">
        <v>6</v>
      </c>
      <c r="AY117" s="17" t="s">
        <v>136</v>
      </c>
      <c r="BE117" s="216">
        <f>IF(N117="základní",J117,0)</f>
        <v>0</v>
      </c>
      <c r="BF117" s="216">
        <f>IF(N117="snížená",J117,0)</f>
        <v>0</v>
      </c>
      <c r="BG117" s="216">
        <f>IF(N117="zákl. přenesená",J117,0)</f>
        <v>0</v>
      </c>
      <c r="BH117" s="216">
        <f>IF(N117="sníž. přenesená",J117,0)</f>
        <v>0</v>
      </c>
      <c r="BI117" s="216">
        <f>IF(N117="nulová",J117,0)</f>
        <v>0</v>
      </c>
      <c r="BJ117" s="17" t="s">
        <v>79</v>
      </c>
      <c r="BK117" s="217">
        <f>ROUND(I117*H117,15)</f>
        <v>0</v>
      </c>
      <c r="BL117" s="17" t="s">
        <v>135</v>
      </c>
      <c r="BM117" s="215" t="s">
        <v>81</v>
      </c>
    </row>
    <row r="118" s="2" customFormat="1">
      <c r="A118" s="38"/>
      <c r="B118" s="39"/>
      <c r="C118" s="40"/>
      <c r="D118" s="218" t="s">
        <v>137</v>
      </c>
      <c r="E118" s="40"/>
      <c r="F118" s="219" t="s">
        <v>839</v>
      </c>
      <c r="G118" s="40"/>
      <c r="H118" s="40"/>
      <c r="I118" s="144"/>
      <c r="J118" s="40"/>
      <c r="K118" s="40"/>
      <c r="L118" s="44"/>
      <c r="M118" s="220"/>
      <c r="N118" s="221"/>
      <c r="O118" s="91"/>
      <c r="P118" s="91"/>
      <c r="Q118" s="91"/>
      <c r="R118" s="91"/>
      <c r="S118" s="91"/>
      <c r="T118" s="92"/>
      <c r="U118" s="38"/>
      <c r="V118" s="38"/>
      <c r="W118" s="38"/>
      <c r="X118" s="38"/>
      <c r="Y118" s="38"/>
      <c r="Z118" s="38"/>
      <c r="AA118" s="38"/>
      <c r="AB118" s="38"/>
      <c r="AC118" s="38"/>
      <c r="AD118" s="38"/>
      <c r="AE118" s="38"/>
      <c r="AT118" s="17" t="s">
        <v>137</v>
      </c>
      <c r="AU118" s="17" t="s">
        <v>6</v>
      </c>
    </row>
    <row r="119" s="2" customFormat="1" ht="19.8" customHeight="1">
      <c r="A119" s="38"/>
      <c r="B119" s="39"/>
      <c r="C119" s="205" t="s">
        <v>6</v>
      </c>
      <c r="D119" s="205" t="s">
        <v>130</v>
      </c>
      <c r="E119" s="206" t="s">
        <v>840</v>
      </c>
      <c r="F119" s="207" t="s">
        <v>841</v>
      </c>
      <c r="G119" s="208" t="s">
        <v>161</v>
      </c>
      <c r="H119" s="209">
        <v>2</v>
      </c>
      <c r="I119" s="210"/>
      <c r="J119" s="209">
        <f>ROUND(I119*H119,15)</f>
        <v>0</v>
      </c>
      <c r="K119" s="207" t="s">
        <v>134</v>
      </c>
      <c r="L119" s="44"/>
      <c r="M119" s="211" t="s">
        <v>1</v>
      </c>
      <c r="N119" s="212" t="s">
        <v>37</v>
      </c>
      <c r="O119" s="91"/>
      <c r="P119" s="213">
        <f>O119*H119</f>
        <v>0</v>
      </c>
      <c r="Q119" s="213">
        <v>0</v>
      </c>
      <c r="R119" s="213">
        <f>Q119*H119</f>
        <v>0</v>
      </c>
      <c r="S119" s="213">
        <v>0</v>
      </c>
      <c r="T119" s="214">
        <f>S119*H119</f>
        <v>0</v>
      </c>
      <c r="U119" s="38"/>
      <c r="V119" s="38"/>
      <c r="W119" s="38"/>
      <c r="X119" s="38"/>
      <c r="Y119" s="38"/>
      <c r="Z119" s="38"/>
      <c r="AA119" s="38"/>
      <c r="AB119" s="38"/>
      <c r="AC119" s="38"/>
      <c r="AD119" s="38"/>
      <c r="AE119" s="38"/>
      <c r="AR119" s="215" t="s">
        <v>135</v>
      </c>
      <c r="AT119" s="215" t="s">
        <v>130</v>
      </c>
      <c r="AU119" s="215" t="s">
        <v>6</v>
      </c>
      <c r="AY119" s="17" t="s">
        <v>136</v>
      </c>
      <c r="BE119" s="216">
        <f>IF(N119="základní",J119,0)</f>
        <v>0</v>
      </c>
      <c r="BF119" s="216">
        <f>IF(N119="snížená",J119,0)</f>
        <v>0</v>
      </c>
      <c r="BG119" s="216">
        <f>IF(N119="zákl. přenesená",J119,0)</f>
        <v>0</v>
      </c>
      <c r="BH119" s="216">
        <f>IF(N119="sníž. přenesená",J119,0)</f>
        <v>0</v>
      </c>
      <c r="BI119" s="216">
        <f>IF(N119="nulová",J119,0)</f>
        <v>0</v>
      </c>
      <c r="BJ119" s="17" t="s">
        <v>79</v>
      </c>
      <c r="BK119" s="217">
        <f>ROUND(I119*H119,15)</f>
        <v>0</v>
      </c>
      <c r="BL119" s="17" t="s">
        <v>135</v>
      </c>
      <c r="BM119" s="215" t="s">
        <v>135</v>
      </c>
    </row>
    <row r="120" s="2" customFormat="1">
      <c r="A120" s="38"/>
      <c r="B120" s="39"/>
      <c r="C120" s="40"/>
      <c r="D120" s="218" t="s">
        <v>137</v>
      </c>
      <c r="E120" s="40"/>
      <c r="F120" s="219" t="s">
        <v>841</v>
      </c>
      <c r="G120" s="40"/>
      <c r="H120" s="40"/>
      <c r="I120" s="144"/>
      <c r="J120" s="40"/>
      <c r="K120" s="40"/>
      <c r="L120" s="44"/>
      <c r="M120" s="220"/>
      <c r="N120" s="221"/>
      <c r="O120" s="91"/>
      <c r="P120" s="91"/>
      <c r="Q120" s="91"/>
      <c r="R120" s="91"/>
      <c r="S120" s="91"/>
      <c r="T120" s="92"/>
      <c r="U120" s="38"/>
      <c r="V120" s="38"/>
      <c r="W120" s="38"/>
      <c r="X120" s="38"/>
      <c r="Y120" s="38"/>
      <c r="Z120" s="38"/>
      <c r="AA120" s="38"/>
      <c r="AB120" s="38"/>
      <c r="AC120" s="38"/>
      <c r="AD120" s="38"/>
      <c r="AE120" s="38"/>
      <c r="AT120" s="17" t="s">
        <v>137</v>
      </c>
      <c r="AU120" s="17" t="s">
        <v>6</v>
      </c>
    </row>
    <row r="121" s="2" customFormat="1" ht="19.8" customHeight="1">
      <c r="A121" s="38"/>
      <c r="B121" s="39"/>
      <c r="C121" s="205" t="s">
        <v>6</v>
      </c>
      <c r="D121" s="205" t="s">
        <v>130</v>
      </c>
      <c r="E121" s="206" t="s">
        <v>842</v>
      </c>
      <c r="F121" s="207" t="s">
        <v>843</v>
      </c>
      <c r="G121" s="208" t="s">
        <v>161</v>
      </c>
      <c r="H121" s="209">
        <v>6</v>
      </c>
      <c r="I121" s="210"/>
      <c r="J121" s="209">
        <f>ROUND(I121*H121,15)</f>
        <v>0</v>
      </c>
      <c r="K121" s="207" t="s">
        <v>134</v>
      </c>
      <c r="L121" s="44"/>
      <c r="M121" s="211" t="s">
        <v>1</v>
      </c>
      <c r="N121" s="212" t="s">
        <v>37</v>
      </c>
      <c r="O121" s="91"/>
      <c r="P121" s="213">
        <f>O121*H121</f>
        <v>0</v>
      </c>
      <c r="Q121" s="213">
        <v>0</v>
      </c>
      <c r="R121" s="213">
        <f>Q121*H121</f>
        <v>0</v>
      </c>
      <c r="S121" s="213">
        <v>0</v>
      </c>
      <c r="T121" s="214">
        <f>S121*H121</f>
        <v>0</v>
      </c>
      <c r="U121" s="38"/>
      <c r="V121" s="38"/>
      <c r="W121" s="38"/>
      <c r="X121" s="38"/>
      <c r="Y121" s="38"/>
      <c r="Z121" s="38"/>
      <c r="AA121" s="38"/>
      <c r="AB121" s="38"/>
      <c r="AC121" s="38"/>
      <c r="AD121" s="38"/>
      <c r="AE121" s="38"/>
      <c r="AR121" s="215" t="s">
        <v>135</v>
      </c>
      <c r="AT121" s="215" t="s">
        <v>130</v>
      </c>
      <c r="AU121" s="215" t="s">
        <v>6</v>
      </c>
      <c r="AY121" s="17" t="s">
        <v>136</v>
      </c>
      <c r="BE121" s="216">
        <f>IF(N121="základní",J121,0)</f>
        <v>0</v>
      </c>
      <c r="BF121" s="216">
        <f>IF(N121="snížená",J121,0)</f>
        <v>0</v>
      </c>
      <c r="BG121" s="216">
        <f>IF(N121="zákl. přenesená",J121,0)</f>
        <v>0</v>
      </c>
      <c r="BH121" s="216">
        <f>IF(N121="sníž. přenesená",J121,0)</f>
        <v>0</v>
      </c>
      <c r="BI121" s="216">
        <f>IF(N121="nulová",J121,0)</f>
        <v>0</v>
      </c>
      <c r="BJ121" s="17" t="s">
        <v>79</v>
      </c>
      <c r="BK121" s="217">
        <f>ROUND(I121*H121,15)</f>
        <v>0</v>
      </c>
      <c r="BL121" s="17" t="s">
        <v>135</v>
      </c>
      <c r="BM121" s="215" t="s">
        <v>148</v>
      </c>
    </row>
    <row r="122" s="2" customFormat="1">
      <c r="A122" s="38"/>
      <c r="B122" s="39"/>
      <c r="C122" s="40"/>
      <c r="D122" s="218" t="s">
        <v>137</v>
      </c>
      <c r="E122" s="40"/>
      <c r="F122" s="219" t="s">
        <v>843</v>
      </c>
      <c r="G122" s="40"/>
      <c r="H122" s="40"/>
      <c r="I122" s="144"/>
      <c r="J122" s="40"/>
      <c r="K122" s="40"/>
      <c r="L122" s="44"/>
      <c r="M122" s="220"/>
      <c r="N122" s="221"/>
      <c r="O122" s="91"/>
      <c r="P122" s="91"/>
      <c r="Q122" s="91"/>
      <c r="R122" s="91"/>
      <c r="S122" s="91"/>
      <c r="T122" s="92"/>
      <c r="U122" s="38"/>
      <c r="V122" s="38"/>
      <c r="W122" s="38"/>
      <c r="X122" s="38"/>
      <c r="Y122" s="38"/>
      <c r="Z122" s="38"/>
      <c r="AA122" s="38"/>
      <c r="AB122" s="38"/>
      <c r="AC122" s="38"/>
      <c r="AD122" s="38"/>
      <c r="AE122" s="38"/>
      <c r="AT122" s="17" t="s">
        <v>137</v>
      </c>
      <c r="AU122" s="17" t="s">
        <v>6</v>
      </c>
    </row>
    <row r="123" s="2" customFormat="1" ht="19.8" customHeight="1">
      <c r="A123" s="38"/>
      <c r="B123" s="39"/>
      <c r="C123" s="205" t="s">
        <v>6</v>
      </c>
      <c r="D123" s="205" t="s">
        <v>130</v>
      </c>
      <c r="E123" s="206" t="s">
        <v>844</v>
      </c>
      <c r="F123" s="207" t="s">
        <v>845</v>
      </c>
      <c r="G123" s="208" t="s">
        <v>161</v>
      </c>
      <c r="H123" s="209">
        <v>9</v>
      </c>
      <c r="I123" s="210"/>
      <c r="J123" s="209">
        <f>ROUND(I123*H123,15)</f>
        <v>0</v>
      </c>
      <c r="K123" s="207" t="s">
        <v>134</v>
      </c>
      <c r="L123" s="44"/>
      <c r="M123" s="211" t="s">
        <v>1</v>
      </c>
      <c r="N123" s="212" t="s">
        <v>37</v>
      </c>
      <c r="O123" s="91"/>
      <c r="P123" s="213">
        <f>O123*H123</f>
        <v>0</v>
      </c>
      <c r="Q123" s="213">
        <v>0</v>
      </c>
      <c r="R123" s="213">
        <f>Q123*H123</f>
        <v>0</v>
      </c>
      <c r="S123" s="213">
        <v>0</v>
      </c>
      <c r="T123" s="214">
        <f>S123*H123</f>
        <v>0</v>
      </c>
      <c r="U123" s="38"/>
      <c r="V123" s="38"/>
      <c r="W123" s="38"/>
      <c r="X123" s="38"/>
      <c r="Y123" s="38"/>
      <c r="Z123" s="38"/>
      <c r="AA123" s="38"/>
      <c r="AB123" s="38"/>
      <c r="AC123" s="38"/>
      <c r="AD123" s="38"/>
      <c r="AE123" s="38"/>
      <c r="AR123" s="215" t="s">
        <v>135</v>
      </c>
      <c r="AT123" s="215" t="s">
        <v>130</v>
      </c>
      <c r="AU123" s="215" t="s">
        <v>6</v>
      </c>
      <c r="AY123" s="17" t="s">
        <v>136</v>
      </c>
      <c r="BE123" s="216">
        <f>IF(N123="základní",J123,0)</f>
        <v>0</v>
      </c>
      <c r="BF123" s="216">
        <f>IF(N123="snížená",J123,0)</f>
        <v>0</v>
      </c>
      <c r="BG123" s="216">
        <f>IF(N123="zákl. přenesená",J123,0)</f>
        <v>0</v>
      </c>
      <c r="BH123" s="216">
        <f>IF(N123="sníž. přenesená",J123,0)</f>
        <v>0</v>
      </c>
      <c r="BI123" s="216">
        <f>IF(N123="nulová",J123,0)</f>
        <v>0</v>
      </c>
      <c r="BJ123" s="17" t="s">
        <v>79</v>
      </c>
      <c r="BK123" s="217">
        <f>ROUND(I123*H123,15)</f>
        <v>0</v>
      </c>
      <c r="BL123" s="17" t="s">
        <v>135</v>
      </c>
      <c r="BM123" s="215" t="s">
        <v>152</v>
      </c>
    </row>
    <row r="124" s="2" customFormat="1">
      <c r="A124" s="38"/>
      <c r="B124" s="39"/>
      <c r="C124" s="40"/>
      <c r="D124" s="218" t="s">
        <v>137</v>
      </c>
      <c r="E124" s="40"/>
      <c r="F124" s="219" t="s">
        <v>845</v>
      </c>
      <c r="G124" s="40"/>
      <c r="H124" s="40"/>
      <c r="I124" s="144"/>
      <c r="J124" s="40"/>
      <c r="K124" s="40"/>
      <c r="L124" s="44"/>
      <c r="M124" s="220"/>
      <c r="N124" s="221"/>
      <c r="O124" s="91"/>
      <c r="P124" s="91"/>
      <c r="Q124" s="91"/>
      <c r="R124" s="91"/>
      <c r="S124" s="91"/>
      <c r="T124" s="92"/>
      <c r="U124" s="38"/>
      <c r="V124" s="38"/>
      <c r="W124" s="38"/>
      <c r="X124" s="38"/>
      <c r="Y124" s="38"/>
      <c r="Z124" s="38"/>
      <c r="AA124" s="38"/>
      <c r="AB124" s="38"/>
      <c r="AC124" s="38"/>
      <c r="AD124" s="38"/>
      <c r="AE124" s="38"/>
      <c r="AT124" s="17" t="s">
        <v>137</v>
      </c>
      <c r="AU124" s="17" t="s">
        <v>6</v>
      </c>
    </row>
    <row r="125" s="2" customFormat="1" ht="19.8" customHeight="1">
      <c r="A125" s="38"/>
      <c r="B125" s="39"/>
      <c r="C125" s="205" t="s">
        <v>6</v>
      </c>
      <c r="D125" s="205" t="s">
        <v>130</v>
      </c>
      <c r="E125" s="206" t="s">
        <v>846</v>
      </c>
      <c r="F125" s="207" t="s">
        <v>847</v>
      </c>
      <c r="G125" s="208" t="s">
        <v>161</v>
      </c>
      <c r="H125" s="209">
        <v>2</v>
      </c>
      <c r="I125" s="210"/>
      <c r="J125" s="209">
        <f>ROUND(I125*H125,15)</f>
        <v>0</v>
      </c>
      <c r="K125" s="207" t="s">
        <v>134</v>
      </c>
      <c r="L125" s="44"/>
      <c r="M125" s="211" t="s">
        <v>1</v>
      </c>
      <c r="N125" s="212" t="s">
        <v>37</v>
      </c>
      <c r="O125" s="91"/>
      <c r="P125" s="213">
        <f>O125*H125</f>
        <v>0</v>
      </c>
      <c r="Q125" s="213">
        <v>0</v>
      </c>
      <c r="R125" s="213">
        <f>Q125*H125</f>
        <v>0</v>
      </c>
      <c r="S125" s="213">
        <v>0</v>
      </c>
      <c r="T125" s="214">
        <f>S125*H125</f>
        <v>0</v>
      </c>
      <c r="U125" s="38"/>
      <c r="V125" s="38"/>
      <c r="W125" s="38"/>
      <c r="X125" s="38"/>
      <c r="Y125" s="38"/>
      <c r="Z125" s="38"/>
      <c r="AA125" s="38"/>
      <c r="AB125" s="38"/>
      <c r="AC125" s="38"/>
      <c r="AD125" s="38"/>
      <c r="AE125" s="38"/>
      <c r="AR125" s="215" t="s">
        <v>135</v>
      </c>
      <c r="AT125" s="215" t="s">
        <v>130</v>
      </c>
      <c r="AU125" s="215" t="s">
        <v>6</v>
      </c>
      <c r="AY125" s="17" t="s">
        <v>136</v>
      </c>
      <c r="BE125" s="216">
        <f>IF(N125="základní",J125,0)</f>
        <v>0</v>
      </c>
      <c r="BF125" s="216">
        <f>IF(N125="snížená",J125,0)</f>
        <v>0</v>
      </c>
      <c r="BG125" s="216">
        <f>IF(N125="zákl. přenesená",J125,0)</f>
        <v>0</v>
      </c>
      <c r="BH125" s="216">
        <f>IF(N125="sníž. přenesená",J125,0)</f>
        <v>0</v>
      </c>
      <c r="BI125" s="216">
        <f>IF(N125="nulová",J125,0)</f>
        <v>0</v>
      </c>
      <c r="BJ125" s="17" t="s">
        <v>79</v>
      </c>
      <c r="BK125" s="217">
        <f>ROUND(I125*H125,15)</f>
        <v>0</v>
      </c>
      <c r="BL125" s="17" t="s">
        <v>135</v>
      </c>
      <c r="BM125" s="215" t="s">
        <v>157</v>
      </c>
    </row>
    <row r="126" s="2" customFormat="1">
      <c r="A126" s="38"/>
      <c r="B126" s="39"/>
      <c r="C126" s="40"/>
      <c r="D126" s="218" t="s">
        <v>137</v>
      </c>
      <c r="E126" s="40"/>
      <c r="F126" s="219" t="s">
        <v>847</v>
      </c>
      <c r="G126" s="40"/>
      <c r="H126" s="40"/>
      <c r="I126" s="144"/>
      <c r="J126" s="40"/>
      <c r="K126" s="40"/>
      <c r="L126" s="44"/>
      <c r="M126" s="220"/>
      <c r="N126" s="221"/>
      <c r="O126" s="91"/>
      <c r="P126" s="91"/>
      <c r="Q126" s="91"/>
      <c r="R126" s="91"/>
      <c r="S126" s="91"/>
      <c r="T126" s="92"/>
      <c r="U126" s="38"/>
      <c r="V126" s="38"/>
      <c r="W126" s="38"/>
      <c r="X126" s="38"/>
      <c r="Y126" s="38"/>
      <c r="Z126" s="38"/>
      <c r="AA126" s="38"/>
      <c r="AB126" s="38"/>
      <c r="AC126" s="38"/>
      <c r="AD126" s="38"/>
      <c r="AE126" s="38"/>
      <c r="AT126" s="17" t="s">
        <v>137</v>
      </c>
      <c r="AU126" s="17" t="s">
        <v>6</v>
      </c>
    </row>
    <row r="127" s="2" customFormat="1" ht="19.8" customHeight="1">
      <c r="A127" s="38"/>
      <c r="B127" s="39"/>
      <c r="C127" s="205" t="s">
        <v>6</v>
      </c>
      <c r="D127" s="205" t="s">
        <v>130</v>
      </c>
      <c r="E127" s="206" t="s">
        <v>848</v>
      </c>
      <c r="F127" s="207" t="s">
        <v>849</v>
      </c>
      <c r="G127" s="208" t="s">
        <v>161</v>
      </c>
      <c r="H127" s="209">
        <v>4</v>
      </c>
      <c r="I127" s="210"/>
      <c r="J127" s="209">
        <f>ROUND(I127*H127,15)</f>
        <v>0</v>
      </c>
      <c r="K127" s="207" t="s">
        <v>134</v>
      </c>
      <c r="L127" s="44"/>
      <c r="M127" s="211" t="s">
        <v>1</v>
      </c>
      <c r="N127" s="212" t="s">
        <v>37</v>
      </c>
      <c r="O127" s="91"/>
      <c r="P127" s="213">
        <f>O127*H127</f>
        <v>0</v>
      </c>
      <c r="Q127" s="213">
        <v>0</v>
      </c>
      <c r="R127" s="213">
        <f>Q127*H127</f>
        <v>0</v>
      </c>
      <c r="S127" s="213">
        <v>0</v>
      </c>
      <c r="T127" s="214">
        <f>S127*H127</f>
        <v>0</v>
      </c>
      <c r="U127" s="38"/>
      <c r="V127" s="38"/>
      <c r="W127" s="38"/>
      <c r="X127" s="38"/>
      <c r="Y127" s="38"/>
      <c r="Z127" s="38"/>
      <c r="AA127" s="38"/>
      <c r="AB127" s="38"/>
      <c r="AC127" s="38"/>
      <c r="AD127" s="38"/>
      <c r="AE127" s="38"/>
      <c r="AR127" s="215" t="s">
        <v>135</v>
      </c>
      <c r="AT127" s="215" t="s">
        <v>130</v>
      </c>
      <c r="AU127" s="215" t="s">
        <v>6</v>
      </c>
      <c r="AY127" s="17" t="s">
        <v>136</v>
      </c>
      <c r="BE127" s="216">
        <f>IF(N127="základní",J127,0)</f>
        <v>0</v>
      </c>
      <c r="BF127" s="216">
        <f>IF(N127="snížená",J127,0)</f>
        <v>0</v>
      </c>
      <c r="BG127" s="216">
        <f>IF(N127="zákl. přenesená",J127,0)</f>
        <v>0</v>
      </c>
      <c r="BH127" s="216">
        <f>IF(N127="sníž. přenesená",J127,0)</f>
        <v>0</v>
      </c>
      <c r="BI127" s="216">
        <f>IF(N127="nulová",J127,0)</f>
        <v>0</v>
      </c>
      <c r="BJ127" s="17" t="s">
        <v>79</v>
      </c>
      <c r="BK127" s="217">
        <f>ROUND(I127*H127,15)</f>
        <v>0</v>
      </c>
      <c r="BL127" s="17" t="s">
        <v>135</v>
      </c>
      <c r="BM127" s="215" t="s">
        <v>162</v>
      </c>
    </row>
    <row r="128" s="2" customFormat="1">
      <c r="A128" s="38"/>
      <c r="B128" s="39"/>
      <c r="C128" s="40"/>
      <c r="D128" s="218" t="s">
        <v>137</v>
      </c>
      <c r="E128" s="40"/>
      <c r="F128" s="219" t="s">
        <v>849</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137</v>
      </c>
      <c r="AU128" s="17" t="s">
        <v>6</v>
      </c>
    </row>
    <row r="129" s="2" customFormat="1" ht="30" customHeight="1">
      <c r="A129" s="38"/>
      <c r="B129" s="39"/>
      <c r="C129" s="205" t="s">
        <v>6</v>
      </c>
      <c r="D129" s="205" t="s">
        <v>130</v>
      </c>
      <c r="E129" s="206" t="s">
        <v>850</v>
      </c>
      <c r="F129" s="207" t="s">
        <v>851</v>
      </c>
      <c r="G129" s="208" t="s">
        <v>161</v>
      </c>
      <c r="H129" s="209">
        <v>3</v>
      </c>
      <c r="I129" s="210"/>
      <c r="J129" s="209">
        <f>ROUND(I129*H129,15)</f>
        <v>0</v>
      </c>
      <c r="K129" s="207" t="s">
        <v>134</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135</v>
      </c>
      <c r="AT129" s="215" t="s">
        <v>130</v>
      </c>
      <c r="AU129" s="215" t="s">
        <v>6</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135</v>
      </c>
      <c r="BM129" s="215" t="s">
        <v>167</v>
      </c>
    </row>
    <row r="130" s="2" customFormat="1">
      <c r="A130" s="38"/>
      <c r="B130" s="39"/>
      <c r="C130" s="40"/>
      <c r="D130" s="218" t="s">
        <v>137</v>
      </c>
      <c r="E130" s="40"/>
      <c r="F130" s="219" t="s">
        <v>851</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6</v>
      </c>
    </row>
    <row r="131" s="2" customFormat="1" ht="60.6" customHeight="1">
      <c r="A131" s="38"/>
      <c r="B131" s="39"/>
      <c r="C131" s="205" t="s">
        <v>6</v>
      </c>
      <c r="D131" s="205" t="s">
        <v>130</v>
      </c>
      <c r="E131" s="206" t="s">
        <v>852</v>
      </c>
      <c r="F131" s="207" t="s">
        <v>853</v>
      </c>
      <c r="G131" s="208" t="s">
        <v>161</v>
      </c>
      <c r="H131" s="209">
        <v>1</v>
      </c>
      <c r="I131" s="210"/>
      <c r="J131" s="209">
        <f>ROUND(I131*H131,15)</f>
        <v>0</v>
      </c>
      <c r="K131" s="207" t="s">
        <v>134</v>
      </c>
      <c r="L131" s="44"/>
      <c r="M131" s="211" t="s">
        <v>1</v>
      </c>
      <c r="N131" s="212" t="s">
        <v>37</v>
      </c>
      <c r="O131" s="91"/>
      <c r="P131" s="213">
        <f>O131*H131</f>
        <v>0</v>
      </c>
      <c r="Q131" s="213">
        <v>0</v>
      </c>
      <c r="R131" s="213">
        <f>Q131*H131</f>
        <v>0</v>
      </c>
      <c r="S131" s="213">
        <v>0</v>
      </c>
      <c r="T131" s="214">
        <f>S131*H131</f>
        <v>0</v>
      </c>
      <c r="U131" s="38"/>
      <c r="V131" s="38"/>
      <c r="W131" s="38"/>
      <c r="X131" s="38"/>
      <c r="Y131" s="38"/>
      <c r="Z131" s="38"/>
      <c r="AA131" s="38"/>
      <c r="AB131" s="38"/>
      <c r="AC131" s="38"/>
      <c r="AD131" s="38"/>
      <c r="AE131" s="38"/>
      <c r="AR131" s="215" t="s">
        <v>135</v>
      </c>
      <c r="AT131" s="215" t="s">
        <v>130</v>
      </c>
      <c r="AU131" s="215" t="s">
        <v>6</v>
      </c>
      <c r="AY131" s="17" t="s">
        <v>136</v>
      </c>
      <c r="BE131" s="216">
        <f>IF(N131="základní",J131,0)</f>
        <v>0</v>
      </c>
      <c r="BF131" s="216">
        <f>IF(N131="snížená",J131,0)</f>
        <v>0</v>
      </c>
      <c r="BG131" s="216">
        <f>IF(N131="zákl. přenesená",J131,0)</f>
        <v>0</v>
      </c>
      <c r="BH131" s="216">
        <f>IF(N131="sníž. přenesená",J131,0)</f>
        <v>0</v>
      </c>
      <c r="BI131" s="216">
        <f>IF(N131="nulová",J131,0)</f>
        <v>0</v>
      </c>
      <c r="BJ131" s="17" t="s">
        <v>79</v>
      </c>
      <c r="BK131" s="217">
        <f>ROUND(I131*H131,15)</f>
        <v>0</v>
      </c>
      <c r="BL131" s="17" t="s">
        <v>135</v>
      </c>
      <c r="BM131" s="215" t="s">
        <v>171</v>
      </c>
    </row>
    <row r="132" s="2" customFormat="1">
      <c r="A132" s="38"/>
      <c r="B132" s="39"/>
      <c r="C132" s="40"/>
      <c r="D132" s="218" t="s">
        <v>137</v>
      </c>
      <c r="E132" s="40"/>
      <c r="F132" s="219" t="s">
        <v>854</v>
      </c>
      <c r="G132" s="40"/>
      <c r="H132" s="40"/>
      <c r="I132" s="144"/>
      <c r="J132" s="40"/>
      <c r="K132" s="40"/>
      <c r="L132" s="44"/>
      <c r="M132" s="220"/>
      <c r="N132" s="221"/>
      <c r="O132" s="91"/>
      <c r="P132" s="91"/>
      <c r="Q132" s="91"/>
      <c r="R132" s="91"/>
      <c r="S132" s="91"/>
      <c r="T132" s="92"/>
      <c r="U132" s="38"/>
      <c r="V132" s="38"/>
      <c r="W132" s="38"/>
      <c r="X132" s="38"/>
      <c r="Y132" s="38"/>
      <c r="Z132" s="38"/>
      <c r="AA132" s="38"/>
      <c r="AB132" s="38"/>
      <c r="AC132" s="38"/>
      <c r="AD132" s="38"/>
      <c r="AE132" s="38"/>
      <c r="AT132" s="17" t="s">
        <v>137</v>
      </c>
      <c r="AU132" s="17" t="s">
        <v>6</v>
      </c>
    </row>
    <row r="133" s="2" customFormat="1" ht="19.8" customHeight="1">
      <c r="A133" s="38"/>
      <c r="B133" s="39"/>
      <c r="C133" s="205" t="s">
        <v>6</v>
      </c>
      <c r="D133" s="205" t="s">
        <v>130</v>
      </c>
      <c r="E133" s="206" t="s">
        <v>855</v>
      </c>
      <c r="F133" s="207" t="s">
        <v>856</v>
      </c>
      <c r="G133" s="208" t="s">
        <v>161</v>
      </c>
      <c r="H133" s="209">
        <v>9</v>
      </c>
      <c r="I133" s="210"/>
      <c r="J133" s="209">
        <f>ROUND(I133*H133,15)</f>
        <v>0</v>
      </c>
      <c r="K133" s="207" t="s">
        <v>134</v>
      </c>
      <c r="L133" s="44"/>
      <c r="M133" s="211" t="s">
        <v>1</v>
      </c>
      <c r="N133" s="212" t="s">
        <v>37</v>
      </c>
      <c r="O133" s="91"/>
      <c r="P133" s="213">
        <f>O133*H133</f>
        <v>0</v>
      </c>
      <c r="Q133" s="213">
        <v>0</v>
      </c>
      <c r="R133" s="213">
        <f>Q133*H133</f>
        <v>0</v>
      </c>
      <c r="S133" s="213">
        <v>0</v>
      </c>
      <c r="T133" s="214">
        <f>S133*H133</f>
        <v>0</v>
      </c>
      <c r="U133" s="38"/>
      <c r="V133" s="38"/>
      <c r="W133" s="38"/>
      <c r="X133" s="38"/>
      <c r="Y133" s="38"/>
      <c r="Z133" s="38"/>
      <c r="AA133" s="38"/>
      <c r="AB133" s="38"/>
      <c r="AC133" s="38"/>
      <c r="AD133" s="38"/>
      <c r="AE133" s="38"/>
      <c r="AR133" s="215" t="s">
        <v>135</v>
      </c>
      <c r="AT133" s="215" t="s">
        <v>130</v>
      </c>
      <c r="AU133" s="215" t="s">
        <v>6</v>
      </c>
      <c r="AY133" s="17" t="s">
        <v>136</v>
      </c>
      <c r="BE133" s="216">
        <f>IF(N133="základní",J133,0)</f>
        <v>0</v>
      </c>
      <c r="BF133" s="216">
        <f>IF(N133="snížená",J133,0)</f>
        <v>0</v>
      </c>
      <c r="BG133" s="216">
        <f>IF(N133="zákl. přenesená",J133,0)</f>
        <v>0</v>
      </c>
      <c r="BH133" s="216">
        <f>IF(N133="sníž. přenesená",J133,0)</f>
        <v>0</v>
      </c>
      <c r="BI133" s="216">
        <f>IF(N133="nulová",J133,0)</f>
        <v>0</v>
      </c>
      <c r="BJ133" s="17" t="s">
        <v>79</v>
      </c>
      <c r="BK133" s="217">
        <f>ROUND(I133*H133,15)</f>
        <v>0</v>
      </c>
      <c r="BL133" s="17" t="s">
        <v>135</v>
      </c>
      <c r="BM133" s="215" t="s">
        <v>176</v>
      </c>
    </row>
    <row r="134" s="2" customFormat="1">
      <c r="A134" s="38"/>
      <c r="B134" s="39"/>
      <c r="C134" s="40"/>
      <c r="D134" s="218" t="s">
        <v>137</v>
      </c>
      <c r="E134" s="40"/>
      <c r="F134" s="219" t="s">
        <v>856</v>
      </c>
      <c r="G134" s="40"/>
      <c r="H134" s="40"/>
      <c r="I134" s="144"/>
      <c r="J134" s="40"/>
      <c r="K134" s="40"/>
      <c r="L134" s="44"/>
      <c r="M134" s="220"/>
      <c r="N134" s="221"/>
      <c r="O134" s="91"/>
      <c r="P134" s="91"/>
      <c r="Q134" s="91"/>
      <c r="R134" s="91"/>
      <c r="S134" s="91"/>
      <c r="T134" s="92"/>
      <c r="U134" s="38"/>
      <c r="V134" s="38"/>
      <c r="W134" s="38"/>
      <c r="X134" s="38"/>
      <c r="Y134" s="38"/>
      <c r="Z134" s="38"/>
      <c r="AA134" s="38"/>
      <c r="AB134" s="38"/>
      <c r="AC134" s="38"/>
      <c r="AD134" s="38"/>
      <c r="AE134" s="38"/>
      <c r="AT134" s="17" t="s">
        <v>137</v>
      </c>
      <c r="AU134" s="17" t="s">
        <v>6</v>
      </c>
    </row>
    <row r="135" s="2" customFormat="1" ht="19.8" customHeight="1">
      <c r="A135" s="38"/>
      <c r="B135" s="39"/>
      <c r="C135" s="205" t="s">
        <v>6</v>
      </c>
      <c r="D135" s="205" t="s">
        <v>130</v>
      </c>
      <c r="E135" s="206" t="s">
        <v>857</v>
      </c>
      <c r="F135" s="207" t="s">
        <v>858</v>
      </c>
      <c r="G135" s="208" t="s">
        <v>161</v>
      </c>
      <c r="H135" s="209">
        <v>4</v>
      </c>
      <c r="I135" s="210"/>
      <c r="J135" s="209">
        <f>ROUND(I135*H135,15)</f>
        <v>0</v>
      </c>
      <c r="K135" s="207" t="s">
        <v>134</v>
      </c>
      <c r="L135" s="44"/>
      <c r="M135" s="211" t="s">
        <v>1</v>
      </c>
      <c r="N135" s="212" t="s">
        <v>37</v>
      </c>
      <c r="O135" s="91"/>
      <c r="P135" s="213">
        <f>O135*H135</f>
        <v>0</v>
      </c>
      <c r="Q135" s="213">
        <v>0</v>
      </c>
      <c r="R135" s="213">
        <f>Q135*H135</f>
        <v>0</v>
      </c>
      <c r="S135" s="213">
        <v>0</v>
      </c>
      <c r="T135" s="214">
        <f>S135*H135</f>
        <v>0</v>
      </c>
      <c r="U135" s="38"/>
      <c r="V135" s="38"/>
      <c r="W135" s="38"/>
      <c r="X135" s="38"/>
      <c r="Y135" s="38"/>
      <c r="Z135" s="38"/>
      <c r="AA135" s="38"/>
      <c r="AB135" s="38"/>
      <c r="AC135" s="38"/>
      <c r="AD135" s="38"/>
      <c r="AE135" s="38"/>
      <c r="AR135" s="215" t="s">
        <v>135</v>
      </c>
      <c r="AT135" s="215" t="s">
        <v>130</v>
      </c>
      <c r="AU135" s="215" t="s">
        <v>6</v>
      </c>
      <c r="AY135" s="17" t="s">
        <v>136</v>
      </c>
      <c r="BE135" s="216">
        <f>IF(N135="základní",J135,0)</f>
        <v>0</v>
      </c>
      <c r="BF135" s="216">
        <f>IF(N135="snížená",J135,0)</f>
        <v>0</v>
      </c>
      <c r="BG135" s="216">
        <f>IF(N135="zákl. přenesená",J135,0)</f>
        <v>0</v>
      </c>
      <c r="BH135" s="216">
        <f>IF(N135="sníž. přenesená",J135,0)</f>
        <v>0</v>
      </c>
      <c r="BI135" s="216">
        <f>IF(N135="nulová",J135,0)</f>
        <v>0</v>
      </c>
      <c r="BJ135" s="17" t="s">
        <v>79</v>
      </c>
      <c r="BK135" s="217">
        <f>ROUND(I135*H135,15)</f>
        <v>0</v>
      </c>
      <c r="BL135" s="17" t="s">
        <v>135</v>
      </c>
      <c r="BM135" s="215" t="s">
        <v>180</v>
      </c>
    </row>
    <row r="136" s="2" customFormat="1">
      <c r="A136" s="38"/>
      <c r="B136" s="39"/>
      <c r="C136" s="40"/>
      <c r="D136" s="218" t="s">
        <v>137</v>
      </c>
      <c r="E136" s="40"/>
      <c r="F136" s="219" t="s">
        <v>858</v>
      </c>
      <c r="G136" s="40"/>
      <c r="H136" s="40"/>
      <c r="I136" s="144"/>
      <c r="J136" s="40"/>
      <c r="K136" s="40"/>
      <c r="L136" s="44"/>
      <c r="M136" s="220"/>
      <c r="N136" s="221"/>
      <c r="O136" s="91"/>
      <c r="P136" s="91"/>
      <c r="Q136" s="91"/>
      <c r="R136" s="91"/>
      <c r="S136" s="91"/>
      <c r="T136" s="92"/>
      <c r="U136" s="38"/>
      <c r="V136" s="38"/>
      <c r="W136" s="38"/>
      <c r="X136" s="38"/>
      <c r="Y136" s="38"/>
      <c r="Z136" s="38"/>
      <c r="AA136" s="38"/>
      <c r="AB136" s="38"/>
      <c r="AC136" s="38"/>
      <c r="AD136" s="38"/>
      <c r="AE136" s="38"/>
      <c r="AT136" s="17" t="s">
        <v>137</v>
      </c>
      <c r="AU136" s="17" t="s">
        <v>6</v>
      </c>
    </row>
    <row r="137" s="2" customFormat="1" ht="19.8" customHeight="1">
      <c r="A137" s="38"/>
      <c r="B137" s="39"/>
      <c r="C137" s="205" t="s">
        <v>6</v>
      </c>
      <c r="D137" s="205" t="s">
        <v>130</v>
      </c>
      <c r="E137" s="206" t="s">
        <v>840</v>
      </c>
      <c r="F137" s="207" t="s">
        <v>841</v>
      </c>
      <c r="G137" s="208" t="s">
        <v>161</v>
      </c>
      <c r="H137" s="209">
        <v>2</v>
      </c>
      <c r="I137" s="210"/>
      <c r="J137" s="209">
        <f>ROUND(I137*H137,15)</f>
        <v>0</v>
      </c>
      <c r="K137" s="207" t="s">
        <v>134</v>
      </c>
      <c r="L137" s="44"/>
      <c r="M137" s="211" t="s">
        <v>1</v>
      </c>
      <c r="N137" s="212" t="s">
        <v>37</v>
      </c>
      <c r="O137" s="91"/>
      <c r="P137" s="213">
        <f>O137*H137</f>
        <v>0</v>
      </c>
      <c r="Q137" s="213">
        <v>0</v>
      </c>
      <c r="R137" s="213">
        <f>Q137*H137</f>
        <v>0</v>
      </c>
      <c r="S137" s="213">
        <v>0</v>
      </c>
      <c r="T137" s="214">
        <f>S137*H137</f>
        <v>0</v>
      </c>
      <c r="U137" s="38"/>
      <c r="V137" s="38"/>
      <c r="W137" s="38"/>
      <c r="X137" s="38"/>
      <c r="Y137" s="38"/>
      <c r="Z137" s="38"/>
      <c r="AA137" s="38"/>
      <c r="AB137" s="38"/>
      <c r="AC137" s="38"/>
      <c r="AD137" s="38"/>
      <c r="AE137" s="38"/>
      <c r="AR137" s="215" t="s">
        <v>135</v>
      </c>
      <c r="AT137" s="215" t="s">
        <v>130</v>
      </c>
      <c r="AU137" s="215" t="s">
        <v>6</v>
      </c>
      <c r="AY137" s="17" t="s">
        <v>136</v>
      </c>
      <c r="BE137" s="216">
        <f>IF(N137="základní",J137,0)</f>
        <v>0</v>
      </c>
      <c r="BF137" s="216">
        <f>IF(N137="snížená",J137,0)</f>
        <v>0</v>
      </c>
      <c r="BG137" s="216">
        <f>IF(N137="zákl. přenesená",J137,0)</f>
        <v>0</v>
      </c>
      <c r="BH137" s="216">
        <f>IF(N137="sníž. přenesená",J137,0)</f>
        <v>0</v>
      </c>
      <c r="BI137" s="216">
        <f>IF(N137="nulová",J137,0)</f>
        <v>0</v>
      </c>
      <c r="BJ137" s="17" t="s">
        <v>79</v>
      </c>
      <c r="BK137" s="217">
        <f>ROUND(I137*H137,15)</f>
        <v>0</v>
      </c>
      <c r="BL137" s="17" t="s">
        <v>135</v>
      </c>
      <c r="BM137" s="215" t="s">
        <v>185</v>
      </c>
    </row>
    <row r="138" s="2" customFormat="1">
      <c r="A138" s="38"/>
      <c r="B138" s="39"/>
      <c r="C138" s="40"/>
      <c r="D138" s="218" t="s">
        <v>137</v>
      </c>
      <c r="E138" s="40"/>
      <c r="F138" s="219" t="s">
        <v>841</v>
      </c>
      <c r="G138" s="40"/>
      <c r="H138" s="40"/>
      <c r="I138" s="144"/>
      <c r="J138" s="40"/>
      <c r="K138" s="40"/>
      <c r="L138" s="44"/>
      <c r="M138" s="220"/>
      <c r="N138" s="221"/>
      <c r="O138" s="91"/>
      <c r="P138" s="91"/>
      <c r="Q138" s="91"/>
      <c r="R138" s="91"/>
      <c r="S138" s="91"/>
      <c r="T138" s="92"/>
      <c r="U138" s="38"/>
      <c r="V138" s="38"/>
      <c r="W138" s="38"/>
      <c r="X138" s="38"/>
      <c r="Y138" s="38"/>
      <c r="Z138" s="38"/>
      <c r="AA138" s="38"/>
      <c r="AB138" s="38"/>
      <c r="AC138" s="38"/>
      <c r="AD138" s="38"/>
      <c r="AE138" s="38"/>
      <c r="AT138" s="17" t="s">
        <v>137</v>
      </c>
      <c r="AU138" s="17" t="s">
        <v>6</v>
      </c>
    </row>
    <row r="139" s="2" customFormat="1" ht="19.8" customHeight="1">
      <c r="A139" s="38"/>
      <c r="B139" s="39"/>
      <c r="C139" s="205" t="s">
        <v>6</v>
      </c>
      <c r="D139" s="205" t="s">
        <v>130</v>
      </c>
      <c r="E139" s="206" t="s">
        <v>859</v>
      </c>
      <c r="F139" s="207" t="s">
        <v>860</v>
      </c>
      <c r="G139" s="208" t="s">
        <v>161</v>
      </c>
      <c r="H139" s="209">
        <v>10</v>
      </c>
      <c r="I139" s="210"/>
      <c r="J139" s="209">
        <f>ROUND(I139*H139,15)</f>
        <v>0</v>
      </c>
      <c r="K139" s="207" t="s">
        <v>134</v>
      </c>
      <c r="L139" s="44"/>
      <c r="M139" s="211" t="s">
        <v>1</v>
      </c>
      <c r="N139" s="212" t="s">
        <v>37</v>
      </c>
      <c r="O139" s="91"/>
      <c r="P139" s="213">
        <f>O139*H139</f>
        <v>0</v>
      </c>
      <c r="Q139" s="213">
        <v>0</v>
      </c>
      <c r="R139" s="213">
        <f>Q139*H139</f>
        <v>0</v>
      </c>
      <c r="S139" s="213">
        <v>0</v>
      </c>
      <c r="T139" s="214">
        <f>S139*H139</f>
        <v>0</v>
      </c>
      <c r="U139" s="38"/>
      <c r="V139" s="38"/>
      <c r="W139" s="38"/>
      <c r="X139" s="38"/>
      <c r="Y139" s="38"/>
      <c r="Z139" s="38"/>
      <c r="AA139" s="38"/>
      <c r="AB139" s="38"/>
      <c r="AC139" s="38"/>
      <c r="AD139" s="38"/>
      <c r="AE139" s="38"/>
      <c r="AR139" s="215" t="s">
        <v>135</v>
      </c>
      <c r="AT139" s="215" t="s">
        <v>130</v>
      </c>
      <c r="AU139" s="215" t="s">
        <v>6</v>
      </c>
      <c r="AY139" s="17" t="s">
        <v>136</v>
      </c>
      <c r="BE139" s="216">
        <f>IF(N139="základní",J139,0)</f>
        <v>0</v>
      </c>
      <c r="BF139" s="216">
        <f>IF(N139="snížená",J139,0)</f>
        <v>0</v>
      </c>
      <c r="BG139" s="216">
        <f>IF(N139="zákl. přenesená",J139,0)</f>
        <v>0</v>
      </c>
      <c r="BH139" s="216">
        <f>IF(N139="sníž. přenesená",J139,0)</f>
        <v>0</v>
      </c>
      <c r="BI139" s="216">
        <f>IF(N139="nulová",J139,0)</f>
        <v>0</v>
      </c>
      <c r="BJ139" s="17" t="s">
        <v>79</v>
      </c>
      <c r="BK139" s="217">
        <f>ROUND(I139*H139,15)</f>
        <v>0</v>
      </c>
      <c r="BL139" s="17" t="s">
        <v>135</v>
      </c>
      <c r="BM139" s="215" t="s">
        <v>189</v>
      </c>
    </row>
    <row r="140" s="2" customFormat="1">
      <c r="A140" s="38"/>
      <c r="B140" s="39"/>
      <c r="C140" s="40"/>
      <c r="D140" s="218" t="s">
        <v>137</v>
      </c>
      <c r="E140" s="40"/>
      <c r="F140" s="219" t="s">
        <v>860</v>
      </c>
      <c r="G140" s="40"/>
      <c r="H140" s="40"/>
      <c r="I140" s="144"/>
      <c r="J140" s="40"/>
      <c r="K140" s="40"/>
      <c r="L140" s="44"/>
      <c r="M140" s="233"/>
      <c r="N140" s="234"/>
      <c r="O140" s="235"/>
      <c r="P140" s="235"/>
      <c r="Q140" s="235"/>
      <c r="R140" s="235"/>
      <c r="S140" s="235"/>
      <c r="T140" s="236"/>
      <c r="U140" s="38"/>
      <c r="V140" s="38"/>
      <c r="W140" s="38"/>
      <c r="X140" s="38"/>
      <c r="Y140" s="38"/>
      <c r="Z140" s="38"/>
      <c r="AA140" s="38"/>
      <c r="AB140" s="38"/>
      <c r="AC140" s="38"/>
      <c r="AD140" s="38"/>
      <c r="AE140" s="38"/>
      <c r="AT140" s="17" t="s">
        <v>137</v>
      </c>
      <c r="AU140" s="17" t="s">
        <v>6</v>
      </c>
    </row>
    <row r="141" s="2" customFormat="1" ht="6.96" customHeight="1">
      <c r="A141" s="38"/>
      <c r="B141" s="66"/>
      <c r="C141" s="67"/>
      <c r="D141" s="67"/>
      <c r="E141" s="67"/>
      <c r="F141" s="67"/>
      <c r="G141" s="67"/>
      <c r="H141" s="67"/>
      <c r="I141" s="183"/>
      <c r="J141" s="67"/>
      <c r="K141" s="67"/>
      <c r="L141" s="44"/>
      <c r="M141" s="38"/>
      <c r="O141" s="38"/>
      <c r="P141" s="38"/>
      <c r="Q141" s="38"/>
      <c r="R141" s="38"/>
      <c r="S141" s="38"/>
      <c r="T141" s="38"/>
      <c r="U141" s="38"/>
      <c r="V141" s="38"/>
      <c r="W141" s="38"/>
      <c r="X141" s="38"/>
      <c r="Y141" s="38"/>
      <c r="Z141" s="38"/>
      <c r="AA141" s="38"/>
      <c r="AB141" s="38"/>
      <c r="AC141" s="38"/>
      <c r="AD141" s="38"/>
      <c r="AE141" s="38"/>
    </row>
  </sheetData>
  <sheetProtection sheet="1" autoFilter="0" formatColumns="0" formatRows="0" objects="1" scenarios="1" spinCount="100000" saltValue="4Q0rpD/ZT+b1aJM4KaLGVqrkzfK5vGMwq2117ZH+erKuTWDhGpzUsecc856sjI5YZ8/yhdk+PDCCVK9w/RfRfA==" hashValue="8Mp9p+wJLwWMHaJ7b/p1N5d7AxvIqQGOAhA1+i7PHX+ZL0WRKf5N6BbUwqYtxqjA3FUTng47lsvRV0BOU8GXMw==" algorithmName="SHA-512" password="CC35"/>
  <autoFilter ref="C115:K140"/>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87</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861</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ROUND(J116,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ROUND((SUM(BE116:BE146)),  15)</f>
        <v>0</v>
      </c>
      <c r="G33" s="38"/>
      <c r="H33" s="38"/>
      <c r="I33" s="162">
        <v>0.20999999999999999</v>
      </c>
      <c r="J33" s="161">
        <f>ROUND(((SUM(BE116:BE146))*I33),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ROUND((SUM(BF116:BF146)),  15)</f>
        <v>0</v>
      </c>
      <c r="G34" s="38"/>
      <c r="H34" s="38"/>
      <c r="I34" s="162">
        <v>0.14999999999999999</v>
      </c>
      <c r="J34" s="161">
        <f>ROUND(((SUM(BF116:BF146))*I34),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ROUND((SUM(BG116:BG146)),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ROUND((SUM(BH116:BH146)),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ROUND((SUM(BI116:BI146)),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SO 01.2 - Ukolejnění a trakční propojení etapa 2</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J116</f>
        <v>0</v>
      </c>
      <c r="K96" s="40"/>
      <c r="L96" s="63"/>
      <c r="S96" s="38"/>
      <c r="T96" s="38"/>
      <c r="U96" s="38"/>
      <c r="V96" s="38"/>
      <c r="W96" s="38"/>
      <c r="X96" s="38"/>
      <c r="Y96" s="38"/>
      <c r="Z96" s="38"/>
      <c r="AA96" s="38"/>
      <c r="AB96" s="38"/>
      <c r="AC96" s="38"/>
      <c r="AD96" s="38"/>
      <c r="AE96" s="38"/>
      <c r="AU96" s="17" t="s">
        <v>116</v>
      </c>
    </row>
    <row r="97" s="2" customFormat="1" ht="21.84" customHeight="1">
      <c r="A97" s="38"/>
      <c r="B97" s="39"/>
      <c r="C97" s="40"/>
      <c r="D97" s="40"/>
      <c r="E97" s="40"/>
      <c r="F97" s="40"/>
      <c r="G97" s="40"/>
      <c r="H97" s="40"/>
      <c r="I97" s="144"/>
      <c r="J97" s="40"/>
      <c r="K97" s="40"/>
      <c r="L97" s="63"/>
      <c r="S97" s="38"/>
      <c r="T97" s="38"/>
      <c r="U97" s="38"/>
      <c r="V97" s="38"/>
      <c r="W97" s="38"/>
      <c r="X97" s="38"/>
      <c r="Y97" s="38"/>
      <c r="Z97" s="38"/>
      <c r="AA97" s="38"/>
      <c r="AB97" s="38"/>
      <c r="AC97" s="38"/>
      <c r="AD97" s="38"/>
      <c r="AE97" s="38"/>
    </row>
    <row r="98" s="2" customFormat="1" ht="6.96" customHeight="1">
      <c r="A98" s="38"/>
      <c r="B98" s="66"/>
      <c r="C98" s="67"/>
      <c r="D98" s="67"/>
      <c r="E98" s="67"/>
      <c r="F98" s="67"/>
      <c r="G98" s="67"/>
      <c r="H98" s="67"/>
      <c r="I98" s="183"/>
      <c r="J98" s="67"/>
      <c r="K98" s="67"/>
      <c r="L98" s="63"/>
      <c r="S98" s="38"/>
      <c r="T98" s="38"/>
      <c r="U98" s="38"/>
      <c r="V98" s="38"/>
      <c r="W98" s="38"/>
      <c r="X98" s="38"/>
      <c r="Y98" s="38"/>
      <c r="Z98" s="38"/>
      <c r="AA98" s="38"/>
      <c r="AB98" s="38"/>
      <c r="AC98" s="38"/>
      <c r="AD98" s="38"/>
      <c r="AE98" s="38"/>
    </row>
    <row r="102" s="2" customFormat="1" ht="6.96" customHeight="1">
      <c r="A102" s="38"/>
      <c r="B102" s="68"/>
      <c r="C102" s="69"/>
      <c r="D102" s="69"/>
      <c r="E102" s="69"/>
      <c r="F102" s="69"/>
      <c r="G102" s="69"/>
      <c r="H102" s="69"/>
      <c r="I102" s="186"/>
      <c r="J102" s="69"/>
      <c r="K102" s="69"/>
      <c r="L102" s="63"/>
      <c r="S102" s="38"/>
      <c r="T102" s="38"/>
      <c r="U102" s="38"/>
      <c r="V102" s="38"/>
      <c r="W102" s="38"/>
      <c r="X102" s="38"/>
      <c r="Y102" s="38"/>
      <c r="Z102" s="38"/>
      <c r="AA102" s="38"/>
      <c r="AB102" s="38"/>
      <c r="AC102" s="38"/>
      <c r="AD102" s="38"/>
      <c r="AE102" s="38"/>
    </row>
    <row r="103" s="2" customFormat="1" ht="24.96" customHeight="1">
      <c r="A103" s="38"/>
      <c r="B103" s="39"/>
      <c r="C103" s="23" t="s">
        <v>117</v>
      </c>
      <c r="D103" s="40"/>
      <c r="E103" s="40"/>
      <c r="F103" s="40"/>
      <c r="G103" s="40"/>
      <c r="H103" s="40"/>
      <c r="I103" s="144"/>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144"/>
      <c r="J104" s="40"/>
      <c r="K104" s="40"/>
      <c r="L104" s="63"/>
      <c r="S104" s="38"/>
      <c r="T104" s="38"/>
      <c r="U104" s="38"/>
      <c r="V104" s="38"/>
      <c r="W104" s="38"/>
      <c r="X104" s="38"/>
      <c r="Y104" s="38"/>
      <c r="Z104" s="38"/>
      <c r="AA104" s="38"/>
      <c r="AB104" s="38"/>
      <c r="AC104" s="38"/>
      <c r="AD104" s="38"/>
      <c r="AE104" s="38"/>
    </row>
    <row r="105" s="2" customFormat="1" ht="12" customHeight="1">
      <c r="A105" s="38"/>
      <c r="B105" s="39"/>
      <c r="C105" s="32" t="s">
        <v>15</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14.4" customHeight="1">
      <c r="A106" s="38"/>
      <c r="B106" s="39"/>
      <c r="C106" s="40"/>
      <c r="D106" s="40"/>
      <c r="E106" s="187" t="str">
        <f>E7</f>
        <v>Oprava kolejí a výhybek v žst. Hradec Králové hl.n.</v>
      </c>
      <c r="F106" s="32"/>
      <c r="G106" s="32"/>
      <c r="H106" s="32"/>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110</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4.4" customHeight="1">
      <c r="A108" s="38"/>
      <c r="B108" s="39"/>
      <c r="C108" s="40"/>
      <c r="D108" s="40"/>
      <c r="E108" s="76" t="str">
        <f>E9</f>
        <v>SO 01.2 - Ukolejnění a trakční propojení etapa 2</v>
      </c>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19</v>
      </c>
      <c r="D110" s="40"/>
      <c r="E110" s="40"/>
      <c r="F110" s="27" t="str">
        <f>F12</f>
        <v xml:space="preserve"> </v>
      </c>
      <c r="G110" s="40"/>
      <c r="H110" s="40"/>
      <c r="I110" s="147" t="s">
        <v>21</v>
      </c>
      <c r="J110" s="79" t="str">
        <f>IF(J12="","",J12)</f>
        <v>3. 6. 2020</v>
      </c>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32" t="s">
        <v>23</v>
      </c>
      <c r="D112" s="40"/>
      <c r="E112" s="40"/>
      <c r="F112" s="27" t="str">
        <f>E15</f>
        <v xml:space="preserve"> </v>
      </c>
      <c r="G112" s="40"/>
      <c r="H112" s="40"/>
      <c r="I112" s="147" t="s">
        <v>28</v>
      </c>
      <c r="J112" s="36" t="str">
        <f>E21</f>
        <v xml:space="preserve"> </v>
      </c>
      <c r="K112" s="40"/>
      <c r="L112" s="63"/>
      <c r="S112" s="38"/>
      <c r="T112" s="38"/>
      <c r="U112" s="38"/>
      <c r="V112" s="38"/>
      <c r="W112" s="38"/>
      <c r="X112" s="38"/>
      <c r="Y112" s="38"/>
      <c r="Z112" s="38"/>
      <c r="AA112" s="38"/>
      <c r="AB112" s="38"/>
      <c r="AC112" s="38"/>
      <c r="AD112" s="38"/>
      <c r="AE112" s="38"/>
    </row>
    <row r="113" s="2" customFormat="1" ht="15.6" customHeight="1">
      <c r="A113" s="38"/>
      <c r="B113" s="39"/>
      <c r="C113" s="32" t="s">
        <v>26</v>
      </c>
      <c r="D113" s="40"/>
      <c r="E113" s="40"/>
      <c r="F113" s="27" t="str">
        <f>IF(E18="","",E18)</f>
        <v>Vyplň údaj</v>
      </c>
      <c r="G113" s="40"/>
      <c r="H113" s="40"/>
      <c r="I113" s="147" t="s">
        <v>30</v>
      </c>
      <c r="J113" s="36" t="str">
        <f>E24</f>
        <v xml:space="preserve"> </v>
      </c>
      <c r="K113" s="40"/>
      <c r="L113" s="63"/>
      <c r="S113" s="38"/>
      <c r="T113" s="38"/>
      <c r="U113" s="38"/>
      <c r="V113" s="38"/>
      <c r="W113" s="38"/>
      <c r="X113" s="38"/>
      <c r="Y113" s="38"/>
      <c r="Z113" s="38"/>
      <c r="AA113" s="38"/>
      <c r="AB113" s="38"/>
      <c r="AC113" s="38"/>
      <c r="AD113" s="38"/>
      <c r="AE113" s="38"/>
    </row>
    <row r="114" s="2" customFormat="1" ht="10.32"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9" customFormat="1" ht="29.28" customHeight="1">
      <c r="A115" s="193"/>
      <c r="B115" s="194"/>
      <c r="C115" s="195" t="s">
        <v>118</v>
      </c>
      <c r="D115" s="196" t="s">
        <v>57</v>
      </c>
      <c r="E115" s="196" t="s">
        <v>53</v>
      </c>
      <c r="F115" s="196" t="s">
        <v>54</v>
      </c>
      <c r="G115" s="196" t="s">
        <v>119</v>
      </c>
      <c r="H115" s="196" t="s">
        <v>120</v>
      </c>
      <c r="I115" s="197" t="s">
        <v>121</v>
      </c>
      <c r="J115" s="196" t="s">
        <v>114</v>
      </c>
      <c r="K115" s="198" t="s">
        <v>122</v>
      </c>
      <c r="L115" s="199"/>
      <c r="M115" s="100" t="s">
        <v>1</v>
      </c>
      <c r="N115" s="101" t="s">
        <v>36</v>
      </c>
      <c r="O115" s="101" t="s">
        <v>123</v>
      </c>
      <c r="P115" s="101" t="s">
        <v>124</v>
      </c>
      <c r="Q115" s="101" t="s">
        <v>125</v>
      </c>
      <c r="R115" s="101" t="s">
        <v>126</v>
      </c>
      <c r="S115" s="101" t="s">
        <v>127</v>
      </c>
      <c r="T115" s="102" t="s">
        <v>128</v>
      </c>
      <c r="U115" s="193"/>
      <c r="V115" s="193"/>
      <c r="W115" s="193"/>
      <c r="X115" s="193"/>
      <c r="Y115" s="193"/>
      <c r="Z115" s="193"/>
      <c r="AA115" s="193"/>
      <c r="AB115" s="193"/>
      <c r="AC115" s="193"/>
      <c r="AD115" s="193"/>
      <c r="AE115" s="193"/>
    </row>
    <row r="116" s="2" customFormat="1" ht="22.8" customHeight="1">
      <c r="A116" s="38"/>
      <c r="B116" s="39"/>
      <c r="C116" s="107" t="s">
        <v>129</v>
      </c>
      <c r="D116" s="40"/>
      <c r="E116" s="40"/>
      <c r="F116" s="40"/>
      <c r="G116" s="40"/>
      <c r="H116" s="40"/>
      <c r="I116" s="144"/>
      <c r="J116" s="200">
        <f>BK116</f>
        <v>0</v>
      </c>
      <c r="K116" s="40"/>
      <c r="L116" s="44"/>
      <c r="M116" s="103"/>
      <c r="N116" s="201"/>
      <c r="O116" s="104"/>
      <c r="P116" s="202">
        <f>SUM(P117:P146)</f>
        <v>0</v>
      </c>
      <c r="Q116" s="104"/>
      <c r="R116" s="202">
        <f>SUM(R117:R146)</f>
        <v>0</v>
      </c>
      <c r="S116" s="104"/>
      <c r="T116" s="203">
        <f>SUM(T117:T146)</f>
        <v>0</v>
      </c>
      <c r="U116" s="38"/>
      <c r="V116" s="38"/>
      <c r="W116" s="38"/>
      <c r="X116" s="38"/>
      <c r="Y116" s="38"/>
      <c r="Z116" s="38"/>
      <c r="AA116" s="38"/>
      <c r="AB116" s="38"/>
      <c r="AC116" s="38"/>
      <c r="AD116" s="38"/>
      <c r="AE116" s="38"/>
      <c r="AT116" s="17" t="s">
        <v>71</v>
      </c>
      <c r="AU116" s="17" t="s">
        <v>116</v>
      </c>
      <c r="BK116" s="204">
        <f>SUM(BK117:BK146)</f>
        <v>0</v>
      </c>
    </row>
    <row r="117" s="2" customFormat="1" ht="19.8" customHeight="1">
      <c r="A117" s="38"/>
      <c r="B117" s="39"/>
      <c r="C117" s="223" t="s">
        <v>6</v>
      </c>
      <c r="D117" s="223" t="s">
        <v>291</v>
      </c>
      <c r="E117" s="224" t="s">
        <v>838</v>
      </c>
      <c r="F117" s="225" t="s">
        <v>839</v>
      </c>
      <c r="G117" s="226" t="s">
        <v>161</v>
      </c>
      <c r="H117" s="227">
        <v>1</v>
      </c>
      <c r="I117" s="228"/>
      <c r="J117" s="227">
        <f>ROUND(I117*H117,15)</f>
        <v>0</v>
      </c>
      <c r="K117" s="225" t="s">
        <v>134</v>
      </c>
      <c r="L117" s="229"/>
      <c r="M117" s="230" t="s">
        <v>1</v>
      </c>
      <c r="N117" s="231" t="s">
        <v>37</v>
      </c>
      <c r="O117" s="91"/>
      <c r="P117" s="213">
        <f>O117*H117</f>
        <v>0</v>
      </c>
      <c r="Q117" s="213">
        <v>0</v>
      </c>
      <c r="R117" s="213">
        <f>Q117*H117</f>
        <v>0</v>
      </c>
      <c r="S117" s="213">
        <v>0</v>
      </c>
      <c r="T117" s="214">
        <f>S117*H117</f>
        <v>0</v>
      </c>
      <c r="U117" s="38"/>
      <c r="V117" s="38"/>
      <c r="W117" s="38"/>
      <c r="X117" s="38"/>
      <c r="Y117" s="38"/>
      <c r="Z117" s="38"/>
      <c r="AA117" s="38"/>
      <c r="AB117" s="38"/>
      <c r="AC117" s="38"/>
      <c r="AD117" s="38"/>
      <c r="AE117" s="38"/>
      <c r="AR117" s="215" t="s">
        <v>152</v>
      </c>
      <c r="AT117" s="215" t="s">
        <v>291</v>
      </c>
      <c r="AU117" s="215" t="s">
        <v>6</v>
      </c>
      <c r="AY117" s="17" t="s">
        <v>136</v>
      </c>
      <c r="BE117" s="216">
        <f>IF(N117="základní",J117,0)</f>
        <v>0</v>
      </c>
      <c r="BF117" s="216">
        <f>IF(N117="snížená",J117,0)</f>
        <v>0</v>
      </c>
      <c r="BG117" s="216">
        <f>IF(N117="zákl. přenesená",J117,0)</f>
        <v>0</v>
      </c>
      <c r="BH117" s="216">
        <f>IF(N117="sníž. přenesená",J117,0)</f>
        <v>0</v>
      </c>
      <c r="BI117" s="216">
        <f>IF(N117="nulová",J117,0)</f>
        <v>0</v>
      </c>
      <c r="BJ117" s="17" t="s">
        <v>79</v>
      </c>
      <c r="BK117" s="217">
        <f>ROUND(I117*H117,15)</f>
        <v>0</v>
      </c>
      <c r="BL117" s="17" t="s">
        <v>135</v>
      </c>
      <c r="BM117" s="215" t="s">
        <v>81</v>
      </c>
    </row>
    <row r="118" s="2" customFormat="1">
      <c r="A118" s="38"/>
      <c r="B118" s="39"/>
      <c r="C118" s="40"/>
      <c r="D118" s="218" t="s">
        <v>137</v>
      </c>
      <c r="E118" s="40"/>
      <c r="F118" s="219" t="s">
        <v>839</v>
      </c>
      <c r="G118" s="40"/>
      <c r="H118" s="40"/>
      <c r="I118" s="144"/>
      <c r="J118" s="40"/>
      <c r="K118" s="40"/>
      <c r="L118" s="44"/>
      <c r="M118" s="220"/>
      <c r="N118" s="221"/>
      <c r="O118" s="91"/>
      <c r="P118" s="91"/>
      <c r="Q118" s="91"/>
      <c r="R118" s="91"/>
      <c r="S118" s="91"/>
      <c r="T118" s="92"/>
      <c r="U118" s="38"/>
      <c r="V118" s="38"/>
      <c r="W118" s="38"/>
      <c r="X118" s="38"/>
      <c r="Y118" s="38"/>
      <c r="Z118" s="38"/>
      <c r="AA118" s="38"/>
      <c r="AB118" s="38"/>
      <c r="AC118" s="38"/>
      <c r="AD118" s="38"/>
      <c r="AE118" s="38"/>
      <c r="AT118" s="17" t="s">
        <v>137</v>
      </c>
      <c r="AU118" s="17" t="s">
        <v>6</v>
      </c>
    </row>
    <row r="119" s="2" customFormat="1" ht="19.8" customHeight="1">
      <c r="A119" s="38"/>
      <c r="B119" s="39"/>
      <c r="C119" s="223" t="s">
        <v>6</v>
      </c>
      <c r="D119" s="223" t="s">
        <v>291</v>
      </c>
      <c r="E119" s="224" t="s">
        <v>862</v>
      </c>
      <c r="F119" s="225" t="s">
        <v>863</v>
      </c>
      <c r="G119" s="226" t="s">
        <v>161</v>
      </c>
      <c r="H119" s="227">
        <v>1</v>
      </c>
      <c r="I119" s="228"/>
      <c r="J119" s="227">
        <f>ROUND(I119*H119,15)</f>
        <v>0</v>
      </c>
      <c r="K119" s="225" t="s">
        <v>134</v>
      </c>
      <c r="L119" s="229"/>
      <c r="M119" s="230" t="s">
        <v>1</v>
      </c>
      <c r="N119" s="231" t="s">
        <v>37</v>
      </c>
      <c r="O119" s="91"/>
      <c r="P119" s="213">
        <f>O119*H119</f>
        <v>0</v>
      </c>
      <c r="Q119" s="213">
        <v>0</v>
      </c>
      <c r="R119" s="213">
        <f>Q119*H119</f>
        <v>0</v>
      </c>
      <c r="S119" s="213">
        <v>0</v>
      </c>
      <c r="T119" s="214">
        <f>S119*H119</f>
        <v>0</v>
      </c>
      <c r="U119" s="38"/>
      <c r="V119" s="38"/>
      <c r="W119" s="38"/>
      <c r="X119" s="38"/>
      <c r="Y119" s="38"/>
      <c r="Z119" s="38"/>
      <c r="AA119" s="38"/>
      <c r="AB119" s="38"/>
      <c r="AC119" s="38"/>
      <c r="AD119" s="38"/>
      <c r="AE119" s="38"/>
      <c r="AR119" s="215" t="s">
        <v>152</v>
      </c>
      <c r="AT119" s="215" t="s">
        <v>291</v>
      </c>
      <c r="AU119" s="215" t="s">
        <v>6</v>
      </c>
      <c r="AY119" s="17" t="s">
        <v>136</v>
      </c>
      <c r="BE119" s="216">
        <f>IF(N119="základní",J119,0)</f>
        <v>0</v>
      </c>
      <c r="BF119" s="216">
        <f>IF(N119="snížená",J119,0)</f>
        <v>0</v>
      </c>
      <c r="BG119" s="216">
        <f>IF(N119="zákl. přenesená",J119,0)</f>
        <v>0</v>
      </c>
      <c r="BH119" s="216">
        <f>IF(N119="sníž. přenesená",J119,0)</f>
        <v>0</v>
      </c>
      <c r="BI119" s="216">
        <f>IF(N119="nulová",J119,0)</f>
        <v>0</v>
      </c>
      <c r="BJ119" s="17" t="s">
        <v>79</v>
      </c>
      <c r="BK119" s="217">
        <f>ROUND(I119*H119,15)</f>
        <v>0</v>
      </c>
      <c r="BL119" s="17" t="s">
        <v>135</v>
      </c>
      <c r="BM119" s="215" t="s">
        <v>135</v>
      </c>
    </row>
    <row r="120" s="2" customFormat="1">
      <c r="A120" s="38"/>
      <c r="B120" s="39"/>
      <c r="C120" s="40"/>
      <c r="D120" s="218" t="s">
        <v>137</v>
      </c>
      <c r="E120" s="40"/>
      <c r="F120" s="219" t="s">
        <v>863</v>
      </c>
      <c r="G120" s="40"/>
      <c r="H120" s="40"/>
      <c r="I120" s="144"/>
      <c r="J120" s="40"/>
      <c r="K120" s="40"/>
      <c r="L120" s="44"/>
      <c r="M120" s="220"/>
      <c r="N120" s="221"/>
      <c r="O120" s="91"/>
      <c r="P120" s="91"/>
      <c r="Q120" s="91"/>
      <c r="R120" s="91"/>
      <c r="S120" s="91"/>
      <c r="T120" s="92"/>
      <c r="U120" s="38"/>
      <c r="V120" s="38"/>
      <c r="W120" s="38"/>
      <c r="X120" s="38"/>
      <c r="Y120" s="38"/>
      <c r="Z120" s="38"/>
      <c r="AA120" s="38"/>
      <c r="AB120" s="38"/>
      <c r="AC120" s="38"/>
      <c r="AD120" s="38"/>
      <c r="AE120" s="38"/>
      <c r="AT120" s="17" t="s">
        <v>137</v>
      </c>
      <c r="AU120" s="17" t="s">
        <v>6</v>
      </c>
    </row>
    <row r="121" s="2" customFormat="1" ht="19.8" customHeight="1">
      <c r="A121" s="38"/>
      <c r="B121" s="39"/>
      <c r="C121" s="223" t="s">
        <v>6</v>
      </c>
      <c r="D121" s="223" t="s">
        <v>291</v>
      </c>
      <c r="E121" s="224" t="s">
        <v>864</v>
      </c>
      <c r="F121" s="225" t="s">
        <v>865</v>
      </c>
      <c r="G121" s="226" t="s">
        <v>161</v>
      </c>
      <c r="H121" s="227">
        <v>1</v>
      </c>
      <c r="I121" s="228"/>
      <c r="J121" s="227">
        <f>ROUND(I121*H121,15)</f>
        <v>0</v>
      </c>
      <c r="K121" s="225" t="s">
        <v>134</v>
      </c>
      <c r="L121" s="229"/>
      <c r="M121" s="230" t="s">
        <v>1</v>
      </c>
      <c r="N121" s="231" t="s">
        <v>37</v>
      </c>
      <c r="O121" s="91"/>
      <c r="P121" s="213">
        <f>O121*H121</f>
        <v>0</v>
      </c>
      <c r="Q121" s="213">
        <v>0</v>
      </c>
      <c r="R121" s="213">
        <f>Q121*H121</f>
        <v>0</v>
      </c>
      <c r="S121" s="213">
        <v>0</v>
      </c>
      <c r="T121" s="214">
        <f>S121*H121</f>
        <v>0</v>
      </c>
      <c r="U121" s="38"/>
      <c r="V121" s="38"/>
      <c r="W121" s="38"/>
      <c r="X121" s="38"/>
      <c r="Y121" s="38"/>
      <c r="Z121" s="38"/>
      <c r="AA121" s="38"/>
      <c r="AB121" s="38"/>
      <c r="AC121" s="38"/>
      <c r="AD121" s="38"/>
      <c r="AE121" s="38"/>
      <c r="AR121" s="215" t="s">
        <v>152</v>
      </c>
      <c r="AT121" s="215" t="s">
        <v>291</v>
      </c>
      <c r="AU121" s="215" t="s">
        <v>6</v>
      </c>
      <c r="AY121" s="17" t="s">
        <v>136</v>
      </c>
      <c r="BE121" s="216">
        <f>IF(N121="základní",J121,0)</f>
        <v>0</v>
      </c>
      <c r="BF121" s="216">
        <f>IF(N121="snížená",J121,0)</f>
        <v>0</v>
      </c>
      <c r="BG121" s="216">
        <f>IF(N121="zákl. přenesená",J121,0)</f>
        <v>0</v>
      </c>
      <c r="BH121" s="216">
        <f>IF(N121="sníž. přenesená",J121,0)</f>
        <v>0</v>
      </c>
      <c r="BI121" s="216">
        <f>IF(N121="nulová",J121,0)</f>
        <v>0</v>
      </c>
      <c r="BJ121" s="17" t="s">
        <v>79</v>
      </c>
      <c r="BK121" s="217">
        <f>ROUND(I121*H121,15)</f>
        <v>0</v>
      </c>
      <c r="BL121" s="17" t="s">
        <v>135</v>
      </c>
      <c r="BM121" s="215" t="s">
        <v>148</v>
      </c>
    </row>
    <row r="122" s="2" customFormat="1">
      <c r="A122" s="38"/>
      <c r="B122" s="39"/>
      <c r="C122" s="40"/>
      <c r="D122" s="218" t="s">
        <v>137</v>
      </c>
      <c r="E122" s="40"/>
      <c r="F122" s="219" t="s">
        <v>865</v>
      </c>
      <c r="G122" s="40"/>
      <c r="H122" s="40"/>
      <c r="I122" s="144"/>
      <c r="J122" s="40"/>
      <c r="K122" s="40"/>
      <c r="L122" s="44"/>
      <c r="M122" s="220"/>
      <c r="N122" s="221"/>
      <c r="O122" s="91"/>
      <c r="P122" s="91"/>
      <c r="Q122" s="91"/>
      <c r="R122" s="91"/>
      <c r="S122" s="91"/>
      <c r="T122" s="92"/>
      <c r="U122" s="38"/>
      <c r="V122" s="38"/>
      <c r="W122" s="38"/>
      <c r="X122" s="38"/>
      <c r="Y122" s="38"/>
      <c r="Z122" s="38"/>
      <c r="AA122" s="38"/>
      <c r="AB122" s="38"/>
      <c r="AC122" s="38"/>
      <c r="AD122" s="38"/>
      <c r="AE122" s="38"/>
      <c r="AT122" s="17" t="s">
        <v>137</v>
      </c>
      <c r="AU122" s="17" t="s">
        <v>6</v>
      </c>
    </row>
    <row r="123" s="2" customFormat="1" ht="19.8" customHeight="1">
      <c r="A123" s="38"/>
      <c r="B123" s="39"/>
      <c r="C123" s="223" t="s">
        <v>6</v>
      </c>
      <c r="D123" s="223" t="s">
        <v>291</v>
      </c>
      <c r="E123" s="224" t="s">
        <v>866</v>
      </c>
      <c r="F123" s="225" t="s">
        <v>867</v>
      </c>
      <c r="G123" s="226" t="s">
        <v>161</v>
      </c>
      <c r="H123" s="227">
        <v>1</v>
      </c>
      <c r="I123" s="228"/>
      <c r="J123" s="227">
        <f>ROUND(I123*H123,15)</f>
        <v>0</v>
      </c>
      <c r="K123" s="225" t="s">
        <v>134</v>
      </c>
      <c r="L123" s="229"/>
      <c r="M123" s="230" t="s">
        <v>1</v>
      </c>
      <c r="N123" s="231" t="s">
        <v>37</v>
      </c>
      <c r="O123" s="91"/>
      <c r="P123" s="213">
        <f>O123*H123</f>
        <v>0</v>
      </c>
      <c r="Q123" s="213">
        <v>0</v>
      </c>
      <c r="R123" s="213">
        <f>Q123*H123</f>
        <v>0</v>
      </c>
      <c r="S123" s="213">
        <v>0</v>
      </c>
      <c r="T123" s="214">
        <f>S123*H123</f>
        <v>0</v>
      </c>
      <c r="U123" s="38"/>
      <c r="V123" s="38"/>
      <c r="W123" s="38"/>
      <c r="X123" s="38"/>
      <c r="Y123" s="38"/>
      <c r="Z123" s="38"/>
      <c r="AA123" s="38"/>
      <c r="AB123" s="38"/>
      <c r="AC123" s="38"/>
      <c r="AD123" s="38"/>
      <c r="AE123" s="38"/>
      <c r="AR123" s="215" t="s">
        <v>152</v>
      </c>
      <c r="AT123" s="215" t="s">
        <v>291</v>
      </c>
      <c r="AU123" s="215" t="s">
        <v>6</v>
      </c>
      <c r="AY123" s="17" t="s">
        <v>136</v>
      </c>
      <c r="BE123" s="216">
        <f>IF(N123="základní",J123,0)</f>
        <v>0</v>
      </c>
      <c r="BF123" s="216">
        <f>IF(N123="snížená",J123,0)</f>
        <v>0</v>
      </c>
      <c r="BG123" s="216">
        <f>IF(N123="zákl. přenesená",J123,0)</f>
        <v>0</v>
      </c>
      <c r="BH123" s="216">
        <f>IF(N123="sníž. přenesená",J123,0)</f>
        <v>0</v>
      </c>
      <c r="BI123" s="216">
        <f>IF(N123="nulová",J123,0)</f>
        <v>0</v>
      </c>
      <c r="BJ123" s="17" t="s">
        <v>79</v>
      </c>
      <c r="BK123" s="217">
        <f>ROUND(I123*H123,15)</f>
        <v>0</v>
      </c>
      <c r="BL123" s="17" t="s">
        <v>135</v>
      </c>
      <c r="BM123" s="215" t="s">
        <v>152</v>
      </c>
    </row>
    <row r="124" s="2" customFormat="1">
      <c r="A124" s="38"/>
      <c r="B124" s="39"/>
      <c r="C124" s="40"/>
      <c r="D124" s="218" t="s">
        <v>137</v>
      </c>
      <c r="E124" s="40"/>
      <c r="F124" s="219" t="s">
        <v>867</v>
      </c>
      <c r="G124" s="40"/>
      <c r="H124" s="40"/>
      <c r="I124" s="144"/>
      <c r="J124" s="40"/>
      <c r="K124" s="40"/>
      <c r="L124" s="44"/>
      <c r="M124" s="220"/>
      <c r="N124" s="221"/>
      <c r="O124" s="91"/>
      <c r="P124" s="91"/>
      <c r="Q124" s="91"/>
      <c r="R124" s="91"/>
      <c r="S124" s="91"/>
      <c r="T124" s="92"/>
      <c r="U124" s="38"/>
      <c r="V124" s="38"/>
      <c r="W124" s="38"/>
      <c r="X124" s="38"/>
      <c r="Y124" s="38"/>
      <c r="Z124" s="38"/>
      <c r="AA124" s="38"/>
      <c r="AB124" s="38"/>
      <c r="AC124" s="38"/>
      <c r="AD124" s="38"/>
      <c r="AE124" s="38"/>
      <c r="AT124" s="17" t="s">
        <v>137</v>
      </c>
      <c r="AU124" s="17" t="s">
        <v>6</v>
      </c>
    </row>
    <row r="125" s="2" customFormat="1" ht="19.8" customHeight="1">
      <c r="A125" s="38"/>
      <c r="B125" s="39"/>
      <c r="C125" s="205" t="s">
        <v>6</v>
      </c>
      <c r="D125" s="205" t="s">
        <v>130</v>
      </c>
      <c r="E125" s="206" t="s">
        <v>840</v>
      </c>
      <c r="F125" s="207" t="s">
        <v>841</v>
      </c>
      <c r="G125" s="208" t="s">
        <v>161</v>
      </c>
      <c r="H125" s="209">
        <v>1</v>
      </c>
      <c r="I125" s="210"/>
      <c r="J125" s="209">
        <f>ROUND(I125*H125,15)</f>
        <v>0</v>
      </c>
      <c r="K125" s="207" t="s">
        <v>134</v>
      </c>
      <c r="L125" s="44"/>
      <c r="M125" s="211" t="s">
        <v>1</v>
      </c>
      <c r="N125" s="212" t="s">
        <v>37</v>
      </c>
      <c r="O125" s="91"/>
      <c r="P125" s="213">
        <f>O125*H125</f>
        <v>0</v>
      </c>
      <c r="Q125" s="213">
        <v>0</v>
      </c>
      <c r="R125" s="213">
        <f>Q125*H125</f>
        <v>0</v>
      </c>
      <c r="S125" s="213">
        <v>0</v>
      </c>
      <c r="T125" s="214">
        <f>S125*H125</f>
        <v>0</v>
      </c>
      <c r="U125" s="38"/>
      <c r="V125" s="38"/>
      <c r="W125" s="38"/>
      <c r="X125" s="38"/>
      <c r="Y125" s="38"/>
      <c r="Z125" s="38"/>
      <c r="AA125" s="38"/>
      <c r="AB125" s="38"/>
      <c r="AC125" s="38"/>
      <c r="AD125" s="38"/>
      <c r="AE125" s="38"/>
      <c r="AR125" s="215" t="s">
        <v>135</v>
      </c>
      <c r="AT125" s="215" t="s">
        <v>130</v>
      </c>
      <c r="AU125" s="215" t="s">
        <v>6</v>
      </c>
      <c r="AY125" s="17" t="s">
        <v>136</v>
      </c>
      <c r="BE125" s="216">
        <f>IF(N125="základní",J125,0)</f>
        <v>0</v>
      </c>
      <c r="BF125" s="216">
        <f>IF(N125="snížená",J125,0)</f>
        <v>0</v>
      </c>
      <c r="BG125" s="216">
        <f>IF(N125="zákl. přenesená",J125,0)</f>
        <v>0</v>
      </c>
      <c r="BH125" s="216">
        <f>IF(N125="sníž. přenesená",J125,0)</f>
        <v>0</v>
      </c>
      <c r="BI125" s="216">
        <f>IF(N125="nulová",J125,0)</f>
        <v>0</v>
      </c>
      <c r="BJ125" s="17" t="s">
        <v>79</v>
      </c>
      <c r="BK125" s="217">
        <f>ROUND(I125*H125,15)</f>
        <v>0</v>
      </c>
      <c r="BL125" s="17" t="s">
        <v>135</v>
      </c>
      <c r="BM125" s="215" t="s">
        <v>157</v>
      </c>
    </row>
    <row r="126" s="2" customFormat="1">
      <c r="A126" s="38"/>
      <c r="B126" s="39"/>
      <c r="C126" s="40"/>
      <c r="D126" s="218" t="s">
        <v>137</v>
      </c>
      <c r="E126" s="40"/>
      <c r="F126" s="219" t="s">
        <v>841</v>
      </c>
      <c r="G126" s="40"/>
      <c r="H126" s="40"/>
      <c r="I126" s="144"/>
      <c r="J126" s="40"/>
      <c r="K126" s="40"/>
      <c r="L126" s="44"/>
      <c r="M126" s="220"/>
      <c r="N126" s="221"/>
      <c r="O126" s="91"/>
      <c r="P126" s="91"/>
      <c r="Q126" s="91"/>
      <c r="R126" s="91"/>
      <c r="S126" s="91"/>
      <c r="T126" s="92"/>
      <c r="U126" s="38"/>
      <c r="V126" s="38"/>
      <c r="W126" s="38"/>
      <c r="X126" s="38"/>
      <c r="Y126" s="38"/>
      <c r="Z126" s="38"/>
      <c r="AA126" s="38"/>
      <c r="AB126" s="38"/>
      <c r="AC126" s="38"/>
      <c r="AD126" s="38"/>
      <c r="AE126" s="38"/>
      <c r="AT126" s="17" t="s">
        <v>137</v>
      </c>
      <c r="AU126" s="17" t="s">
        <v>6</v>
      </c>
    </row>
    <row r="127" s="2" customFormat="1" ht="19.8" customHeight="1">
      <c r="A127" s="38"/>
      <c r="B127" s="39"/>
      <c r="C127" s="205" t="s">
        <v>6</v>
      </c>
      <c r="D127" s="205" t="s">
        <v>130</v>
      </c>
      <c r="E127" s="206" t="s">
        <v>842</v>
      </c>
      <c r="F127" s="207" t="s">
        <v>843</v>
      </c>
      <c r="G127" s="208" t="s">
        <v>161</v>
      </c>
      <c r="H127" s="209">
        <v>6</v>
      </c>
      <c r="I127" s="210"/>
      <c r="J127" s="209">
        <f>ROUND(I127*H127,15)</f>
        <v>0</v>
      </c>
      <c r="K127" s="207" t="s">
        <v>134</v>
      </c>
      <c r="L127" s="44"/>
      <c r="M127" s="211" t="s">
        <v>1</v>
      </c>
      <c r="N127" s="212" t="s">
        <v>37</v>
      </c>
      <c r="O127" s="91"/>
      <c r="P127" s="213">
        <f>O127*H127</f>
        <v>0</v>
      </c>
      <c r="Q127" s="213">
        <v>0</v>
      </c>
      <c r="R127" s="213">
        <f>Q127*H127</f>
        <v>0</v>
      </c>
      <c r="S127" s="213">
        <v>0</v>
      </c>
      <c r="T127" s="214">
        <f>S127*H127</f>
        <v>0</v>
      </c>
      <c r="U127" s="38"/>
      <c r="V127" s="38"/>
      <c r="W127" s="38"/>
      <c r="X127" s="38"/>
      <c r="Y127" s="38"/>
      <c r="Z127" s="38"/>
      <c r="AA127" s="38"/>
      <c r="AB127" s="38"/>
      <c r="AC127" s="38"/>
      <c r="AD127" s="38"/>
      <c r="AE127" s="38"/>
      <c r="AR127" s="215" t="s">
        <v>135</v>
      </c>
      <c r="AT127" s="215" t="s">
        <v>130</v>
      </c>
      <c r="AU127" s="215" t="s">
        <v>6</v>
      </c>
      <c r="AY127" s="17" t="s">
        <v>136</v>
      </c>
      <c r="BE127" s="216">
        <f>IF(N127="základní",J127,0)</f>
        <v>0</v>
      </c>
      <c r="BF127" s="216">
        <f>IF(N127="snížená",J127,0)</f>
        <v>0</v>
      </c>
      <c r="BG127" s="216">
        <f>IF(N127="zákl. přenesená",J127,0)</f>
        <v>0</v>
      </c>
      <c r="BH127" s="216">
        <f>IF(N127="sníž. přenesená",J127,0)</f>
        <v>0</v>
      </c>
      <c r="BI127" s="216">
        <f>IF(N127="nulová",J127,0)</f>
        <v>0</v>
      </c>
      <c r="BJ127" s="17" t="s">
        <v>79</v>
      </c>
      <c r="BK127" s="217">
        <f>ROUND(I127*H127,15)</f>
        <v>0</v>
      </c>
      <c r="BL127" s="17" t="s">
        <v>135</v>
      </c>
      <c r="BM127" s="215" t="s">
        <v>162</v>
      </c>
    </row>
    <row r="128" s="2" customFormat="1">
      <c r="A128" s="38"/>
      <c r="B128" s="39"/>
      <c r="C128" s="40"/>
      <c r="D128" s="218" t="s">
        <v>137</v>
      </c>
      <c r="E128" s="40"/>
      <c r="F128" s="219" t="s">
        <v>843</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137</v>
      </c>
      <c r="AU128" s="17" t="s">
        <v>6</v>
      </c>
    </row>
    <row r="129" s="2" customFormat="1" ht="19.8" customHeight="1">
      <c r="A129" s="38"/>
      <c r="B129" s="39"/>
      <c r="C129" s="205" t="s">
        <v>6</v>
      </c>
      <c r="D129" s="205" t="s">
        <v>130</v>
      </c>
      <c r="E129" s="206" t="s">
        <v>844</v>
      </c>
      <c r="F129" s="207" t="s">
        <v>845</v>
      </c>
      <c r="G129" s="208" t="s">
        <v>161</v>
      </c>
      <c r="H129" s="209">
        <v>2</v>
      </c>
      <c r="I129" s="210"/>
      <c r="J129" s="209">
        <f>ROUND(I129*H129,15)</f>
        <v>0</v>
      </c>
      <c r="K129" s="207" t="s">
        <v>134</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135</v>
      </c>
      <c r="AT129" s="215" t="s">
        <v>130</v>
      </c>
      <c r="AU129" s="215" t="s">
        <v>6</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135</v>
      </c>
      <c r="BM129" s="215" t="s">
        <v>167</v>
      </c>
    </row>
    <row r="130" s="2" customFormat="1">
      <c r="A130" s="38"/>
      <c r="B130" s="39"/>
      <c r="C130" s="40"/>
      <c r="D130" s="218" t="s">
        <v>137</v>
      </c>
      <c r="E130" s="40"/>
      <c r="F130" s="219" t="s">
        <v>845</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6</v>
      </c>
    </row>
    <row r="131" s="2" customFormat="1" ht="19.8" customHeight="1">
      <c r="A131" s="38"/>
      <c r="B131" s="39"/>
      <c r="C131" s="205" t="s">
        <v>6</v>
      </c>
      <c r="D131" s="205" t="s">
        <v>130</v>
      </c>
      <c r="E131" s="206" t="s">
        <v>846</v>
      </c>
      <c r="F131" s="207" t="s">
        <v>847</v>
      </c>
      <c r="G131" s="208" t="s">
        <v>161</v>
      </c>
      <c r="H131" s="209">
        <v>3</v>
      </c>
      <c r="I131" s="210"/>
      <c r="J131" s="209">
        <f>ROUND(I131*H131,15)</f>
        <v>0</v>
      </c>
      <c r="K131" s="207" t="s">
        <v>134</v>
      </c>
      <c r="L131" s="44"/>
      <c r="M131" s="211" t="s">
        <v>1</v>
      </c>
      <c r="N131" s="212" t="s">
        <v>37</v>
      </c>
      <c r="O131" s="91"/>
      <c r="P131" s="213">
        <f>O131*H131</f>
        <v>0</v>
      </c>
      <c r="Q131" s="213">
        <v>0</v>
      </c>
      <c r="R131" s="213">
        <f>Q131*H131</f>
        <v>0</v>
      </c>
      <c r="S131" s="213">
        <v>0</v>
      </c>
      <c r="T131" s="214">
        <f>S131*H131</f>
        <v>0</v>
      </c>
      <c r="U131" s="38"/>
      <c r="V131" s="38"/>
      <c r="W131" s="38"/>
      <c r="X131" s="38"/>
      <c r="Y131" s="38"/>
      <c r="Z131" s="38"/>
      <c r="AA131" s="38"/>
      <c r="AB131" s="38"/>
      <c r="AC131" s="38"/>
      <c r="AD131" s="38"/>
      <c r="AE131" s="38"/>
      <c r="AR131" s="215" t="s">
        <v>135</v>
      </c>
      <c r="AT131" s="215" t="s">
        <v>130</v>
      </c>
      <c r="AU131" s="215" t="s">
        <v>6</v>
      </c>
      <c r="AY131" s="17" t="s">
        <v>136</v>
      </c>
      <c r="BE131" s="216">
        <f>IF(N131="základní",J131,0)</f>
        <v>0</v>
      </c>
      <c r="BF131" s="216">
        <f>IF(N131="snížená",J131,0)</f>
        <v>0</v>
      </c>
      <c r="BG131" s="216">
        <f>IF(N131="zákl. přenesená",J131,0)</f>
        <v>0</v>
      </c>
      <c r="BH131" s="216">
        <f>IF(N131="sníž. přenesená",J131,0)</f>
        <v>0</v>
      </c>
      <c r="BI131" s="216">
        <f>IF(N131="nulová",J131,0)</f>
        <v>0</v>
      </c>
      <c r="BJ131" s="17" t="s">
        <v>79</v>
      </c>
      <c r="BK131" s="217">
        <f>ROUND(I131*H131,15)</f>
        <v>0</v>
      </c>
      <c r="BL131" s="17" t="s">
        <v>135</v>
      </c>
      <c r="BM131" s="215" t="s">
        <v>171</v>
      </c>
    </row>
    <row r="132" s="2" customFormat="1">
      <c r="A132" s="38"/>
      <c r="B132" s="39"/>
      <c r="C132" s="40"/>
      <c r="D132" s="218" t="s">
        <v>137</v>
      </c>
      <c r="E132" s="40"/>
      <c r="F132" s="219" t="s">
        <v>847</v>
      </c>
      <c r="G132" s="40"/>
      <c r="H132" s="40"/>
      <c r="I132" s="144"/>
      <c r="J132" s="40"/>
      <c r="K132" s="40"/>
      <c r="L132" s="44"/>
      <c r="M132" s="220"/>
      <c r="N132" s="221"/>
      <c r="O132" s="91"/>
      <c r="P132" s="91"/>
      <c r="Q132" s="91"/>
      <c r="R132" s="91"/>
      <c r="S132" s="91"/>
      <c r="T132" s="92"/>
      <c r="U132" s="38"/>
      <c r="V132" s="38"/>
      <c r="W132" s="38"/>
      <c r="X132" s="38"/>
      <c r="Y132" s="38"/>
      <c r="Z132" s="38"/>
      <c r="AA132" s="38"/>
      <c r="AB132" s="38"/>
      <c r="AC132" s="38"/>
      <c r="AD132" s="38"/>
      <c r="AE132" s="38"/>
      <c r="AT132" s="17" t="s">
        <v>137</v>
      </c>
      <c r="AU132" s="17" t="s">
        <v>6</v>
      </c>
    </row>
    <row r="133" s="2" customFormat="1" ht="19.8" customHeight="1">
      <c r="A133" s="38"/>
      <c r="B133" s="39"/>
      <c r="C133" s="205" t="s">
        <v>6</v>
      </c>
      <c r="D133" s="205" t="s">
        <v>130</v>
      </c>
      <c r="E133" s="206" t="s">
        <v>868</v>
      </c>
      <c r="F133" s="207" t="s">
        <v>869</v>
      </c>
      <c r="G133" s="208" t="s">
        <v>161</v>
      </c>
      <c r="H133" s="209">
        <v>3</v>
      </c>
      <c r="I133" s="210"/>
      <c r="J133" s="209">
        <f>ROUND(I133*H133,15)</f>
        <v>0</v>
      </c>
      <c r="K133" s="207" t="s">
        <v>134</v>
      </c>
      <c r="L133" s="44"/>
      <c r="M133" s="211" t="s">
        <v>1</v>
      </c>
      <c r="N133" s="212" t="s">
        <v>37</v>
      </c>
      <c r="O133" s="91"/>
      <c r="P133" s="213">
        <f>O133*H133</f>
        <v>0</v>
      </c>
      <c r="Q133" s="213">
        <v>0</v>
      </c>
      <c r="R133" s="213">
        <f>Q133*H133</f>
        <v>0</v>
      </c>
      <c r="S133" s="213">
        <v>0</v>
      </c>
      <c r="T133" s="214">
        <f>S133*H133</f>
        <v>0</v>
      </c>
      <c r="U133" s="38"/>
      <c r="V133" s="38"/>
      <c r="W133" s="38"/>
      <c r="X133" s="38"/>
      <c r="Y133" s="38"/>
      <c r="Z133" s="38"/>
      <c r="AA133" s="38"/>
      <c r="AB133" s="38"/>
      <c r="AC133" s="38"/>
      <c r="AD133" s="38"/>
      <c r="AE133" s="38"/>
      <c r="AR133" s="215" t="s">
        <v>135</v>
      </c>
      <c r="AT133" s="215" t="s">
        <v>130</v>
      </c>
      <c r="AU133" s="215" t="s">
        <v>6</v>
      </c>
      <c r="AY133" s="17" t="s">
        <v>136</v>
      </c>
      <c r="BE133" s="216">
        <f>IF(N133="základní",J133,0)</f>
        <v>0</v>
      </c>
      <c r="BF133" s="216">
        <f>IF(N133="snížená",J133,0)</f>
        <v>0</v>
      </c>
      <c r="BG133" s="216">
        <f>IF(N133="zákl. přenesená",J133,0)</f>
        <v>0</v>
      </c>
      <c r="BH133" s="216">
        <f>IF(N133="sníž. přenesená",J133,0)</f>
        <v>0</v>
      </c>
      <c r="BI133" s="216">
        <f>IF(N133="nulová",J133,0)</f>
        <v>0</v>
      </c>
      <c r="BJ133" s="17" t="s">
        <v>79</v>
      </c>
      <c r="BK133" s="217">
        <f>ROUND(I133*H133,15)</f>
        <v>0</v>
      </c>
      <c r="BL133" s="17" t="s">
        <v>135</v>
      </c>
      <c r="BM133" s="215" t="s">
        <v>176</v>
      </c>
    </row>
    <row r="134" s="2" customFormat="1">
      <c r="A134" s="38"/>
      <c r="B134" s="39"/>
      <c r="C134" s="40"/>
      <c r="D134" s="218" t="s">
        <v>137</v>
      </c>
      <c r="E134" s="40"/>
      <c r="F134" s="219" t="s">
        <v>869</v>
      </c>
      <c r="G134" s="40"/>
      <c r="H134" s="40"/>
      <c r="I134" s="144"/>
      <c r="J134" s="40"/>
      <c r="K134" s="40"/>
      <c r="L134" s="44"/>
      <c r="M134" s="220"/>
      <c r="N134" s="221"/>
      <c r="O134" s="91"/>
      <c r="P134" s="91"/>
      <c r="Q134" s="91"/>
      <c r="R134" s="91"/>
      <c r="S134" s="91"/>
      <c r="T134" s="92"/>
      <c r="U134" s="38"/>
      <c r="V134" s="38"/>
      <c r="W134" s="38"/>
      <c r="X134" s="38"/>
      <c r="Y134" s="38"/>
      <c r="Z134" s="38"/>
      <c r="AA134" s="38"/>
      <c r="AB134" s="38"/>
      <c r="AC134" s="38"/>
      <c r="AD134" s="38"/>
      <c r="AE134" s="38"/>
      <c r="AT134" s="17" t="s">
        <v>137</v>
      </c>
      <c r="AU134" s="17" t="s">
        <v>6</v>
      </c>
    </row>
    <row r="135" s="2" customFormat="1" ht="30" customHeight="1">
      <c r="A135" s="38"/>
      <c r="B135" s="39"/>
      <c r="C135" s="205" t="s">
        <v>6</v>
      </c>
      <c r="D135" s="205" t="s">
        <v>130</v>
      </c>
      <c r="E135" s="206" t="s">
        <v>850</v>
      </c>
      <c r="F135" s="207" t="s">
        <v>851</v>
      </c>
      <c r="G135" s="208" t="s">
        <v>161</v>
      </c>
      <c r="H135" s="209">
        <v>4</v>
      </c>
      <c r="I135" s="210"/>
      <c r="J135" s="209">
        <f>ROUND(I135*H135,15)</f>
        <v>0</v>
      </c>
      <c r="K135" s="207" t="s">
        <v>134</v>
      </c>
      <c r="L135" s="44"/>
      <c r="M135" s="211" t="s">
        <v>1</v>
      </c>
      <c r="N135" s="212" t="s">
        <v>37</v>
      </c>
      <c r="O135" s="91"/>
      <c r="P135" s="213">
        <f>O135*H135</f>
        <v>0</v>
      </c>
      <c r="Q135" s="213">
        <v>0</v>
      </c>
      <c r="R135" s="213">
        <f>Q135*H135</f>
        <v>0</v>
      </c>
      <c r="S135" s="213">
        <v>0</v>
      </c>
      <c r="T135" s="214">
        <f>S135*H135</f>
        <v>0</v>
      </c>
      <c r="U135" s="38"/>
      <c r="V135" s="38"/>
      <c r="W135" s="38"/>
      <c r="X135" s="38"/>
      <c r="Y135" s="38"/>
      <c r="Z135" s="38"/>
      <c r="AA135" s="38"/>
      <c r="AB135" s="38"/>
      <c r="AC135" s="38"/>
      <c r="AD135" s="38"/>
      <c r="AE135" s="38"/>
      <c r="AR135" s="215" t="s">
        <v>135</v>
      </c>
      <c r="AT135" s="215" t="s">
        <v>130</v>
      </c>
      <c r="AU135" s="215" t="s">
        <v>6</v>
      </c>
      <c r="AY135" s="17" t="s">
        <v>136</v>
      </c>
      <c r="BE135" s="216">
        <f>IF(N135="základní",J135,0)</f>
        <v>0</v>
      </c>
      <c r="BF135" s="216">
        <f>IF(N135="snížená",J135,0)</f>
        <v>0</v>
      </c>
      <c r="BG135" s="216">
        <f>IF(N135="zákl. přenesená",J135,0)</f>
        <v>0</v>
      </c>
      <c r="BH135" s="216">
        <f>IF(N135="sníž. přenesená",J135,0)</f>
        <v>0</v>
      </c>
      <c r="BI135" s="216">
        <f>IF(N135="nulová",J135,0)</f>
        <v>0</v>
      </c>
      <c r="BJ135" s="17" t="s">
        <v>79</v>
      </c>
      <c r="BK135" s="217">
        <f>ROUND(I135*H135,15)</f>
        <v>0</v>
      </c>
      <c r="BL135" s="17" t="s">
        <v>135</v>
      </c>
      <c r="BM135" s="215" t="s">
        <v>180</v>
      </c>
    </row>
    <row r="136" s="2" customFormat="1">
      <c r="A136" s="38"/>
      <c r="B136" s="39"/>
      <c r="C136" s="40"/>
      <c r="D136" s="218" t="s">
        <v>137</v>
      </c>
      <c r="E136" s="40"/>
      <c r="F136" s="219" t="s">
        <v>851</v>
      </c>
      <c r="G136" s="40"/>
      <c r="H136" s="40"/>
      <c r="I136" s="144"/>
      <c r="J136" s="40"/>
      <c r="K136" s="40"/>
      <c r="L136" s="44"/>
      <c r="M136" s="220"/>
      <c r="N136" s="221"/>
      <c r="O136" s="91"/>
      <c r="P136" s="91"/>
      <c r="Q136" s="91"/>
      <c r="R136" s="91"/>
      <c r="S136" s="91"/>
      <c r="T136" s="92"/>
      <c r="U136" s="38"/>
      <c r="V136" s="38"/>
      <c r="W136" s="38"/>
      <c r="X136" s="38"/>
      <c r="Y136" s="38"/>
      <c r="Z136" s="38"/>
      <c r="AA136" s="38"/>
      <c r="AB136" s="38"/>
      <c r="AC136" s="38"/>
      <c r="AD136" s="38"/>
      <c r="AE136" s="38"/>
      <c r="AT136" s="17" t="s">
        <v>137</v>
      </c>
      <c r="AU136" s="17" t="s">
        <v>6</v>
      </c>
    </row>
    <row r="137" s="2" customFormat="1" ht="30" customHeight="1">
      <c r="A137" s="38"/>
      <c r="B137" s="39"/>
      <c r="C137" s="205" t="s">
        <v>6</v>
      </c>
      <c r="D137" s="205" t="s">
        <v>130</v>
      </c>
      <c r="E137" s="206" t="s">
        <v>852</v>
      </c>
      <c r="F137" s="207" t="s">
        <v>870</v>
      </c>
      <c r="G137" s="208" t="s">
        <v>161</v>
      </c>
      <c r="H137" s="209">
        <v>1</v>
      </c>
      <c r="I137" s="210"/>
      <c r="J137" s="209">
        <f>ROUND(I137*H137,15)</f>
        <v>0</v>
      </c>
      <c r="K137" s="207" t="s">
        <v>134</v>
      </c>
      <c r="L137" s="44"/>
      <c r="M137" s="211" t="s">
        <v>1</v>
      </c>
      <c r="N137" s="212" t="s">
        <v>37</v>
      </c>
      <c r="O137" s="91"/>
      <c r="P137" s="213">
        <f>O137*H137</f>
        <v>0</v>
      </c>
      <c r="Q137" s="213">
        <v>0</v>
      </c>
      <c r="R137" s="213">
        <f>Q137*H137</f>
        <v>0</v>
      </c>
      <c r="S137" s="213">
        <v>0</v>
      </c>
      <c r="T137" s="214">
        <f>S137*H137</f>
        <v>0</v>
      </c>
      <c r="U137" s="38"/>
      <c r="V137" s="38"/>
      <c r="W137" s="38"/>
      <c r="X137" s="38"/>
      <c r="Y137" s="38"/>
      <c r="Z137" s="38"/>
      <c r="AA137" s="38"/>
      <c r="AB137" s="38"/>
      <c r="AC137" s="38"/>
      <c r="AD137" s="38"/>
      <c r="AE137" s="38"/>
      <c r="AR137" s="215" t="s">
        <v>135</v>
      </c>
      <c r="AT137" s="215" t="s">
        <v>130</v>
      </c>
      <c r="AU137" s="215" t="s">
        <v>6</v>
      </c>
      <c r="AY137" s="17" t="s">
        <v>136</v>
      </c>
      <c r="BE137" s="216">
        <f>IF(N137="základní",J137,0)</f>
        <v>0</v>
      </c>
      <c r="BF137" s="216">
        <f>IF(N137="snížená",J137,0)</f>
        <v>0</v>
      </c>
      <c r="BG137" s="216">
        <f>IF(N137="zákl. přenesená",J137,0)</f>
        <v>0</v>
      </c>
      <c r="BH137" s="216">
        <f>IF(N137="sníž. přenesená",J137,0)</f>
        <v>0</v>
      </c>
      <c r="BI137" s="216">
        <f>IF(N137="nulová",J137,0)</f>
        <v>0</v>
      </c>
      <c r="BJ137" s="17" t="s">
        <v>79</v>
      </c>
      <c r="BK137" s="217">
        <f>ROUND(I137*H137,15)</f>
        <v>0</v>
      </c>
      <c r="BL137" s="17" t="s">
        <v>135</v>
      </c>
      <c r="BM137" s="215" t="s">
        <v>185</v>
      </c>
    </row>
    <row r="138" s="2" customFormat="1">
      <c r="A138" s="38"/>
      <c r="B138" s="39"/>
      <c r="C138" s="40"/>
      <c r="D138" s="218" t="s">
        <v>137</v>
      </c>
      <c r="E138" s="40"/>
      <c r="F138" s="219" t="s">
        <v>870</v>
      </c>
      <c r="G138" s="40"/>
      <c r="H138" s="40"/>
      <c r="I138" s="144"/>
      <c r="J138" s="40"/>
      <c r="K138" s="40"/>
      <c r="L138" s="44"/>
      <c r="M138" s="220"/>
      <c r="N138" s="221"/>
      <c r="O138" s="91"/>
      <c r="P138" s="91"/>
      <c r="Q138" s="91"/>
      <c r="R138" s="91"/>
      <c r="S138" s="91"/>
      <c r="T138" s="92"/>
      <c r="U138" s="38"/>
      <c r="V138" s="38"/>
      <c r="W138" s="38"/>
      <c r="X138" s="38"/>
      <c r="Y138" s="38"/>
      <c r="Z138" s="38"/>
      <c r="AA138" s="38"/>
      <c r="AB138" s="38"/>
      <c r="AC138" s="38"/>
      <c r="AD138" s="38"/>
      <c r="AE138" s="38"/>
      <c r="AT138" s="17" t="s">
        <v>137</v>
      </c>
      <c r="AU138" s="17" t="s">
        <v>6</v>
      </c>
    </row>
    <row r="139" s="2" customFormat="1" ht="19.8" customHeight="1">
      <c r="A139" s="38"/>
      <c r="B139" s="39"/>
      <c r="C139" s="205" t="s">
        <v>6</v>
      </c>
      <c r="D139" s="205" t="s">
        <v>130</v>
      </c>
      <c r="E139" s="206" t="s">
        <v>855</v>
      </c>
      <c r="F139" s="207" t="s">
        <v>856</v>
      </c>
      <c r="G139" s="208" t="s">
        <v>161</v>
      </c>
      <c r="H139" s="209">
        <v>2</v>
      </c>
      <c r="I139" s="210"/>
      <c r="J139" s="209">
        <f>ROUND(I139*H139,15)</f>
        <v>0</v>
      </c>
      <c r="K139" s="207" t="s">
        <v>134</v>
      </c>
      <c r="L139" s="44"/>
      <c r="M139" s="211" t="s">
        <v>1</v>
      </c>
      <c r="N139" s="212" t="s">
        <v>37</v>
      </c>
      <c r="O139" s="91"/>
      <c r="P139" s="213">
        <f>O139*H139</f>
        <v>0</v>
      </c>
      <c r="Q139" s="213">
        <v>0</v>
      </c>
      <c r="R139" s="213">
        <f>Q139*H139</f>
        <v>0</v>
      </c>
      <c r="S139" s="213">
        <v>0</v>
      </c>
      <c r="T139" s="214">
        <f>S139*H139</f>
        <v>0</v>
      </c>
      <c r="U139" s="38"/>
      <c r="V139" s="38"/>
      <c r="W139" s="38"/>
      <c r="X139" s="38"/>
      <c r="Y139" s="38"/>
      <c r="Z139" s="38"/>
      <c r="AA139" s="38"/>
      <c r="AB139" s="38"/>
      <c r="AC139" s="38"/>
      <c r="AD139" s="38"/>
      <c r="AE139" s="38"/>
      <c r="AR139" s="215" t="s">
        <v>135</v>
      </c>
      <c r="AT139" s="215" t="s">
        <v>130</v>
      </c>
      <c r="AU139" s="215" t="s">
        <v>6</v>
      </c>
      <c r="AY139" s="17" t="s">
        <v>136</v>
      </c>
      <c r="BE139" s="216">
        <f>IF(N139="základní",J139,0)</f>
        <v>0</v>
      </c>
      <c r="BF139" s="216">
        <f>IF(N139="snížená",J139,0)</f>
        <v>0</v>
      </c>
      <c r="BG139" s="216">
        <f>IF(N139="zákl. přenesená",J139,0)</f>
        <v>0</v>
      </c>
      <c r="BH139" s="216">
        <f>IF(N139="sníž. přenesená",J139,0)</f>
        <v>0</v>
      </c>
      <c r="BI139" s="216">
        <f>IF(N139="nulová",J139,0)</f>
        <v>0</v>
      </c>
      <c r="BJ139" s="17" t="s">
        <v>79</v>
      </c>
      <c r="BK139" s="217">
        <f>ROUND(I139*H139,15)</f>
        <v>0</v>
      </c>
      <c r="BL139" s="17" t="s">
        <v>135</v>
      </c>
      <c r="BM139" s="215" t="s">
        <v>189</v>
      </c>
    </row>
    <row r="140" s="2" customFormat="1">
      <c r="A140" s="38"/>
      <c r="B140" s="39"/>
      <c r="C140" s="40"/>
      <c r="D140" s="218" t="s">
        <v>137</v>
      </c>
      <c r="E140" s="40"/>
      <c r="F140" s="219" t="s">
        <v>856</v>
      </c>
      <c r="G140" s="40"/>
      <c r="H140" s="40"/>
      <c r="I140" s="144"/>
      <c r="J140" s="40"/>
      <c r="K140" s="40"/>
      <c r="L140" s="44"/>
      <c r="M140" s="220"/>
      <c r="N140" s="221"/>
      <c r="O140" s="91"/>
      <c r="P140" s="91"/>
      <c r="Q140" s="91"/>
      <c r="R140" s="91"/>
      <c r="S140" s="91"/>
      <c r="T140" s="92"/>
      <c r="U140" s="38"/>
      <c r="V140" s="38"/>
      <c r="W140" s="38"/>
      <c r="X140" s="38"/>
      <c r="Y140" s="38"/>
      <c r="Z140" s="38"/>
      <c r="AA140" s="38"/>
      <c r="AB140" s="38"/>
      <c r="AC140" s="38"/>
      <c r="AD140" s="38"/>
      <c r="AE140" s="38"/>
      <c r="AT140" s="17" t="s">
        <v>137</v>
      </c>
      <c r="AU140" s="17" t="s">
        <v>6</v>
      </c>
    </row>
    <row r="141" s="2" customFormat="1" ht="19.8" customHeight="1">
      <c r="A141" s="38"/>
      <c r="B141" s="39"/>
      <c r="C141" s="205" t="s">
        <v>6</v>
      </c>
      <c r="D141" s="205" t="s">
        <v>130</v>
      </c>
      <c r="E141" s="206" t="s">
        <v>857</v>
      </c>
      <c r="F141" s="207" t="s">
        <v>858</v>
      </c>
      <c r="G141" s="208" t="s">
        <v>161</v>
      </c>
      <c r="H141" s="209">
        <v>2</v>
      </c>
      <c r="I141" s="210"/>
      <c r="J141" s="209">
        <f>ROUND(I141*H141,15)</f>
        <v>0</v>
      </c>
      <c r="K141" s="207" t="s">
        <v>134</v>
      </c>
      <c r="L141" s="44"/>
      <c r="M141" s="211" t="s">
        <v>1</v>
      </c>
      <c r="N141" s="212" t="s">
        <v>37</v>
      </c>
      <c r="O141" s="91"/>
      <c r="P141" s="213">
        <f>O141*H141</f>
        <v>0</v>
      </c>
      <c r="Q141" s="213">
        <v>0</v>
      </c>
      <c r="R141" s="213">
        <f>Q141*H141</f>
        <v>0</v>
      </c>
      <c r="S141" s="213">
        <v>0</v>
      </c>
      <c r="T141" s="214">
        <f>S141*H141</f>
        <v>0</v>
      </c>
      <c r="U141" s="38"/>
      <c r="V141" s="38"/>
      <c r="W141" s="38"/>
      <c r="X141" s="38"/>
      <c r="Y141" s="38"/>
      <c r="Z141" s="38"/>
      <c r="AA141" s="38"/>
      <c r="AB141" s="38"/>
      <c r="AC141" s="38"/>
      <c r="AD141" s="38"/>
      <c r="AE141" s="38"/>
      <c r="AR141" s="215" t="s">
        <v>135</v>
      </c>
      <c r="AT141" s="215" t="s">
        <v>130</v>
      </c>
      <c r="AU141" s="215" t="s">
        <v>6</v>
      </c>
      <c r="AY141" s="17" t="s">
        <v>136</v>
      </c>
      <c r="BE141" s="216">
        <f>IF(N141="základní",J141,0)</f>
        <v>0</v>
      </c>
      <c r="BF141" s="216">
        <f>IF(N141="snížená",J141,0)</f>
        <v>0</v>
      </c>
      <c r="BG141" s="216">
        <f>IF(N141="zákl. přenesená",J141,0)</f>
        <v>0</v>
      </c>
      <c r="BH141" s="216">
        <f>IF(N141="sníž. přenesená",J141,0)</f>
        <v>0</v>
      </c>
      <c r="BI141" s="216">
        <f>IF(N141="nulová",J141,0)</f>
        <v>0</v>
      </c>
      <c r="BJ141" s="17" t="s">
        <v>79</v>
      </c>
      <c r="BK141" s="217">
        <f>ROUND(I141*H141,15)</f>
        <v>0</v>
      </c>
      <c r="BL141" s="17" t="s">
        <v>135</v>
      </c>
      <c r="BM141" s="215" t="s">
        <v>195</v>
      </c>
    </row>
    <row r="142" s="2" customFormat="1">
      <c r="A142" s="38"/>
      <c r="B142" s="39"/>
      <c r="C142" s="40"/>
      <c r="D142" s="218" t="s">
        <v>137</v>
      </c>
      <c r="E142" s="40"/>
      <c r="F142" s="219" t="s">
        <v>858</v>
      </c>
      <c r="G142" s="40"/>
      <c r="H142" s="40"/>
      <c r="I142" s="144"/>
      <c r="J142" s="40"/>
      <c r="K142" s="40"/>
      <c r="L142" s="44"/>
      <c r="M142" s="220"/>
      <c r="N142" s="221"/>
      <c r="O142" s="91"/>
      <c r="P142" s="91"/>
      <c r="Q142" s="91"/>
      <c r="R142" s="91"/>
      <c r="S142" s="91"/>
      <c r="T142" s="92"/>
      <c r="U142" s="38"/>
      <c r="V142" s="38"/>
      <c r="W142" s="38"/>
      <c r="X142" s="38"/>
      <c r="Y142" s="38"/>
      <c r="Z142" s="38"/>
      <c r="AA142" s="38"/>
      <c r="AB142" s="38"/>
      <c r="AC142" s="38"/>
      <c r="AD142" s="38"/>
      <c r="AE142" s="38"/>
      <c r="AT142" s="17" t="s">
        <v>137</v>
      </c>
      <c r="AU142" s="17" t="s">
        <v>6</v>
      </c>
    </row>
    <row r="143" s="2" customFormat="1" ht="19.8" customHeight="1">
      <c r="A143" s="38"/>
      <c r="B143" s="39"/>
      <c r="C143" s="205" t="s">
        <v>6</v>
      </c>
      <c r="D143" s="205" t="s">
        <v>130</v>
      </c>
      <c r="E143" s="206" t="s">
        <v>840</v>
      </c>
      <c r="F143" s="207" t="s">
        <v>841</v>
      </c>
      <c r="G143" s="208" t="s">
        <v>161</v>
      </c>
      <c r="H143" s="209">
        <v>1</v>
      </c>
      <c r="I143" s="210"/>
      <c r="J143" s="209">
        <f>ROUND(I143*H143,15)</f>
        <v>0</v>
      </c>
      <c r="K143" s="207" t="s">
        <v>134</v>
      </c>
      <c r="L143" s="44"/>
      <c r="M143" s="211" t="s">
        <v>1</v>
      </c>
      <c r="N143" s="212" t="s">
        <v>37</v>
      </c>
      <c r="O143" s="91"/>
      <c r="P143" s="213">
        <f>O143*H143</f>
        <v>0</v>
      </c>
      <c r="Q143" s="213">
        <v>0</v>
      </c>
      <c r="R143" s="213">
        <f>Q143*H143</f>
        <v>0</v>
      </c>
      <c r="S143" s="213">
        <v>0</v>
      </c>
      <c r="T143" s="214">
        <f>S143*H143</f>
        <v>0</v>
      </c>
      <c r="U143" s="38"/>
      <c r="V143" s="38"/>
      <c r="W143" s="38"/>
      <c r="X143" s="38"/>
      <c r="Y143" s="38"/>
      <c r="Z143" s="38"/>
      <c r="AA143" s="38"/>
      <c r="AB143" s="38"/>
      <c r="AC143" s="38"/>
      <c r="AD143" s="38"/>
      <c r="AE143" s="38"/>
      <c r="AR143" s="215" t="s">
        <v>135</v>
      </c>
      <c r="AT143" s="215" t="s">
        <v>130</v>
      </c>
      <c r="AU143" s="215" t="s">
        <v>6</v>
      </c>
      <c r="AY143" s="17" t="s">
        <v>136</v>
      </c>
      <c r="BE143" s="216">
        <f>IF(N143="základní",J143,0)</f>
        <v>0</v>
      </c>
      <c r="BF143" s="216">
        <f>IF(N143="snížená",J143,0)</f>
        <v>0</v>
      </c>
      <c r="BG143" s="216">
        <f>IF(N143="zákl. přenesená",J143,0)</f>
        <v>0</v>
      </c>
      <c r="BH143" s="216">
        <f>IF(N143="sníž. přenesená",J143,0)</f>
        <v>0</v>
      </c>
      <c r="BI143" s="216">
        <f>IF(N143="nulová",J143,0)</f>
        <v>0</v>
      </c>
      <c r="BJ143" s="17" t="s">
        <v>79</v>
      </c>
      <c r="BK143" s="217">
        <f>ROUND(I143*H143,15)</f>
        <v>0</v>
      </c>
      <c r="BL143" s="17" t="s">
        <v>135</v>
      </c>
      <c r="BM143" s="215" t="s">
        <v>199</v>
      </c>
    </row>
    <row r="144" s="2" customFormat="1">
      <c r="A144" s="38"/>
      <c r="B144" s="39"/>
      <c r="C144" s="40"/>
      <c r="D144" s="218" t="s">
        <v>137</v>
      </c>
      <c r="E144" s="40"/>
      <c r="F144" s="219" t="s">
        <v>841</v>
      </c>
      <c r="G144" s="40"/>
      <c r="H144" s="40"/>
      <c r="I144" s="144"/>
      <c r="J144" s="40"/>
      <c r="K144" s="40"/>
      <c r="L144" s="44"/>
      <c r="M144" s="220"/>
      <c r="N144" s="221"/>
      <c r="O144" s="91"/>
      <c r="P144" s="91"/>
      <c r="Q144" s="91"/>
      <c r="R144" s="91"/>
      <c r="S144" s="91"/>
      <c r="T144" s="92"/>
      <c r="U144" s="38"/>
      <c r="V144" s="38"/>
      <c r="W144" s="38"/>
      <c r="X144" s="38"/>
      <c r="Y144" s="38"/>
      <c r="Z144" s="38"/>
      <c r="AA144" s="38"/>
      <c r="AB144" s="38"/>
      <c r="AC144" s="38"/>
      <c r="AD144" s="38"/>
      <c r="AE144" s="38"/>
      <c r="AT144" s="17" t="s">
        <v>137</v>
      </c>
      <c r="AU144" s="17" t="s">
        <v>6</v>
      </c>
    </row>
    <row r="145" s="2" customFormat="1" ht="19.8" customHeight="1">
      <c r="A145" s="38"/>
      <c r="B145" s="39"/>
      <c r="C145" s="205" t="s">
        <v>6</v>
      </c>
      <c r="D145" s="205" t="s">
        <v>130</v>
      </c>
      <c r="E145" s="206" t="s">
        <v>859</v>
      </c>
      <c r="F145" s="207" t="s">
        <v>860</v>
      </c>
      <c r="G145" s="208" t="s">
        <v>161</v>
      </c>
      <c r="H145" s="209">
        <v>3</v>
      </c>
      <c r="I145" s="210"/>
      <c r="J145" s="209">
        <f>ROUND(I145*H145,15)</f>
        <v>0</v>
      </c>
      <c r="K145" s="207" t="s">
        <v>134</v>
      </c>
      <c r="L145" s="44"/>
      <c r="M145" s="211" t="s">
        <v>1</v>
      </c>
      <c r="N145" s="212" t="s">
        <v>37</v>
      </c>
      <c r="O145" s="91"/>
      <c r="P145" s="213">
        <f>O145*H145</f>
        <v>0</v>
      </c>
      <c r="Q145" s="213">
        <v>0</v>
      </c>
      <c r="R145" s="213">
        <f>Q145*H145</f>
        <v>0</v>
      </c>
      <c r="S145" s="213">
        <v>0</v>
      </c>
      <c r="T145" s="214">
        <f>S145*H145</f>
        <v>0</v>
      </c>
      <c r="U145" s="38"/>
      <c r="V145" s="38"/>
      <c r="W145" s="38"/>
      <c r="X145" s="38"/>
      <c r="Y145" s="38"/>
      <c r="Z145" s="38"/>
      <c r="AA145" s="38"/>
      <c r="AB145" s="38"/>
      <c r="AC145" s="38"/>
      <c r="AD145" s="38"/>
      <c r="AE145" s="38"/>
      <c r="AR145" s="215" t="s">
        <v>135</v>
      </c>
      <c r="AT145" s="215" t="s">
        <v>130</v>
      </c>
      <c r="AU145" s="215" t="s">
        <v>6</v>
      </c>
      <c r="AY145" s="17" t="s">
        <v>136</v>
      </c>
      <c r="BE145" s="216">
        <f>IF(N145="základní",J145,0)</f>
        <v>0</v>
      </c>
      <c r="BF145" s="216">
        <f>IF(N145="snížená",J145,0)</f>
        <v>0</v>
      </c>
      <c r="BG145" s="216">
        <f>IF(N145="zákl. přenesená",J145,0)</f>
        <v>0</v>
      </c>
      <c r="BH145" s="216">
        <f>IF(N145="sníž. přenesená",J145,0)</f>
        <v>0</v>
      </c>
      <c r="BI145" s="216">
        <f>IF(N145="nulová",J145,0)</f>
        <v>0</v>
      </c>
      <c r="BJ145" s="17" t="s">
        <v>79</v>
      </c>
      <c r="BK145" s="217">
        <f>ROUND(I145*H145,15)</f>
        <v>0</v>
      </c>
      <c r="BL145" s="17" t="s">
        <v>135</v>
      </c>
      <c r="BM145" s="215" t="s">
        <v>203</v>
      </c>
    </row>
    <row r="146" s="2" customFormat="1">
      <c r="A146" s="38"/>
      <c r="B146" s="39"/>
      <c r="C146" s="40"/>
      <c r="D146" s="218" t="s">
        <v>137</v>
      </c>
      <c r="E146" s="40"/>
      <c r="F146" s="219" t="s">
        <v>860</v>
      </c>
      <c r="G146" s="40"/>
      <c r="H146" s="40"/>
      <c r="I146" s="144"/>
      <c r="J146" s="40"/>
      <c r="K146" s="40"/>
      <c r="L146" s="44"/>
      <c r="M146" s="233"/>
      <c r="N146" s="234"/>
      <c r="O146" s="235"/>
      <c r="P146" s="235"/>
      <c r="Q146" s="235"/>
      <c r="R146" s="235"/>
      <c r="S146" s="235"/>
      <c r="T146" s="236"/>
      <c r="U146" s="38"/>
      <c r="V146" s="38"/>
      <c r="W146" s="38"/>
      <c r="X146" s="38"/>
      <c r="Y146" s="38"/>
      <c r="Z146" s="38"/>
      <c r="AA146" s="38"/>
      <c r="AB146" s="38"/>
      <c r="AC146" s="38"/>
      <c r="AD146" s="38"/>
      <c r="AE146" s="38"/>
      <c r="AT146" s="17" t="s">
        <v>137</v>
      </c>
      <c r="AU146" s="17" t="s">
        <v>6</v>
      </c>
    </row>
    <row r="147" s="2" customFormat="1" ht="6.96" customHeight="1">
      <c r="A147" s="38"/>
      <c r="B147" s="66"/>
      <c r="C147" s="67"/>
      <c r="D147" s="67"/>
      <c r="E147" s="67"/>
      <c r="F147" s="67"/>
      <c r="G147" s="67"/>
      <c r="H147" s="67"/>
      <c r="I147" s="183"/>
      <c r="J147" s="67"/>
      <c r="K147" s="67"/>
      <c r="L147" s="44"/>
      <c r="M147" s="38"/>
      <c r="O147" s="38"/>
      <c r="P147" s="38"/>
      <c r="Q147" s="38"/>
      <c r="R147" s="38"/>
      <c r="S147" s="38"/>
      <c r="T147" s="38"/>
      <c r="U147" s="38"/>
      <c r="V147" s="38"/>
      <c r="W147" s="38"/>
      <c r="X147" s="38"/>
      <c r="Y147" s="38"/>
      <c r="Z147" s="38"/>
      <c r="AA147" s="38"/>
      <c r="AB147" s="38"/>
      <c r="AC147" s="38"/>
      <c r="AD147" s="38"/>
      <c r="AE147" s="38"/>
    </row>
  </sheetData>
  <sheetProtection sheet="1" autoFilter="0" formatColumns="0" formatRows="0" objects="1" scenarios="1" spinCount="100000" saltValue="rb3OXSd+e0+5BI5tFIE/CEqitdGN45f2zc1llSRQW4WD9BHAMLRviPSMlPIBIU+nWqWGnBrimVwjBi3LWXkiDg==" hashValue="BULhULX1azinbGXWrpUvV14LfxzggZwomx9UGkAPbrl4BYa6hgWmJCy0q6ye1d6p2a5QN99SFSGmLYKHA9y+2Q==" algorithmName="SHA-512" password="CC35"/>
  <autoFilter ref="C115:K14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90</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871</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ROUND(J116,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ROUND((SUM(BE116:BE132)),  15)</f>
        <v>0</v>
      </c>
      <c r="G33" s="38"/>
      <c r="H33" s="38"/>
      <c r="I33" s="162">
        <v>0.20999999999999999</v>
      </c>
      <c r="J33" s="161">
        <f>ROUND(((SUM(BE116:BE132))*I33),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ROUND((SUM(BF116:BF132)),  15)</f>
        <v>0</v>
      </c>
      <c r="G34" s="38"/>
      <c r="H34" s="38"/>
      <c r="I34" s="162">
        <v>0.14999999999999999</v>
      </c>
      <c r="J34" s="161">
        <f>ROUND(((SUM(BF116:BF132))*I34),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ROUND((SUM(BG116:BG132)),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ROUND((SUM(BH116:BH132)),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ROUND((SUM(BI116:BI132)),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SO 01.3 - Ukolejnění a trakční propojení etapa 3</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J116</f>
        <v>0</v>
      </c>
      <c r="K96" s="40"/>
      <c r="L96" s="63"/>
      <c r="S96" s="38"/>
      <c r="T96" s="38"/>
      <c r="U96" s="38"/>
      <c r="V96" s="38"/>
      <c r="W96" s="38"/>
      <c r="X96" s="38"/>
      <c r="Y96" s="38"/>
      <c r="Z96" s="38"/>
      <c r="AA96" s="38"/>
      <c r="AB96" s="38"/>
      <c r="AC96" s="38"/>
      <c r="AD96" s="38"/>
      <c r="AE96" s="38"/>
      <c r="AU96" s="17" t="s">
        <v>116</v>
      </c>
    </row>
    <row r="97" s="2" customFormat="1" ht="21.84" customHeight="1">
      <c r="A97" s="38"/>
      <c r="B97" s="39"/>
      <c r="C97" s="40"/>
      <c r="D97" s="40"/>
      <c r="E97" s="40"/>
      <c r="F97" s="40"/>
      <c r="G97" s="40"/>
      <c r="H97" s="40"/>
      <c r="I97" s="144"/>
      <c r="J97" s="40"/>
      <c r="K97" s="40"/>
      <c r="L97" s="63"/>
      <c r="S97" s="38"/>
      <c r="T97" s="38"/>
      <c r="U97" s="38"/>
      <c r="V97" s="38"/>
      <c r="W97" s="38"/>
      <c r="X97" s="38"/>
      <c r="Y97" s="38"/>
      <c r="Z97" s="38"/>
      <c r="AA97" s="38"/>
      <c r="AB97" s="38"/>
      <c r="AC97" s="38"/>
      <c r="AD97" s="38"/>
      <c r="AE97" s="38"/>
    </row>
    <row r="98" s="2" customFormat="1" ht="6.96" customHeight="1">
      <c r="A98" s="38"/>
      <c r="B98" s="66"/>
      <c r="C98" s="67"/>
      <c r="D98" s="67"/>
      <c r="E98" s="67"/>
      <c r="F98" s="67"/>
      <c r="G98" s="67"/>
      <c r="H98" s="67"/>
      <c r="I98" s="183"/>
      <c r="J98" s="67"/>
      <c r="K98" s="67"/>
      <c r="L98" s="63"/>
      <c r="S98" s="38"/>
      <c r="T98" s="38"/>
      <c r="U98" s="38"/>
      <c r="V98" s="38"/>
      <c r="W98" s="38"/>
      <c r="X98" s="38"/>
      <c r="Y98" s="38"/>
      <c r="Z98" s="38"/>
      <c r="AA98" s="38"/>
      <c r="AB98" s="38"/>
      <c r="AC98" s="38"/>
      <c r="AD98" s="38"/>
      <c r="AE98" s="38"/>
    </row>
    <row r="102" s="2" customFormat="1" ht="6.96" customHeight="1">
      <c r="A102" s="38"/>
      <c r="B102" s="68"/>
      <c r="C102" s="69"/>
      <c r="D102" s="69"/>
      <c r="E102" s="69"/>
      <c r="F102" s="69"/>
      <c r="G102" s="69"/>
      <c r="H102" s="69"/>
      <c r="I102" s="186"/>
      <c r="J102" s="69"/>
      <c r="K102" s="69"/>
      <c r="L102" s="63"/>
      <c r="S102" s="38"/>
      <c r="T102" s="38"/>
      <c r="U102" s="38"/>
      <c r="V102" s="38"/>
      <c r="W102" s="38"/>
      <c r="X102" s="38"/>
      <c r="Y102" s="38"/>
      <c r="Z102" s="38"/>
      <c r="AA102" s="38"/>
      <c r="AB102" s="38"/>
      <c r="AC102" s="38"/>
      <c r="AD102" s="38"/>
      <c r="AE102" s="38"/>
    </row>
    <row r="103" s="2" customFormat="1" ht="24.96" customHeight="1">
      <c r="A103" s="38"/>
      <c r="B103" s="39"/>
      <c r="C103" s="23" t="s">
        <v>117</v>
      </c>
      <c r="D103" s="40"/>
      <c r="E103" s="40"/>
      <c r="F103" s="40"/>
      <c r="G103" s="40"/>
      <c r="H103" s="40"/>
      <c r="I103" s="144"/>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144"/>
      <c r="J104" s="40"/>
      <c r="K104" s="40"/>
      <c r="L104" s="63"/>
      <c r="S104" s="38"/>
      <c r="T104" s="38"/>
      <c r="U104" s="38"/>
      <c r="V104" s="38"/>
      <c r="W104" s="38"/>
      <c r="X104" s="38"/>
      <c r="Y104" s="38"/>
      <c r="Z104" s="38"/>
      <c r="AA104" s="38"/>
      <c r="AB104" s="38"/>
      <c r="AC104" s="38"/>
      <c r="AD104" s="38"/>
      <c r="AE104" s="38"/>
    </row>
    <row r="105" s="2" customFormat="1" ht="12" customHeight="1">
      <c r="A105" s="38"/>
      <c r="B105" s="39"/>
      <c r="C105" s="32" t="s">
        <v>15</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14.4" customHeight="1">
      <c r="A106" s="38"/>
      <c r="B106" s="39"/>
      <c r="C106" s="40"/>
      <c r="D106" s="40"/>
      <c r="E106" s="187" t="str">
        <f>E7</f>
        <v>Oprava kolejí a výhybek v žst. Hradec Králové hl.n.</v>
      </c>
      <c r="F106" s="32"/>
      <c r="G106" s="32"/>
      <c r="H106" s="32"/>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110</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4.4" customHeight="1">
      <c r="A108" s="38"/>
      <c r="B108" s="39"/>
      <c r="C108" s="40"/>
      <c r="D108" s="40"/>
      <c r="E108" s="76" t="str">
        <f>E9</f>
        <v>SO 01.3 - Ukolejnění a trakční propojení etapa 3</v>
      </c>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19</v>
      </c>
      <c r="D110" s="40"/>
      <c r="E110" s="40"/>
      <c r="F110" s="27" t="str">
        <f>F12</f>
        <v xml:space="preserve"> </v>
      </c>
      <c r="G110" s="40"/>
      <c r="H110" s="40"/>
      <c r="I110" s="147" t="s">
        <v>21</v>
      </c>
      <c r="J110" s="79" t="str">
        <f>IF(J12="","",J12)</f>
        <v>3. 6. 2020</v>
      </c>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32" t="s">
        <v>23</v>
      </c>
      <c r="D112" s="40"/>
      <c r="E112" s="40"/>
      <c r="F112" s="27" t="str">
        <f>E15</f>
        <v xml:space="preserve"> </v>
      </c>
      <c r="G112" s="40"/>
      <c r="H112" s="40"/>
      <c r="I112" s="147" t="s">
        <v>28</v>
      </c>
      <c r="J112" s="36" t="str">
        <f>E21</f>
        <v xml:space="preserve"> </v>
      </c>
      <c r="K112" s="40"/>
      <c r="L112" s="63"/>
      <c r="S112" s="38"/>
      <c r="T112" s="38"/>
      <c r="U112" s="38"/>
      <c r="V112" s="38"/>
      <c r="W112" s="38"/>
      <c r="X112" s="38"/>
      <c r="Y112" s="38"/>
      <c r="Z112" s="38"/>
      <c r="AA112" s="38"/>
      <c r="AB112" s="38"/>
      <c r="AC112" s="38"/>
      <c r="AD112" s="38"/>
      <c r="AE112" s="38"/>
    </row>
    <row r="113" s="2" customFormat="1" ht="15.6" customHeight="1">
      <c r="A113" s="38"/>
      <c r="B113" s="39"/>
      <c r="C113" s="32" t="s">
        <v>26</v>
      </c>
      <c r="D113" s="40"/>
      <c r="E113" s="40"/>
      <c r="F113" s="27" t="str">
        <f>IF(E18="","",E18)</f>
        <v>Vyplň údaj</v>
      </c>
      <c r="G113" s="40"/>
      <c r="H113" s="40"/>
      <c r="I113" s="147" t="s">
        <v>30</v>
      </c>
      <c r="J113" s="36" t="str">
        <f>E24</f>
        <v xml:space="preserve"> </v>
      </c>
      <c r="K113" s="40"/>
      <c r="L113" s="63"/>
      <c r="S113" s="38"/>
      <c r="T113" s="38"/>
      <c r="U113" s="38"/>
      <c r="V113" s="38"/>
      <c r="W113" s="38"/>
      <c r="X113" s="38"/>
      <c r="Y113" s="38"/>
      <c r="Z113" s="38"/>
      <c r="AA113" s="38"/>
      <c r="AB113" s="38"/>
      <c r="AC113" s="38"/>
      <c r="AD113" s="38"/>
      <c r="AE113" s="38"/>
    </row>
    <row r="114" s="2" customFormat="1" ht="10.32"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9" customFormat="1" ht="29.28" customHeight="1">
      <c r="A115" s="193"/>
      <c r="B115" s="194"/>
      <c r="C115" s="195" t="s">
        <v>118</v>
      </c>
      <c r="D115" s="196" t="s">
        <v>57</v>
      </c>
      <c r="E115" s="196" t="s">
        <v>53</v>
      </c>
      <c r="F115" s="196" t="s">
        <v>54</v>
      </c>
      <c r="G115" s="196" t="s">
        <v>119</v>
      </c>
      <c r="H115" s="196" t="s">
        <v>120</v>
      </c>
      <c r="I115" s="197" t="s">
        <v>121</v>
      </c>
      <c r="J115" s="196" t="s">
        <v>114</v>
      </c>
      <c r="K115" s="198" t="s">
        <v>122</v>
      </c>
      <c r="L115" s="199"/>
      <c r="M115" s="100" t="s">
        <v>1</v>
      </c>
      <c r="N115" s="101" t="s">
        <v>36</v>
      </c>
      <c r="O115" s="101" t="s">
        <v>123</v>
      </c>
      <c r="P115" s="101" t="s">
        <v>124</v>
      </c>
      <c r="Q115" s="101" t="s">
        <v>125</v>
      </c>
      <c r="R115" s="101" t="s">
        <v>126</v>
      </c>
      <c r="S115" s="101" t="s">
        <v>127</v>
      </c>
      <c r="T115" s="102" t="s">
        <v>128</v>
      </c>
      <c r="U115" s="193"/>
      <c r="V115" s="193"/>
      <c r="W115" s="193"/>
      <c r="X115" s="193"/>
      <c r="Y115" s="193"/>
      <c r="Z115" s="193"/>
      <c r="AA115" s="193"/>
      <c r="AB115" s="193"/>
      <c r="AC115" s="193"/>
      <c r="AD115" s="193"/>
      <c r="AE115" s="193"/>
    </row>
    <row r="116" s="2" customFormat="1" ht="22.8" customHeight="1">
      <c r="A116" s="38"/>
      <c r="B116" s="39"/>
      <c r="C116" s="107" t="s">
        <v>129</v>
      </c>
      <c r="D116" s="40"/>
      <c r="E116" s="40"/>
      <c r="F116" s="40"/>
      <c r="G116" s="40"/>
      <c r="H116" s="40"/>
      <c r="I116" s="144"/>
      <c r="J116" s="200">
        <f>BK116</f>
        <v>0</v>
      </c>
      <c r="K116" s="40"/>
      <c r="L116" s="44"/>
      <c r="M116" s="103"/>
      <c r="N116" s="201"/>
      <c r="O116" s="104"/>
      <c r="P116" s="202">
        <f>SUM(P117:P132)</f>
        <v>0</v>
      </c>
      <c r="Q116" s="104"/>
      <c r="R116" s="202">
        <f>SUM(R117:R132)</f>
        <v>0</v>
      </c>
      <c r="S116" s="104"/>
      <c r="T116" s="203">
        <f>SUM(T117:T132)</f>
        <v>0</v>
      </c>
      <c r="U116" s="38"/>
      <c r="V116" s="38"/>
      <c r="W116" s="38"/>
      <c r="X116" s="38"/>
      <c r="Y116" s="38"/>
      <c r="Z116" s="38"/>
      <c r="AA116" s="38"/>
      <c r="AB116" s="38"/>
      <c r="AC116" s="38"/>
      <c r="AD116" s="38"/>
      <c r="AE116" s="38"/>
      <c r="AT116" s="17" t="s">
        <v>71</v>
      </c>
      <c r="AU116" s="17" t="s">
        <v>116</v>
      </c>
      <c r="BK116" s="204">
        <f>SUM(BK117:BK132)</f>
        <v>0</v>
      </c>
    </row>
    <row r="117" s="2" customFormat="1" ht="19.8" customHeight="1">
      <c r="A117" s="38"/>
      <c r="B117" s="39"/>
      <c r="C117" s="223" t="s">
        <v>6</v>
      </c>
      <c r="D117" s="223" t="s">
        <v>291</v>
      </c>
      <c r="E117" s="224" t="s">
        <v>862</v>
      </c>
      <c r="F117" s="225" t="s">
        <v>863</v>
      </c>
      <c r="G117" s="226" t="s">
        <v>161</v>
      </c>
      <c r="H117" s="227">
        <v>1</v>
      </c>
      <c r="I117" s="228"/>
      <c r="J117" s="227">
        <f>ROUND(I117*H117,15)</f>
        <v>0</v>
      </c>
      <c r="K117" s="225" t="s">
        <v>134</v>
      </c>
      <c r="L117" s="229"/>
      <c r="M117" s="230" t="s">
        <v>1</v>
      </c>
      <c r="N117" s="231" t="s">
        <v>37</v>
      </c>
      <c r="O117" s="91"/>
      <c r="P117" s="213">
        <f>O117*H117</f>
        <v>0</v>
      </c>
      <c r="Q117" s="213">
        <v>0</v>
      </c>
      <c r="R117" s="213">
        <f>Q117*H117</f>
        <v>0</v>
      </c>
      <c r="S117" s="213">
        <v>0</v>
      </c>
      <c r="T117" s="214">
        <f>S117*H117</f>
        <v>0</v>
      </c>
      <c r="U117" s="38"/>
      <c r="V117" s="38"/>
      <c r="W117" s="38"/>
      <c r="X117" s="38"/>
      <c r="Y117" s="38"/>
      <c r="Z117" s="38"/>
      <c r="AA117" s="38"/>
      <c r="AB117" s="38"/>
      <c r="AC117" s="38"/>
      <c r="AD117" s="38"/>
      <c r="AE117" s="38"/>
      <c r="AR117" s="215" t="s">
        <v>152</v>
      </c>
      <c r="AT117" s="215" t="s">
        <v>291</v>
      </c>
      <c r="AU117" s="215" t="s">
        <v>6</v>
      </c>
      <c r="AY117" s="17" t="s">
        <v>136</v>
      </c>
      <c r="BE117" s="216">
        <f>IF(N117="základní",J117,0)</f>
        <v>0</v>
      </c>
      <c r="BF117" s="216">
        <f>IF(N117="snížená",J117,0)</f>
        <v>0</v>
      </c>
      <c r="BG117" s="216">
        <f>IF(N117="zákl. přenesená",J117,0)</f>
        <v>0</v>
      </c>
      <c r="BH117" s="216">
        <f>IF(N117="sníž. přenesená",J117,0)</f>
        <v>0</v>
      </c>
      <c r="BI117" s="216">
        <f>IF(N117="nulová",J117,0)</f>
        <v>0</v>
      </c>
      <c r="BJ117" s="17" t="s">
        <v>79</v>
      </c>
      <c r="BK117" s="217">
        <f>ROUND(I117*H117,15)</f>
        <v>0</v>
      </c>
      <c r="BL117" s="17" t="s">
        <v>135</v>
      </c>
      <c r="BM117" s="215" t="s">
        <v>81</v>
      </c>
    </row>
    <row r="118" s="2" customFormat="1">
      <c r="A118" s="38"/>
      <c r="B118" s="39"/>
      <c r="C118" s="40"/>
      <c r="D118" s="218" t="s">
        <v>137</v>
      </c>
      <c r="E118" s="40"/>
      <c r="F118" s="219" t="s">
        <v>863</v>
      </c>
      <c r="G118" s="40"/>
      <c r="H118" s="40"/>
      <c r="I118" s="144"/>
      <c r="J118" s="40"/>
      <c r="K118" s="40"/>
      <c r="L118" s="44"/>
      <c r="M118" s="220"/>
      <c r="N118" s="221"/>
      <c r="O118" s="91"/>
      <c r="P118" s="91"/>
      <c r="Q118" s="91"/>
      <c r="R118" s="91"/>
      <c r="S118" s="91"/>
      <c r="T118" s="92"/>
      <c r="U118" s="38"/>
      <c r="V118" s="38"/>
      <c r="W118" s="38"/>
      <c r="X118" s="38"/>
      <c r="Y118" s="38"/>
      <c r="Z118" s="38"/>
      <c r="AA118" s="38"/>
      <c r="AB118" s="38"/>
      <c r="AC118" s="38"/>
      <c r="AD118" s="38"/>
      <c r="AE118" s="38"/>
      <c r="AT118" s="17" t="s">
        <v>137</v>
      </c>
      <c r="AU118" s="17" t="s">
        <v>6</v>
      </c>
    </row>
    <row r="119" s="2" customFormat="1" ht="19.8" customHeight="1">
      <c r="A119" s="38"/>
      <c r="B119" s="39"/>
      <c r="C119" s="223" t="s">
        <v>6</v>
      </c>
      <c r="D119" s="223" t="s">
        <v>291</v>
      </c>
      <c r="E119" s="224" t="s">
        <v>872</v>
      </c>
      <c r="F119" s="225" t="s">
        <v>873</v>
      </c>
      <c r="G119" s="226" t="s">
        <v>161</v>
      </c>
      <c r="H119" s="227">
        <v>1</v>
      </c>
      <c r="I119" s="228"/>
      <c r="J119" s="227">
        <f>ROUND(I119*H119,15)</f>
        <v>0</v>
      </c>
      <c r="K119" s="225" t="s">
        <v>134</v>
      </c>
      <c r="L119" s="229"/>
      <c r="M119" s="230" t="s">
        <v>1</v>
      </c>
      <c r="N119" s="231" t="s">
        <v>37</v>
      </c>
      <c r="O119" s="91"/>
      <c r="P119" s="213">
        <f>O119*H119</f>
        <v>0</v>
      </c>
      <c r="Q119" s="213">
        <v>0</v>
      </c>
      <c r="R119" s="213">
        <f>Q119*H119</f>
        <v>0</v>
      </c>
      <c r="S119" s="213">
        <v>0</v>
      </c>
      <c r="T119" s="214">
        <f>S119*H119</f>
        <v>0</v>
      </c>
      <c r="U119" s="38"/>
      <c r="V119" s="38"/>
      <c r="W119" s="38"/>
      <c r="X119" s="38"/>
      <c r="Y119" s="38"/>
      <c r="Z119" s="38"/>
      <c r="AA119" s="38"/>
      <c r="AB119" s="38"/>
      <c r="AC119" s="38"/>
      <c r="AD119" s="38"/>
      <c r="AE119" s="38"/>
      <c r="AR119" s="215" t="s">
        <v>152</v>
      </c>
      <c r="AT119" s="215" t="s">
        <v>291</v>
      </c>
      <c r="AU119" s="215" t="s">
        <v>6</v>
      </c>
      <c r="AY119" s="17" t="s">
        <v>136</v>
      </c>
      <c r="BE119" s="216">
        <f>IF(N119="základní",J119,0)</f>
        <v>0</v>
      </c>
      <c r="BF119" s="216">
        <f>IF(N119="snížená",J119,0)</f>
        <v>0</v>
      </c>
      <c r="BG119" s="216">
        <f>IF(N119="zákl. přenesená",J119,0)</f>
        <v>0</v>
      </c>
      <c r="BH119" s="216">
        <f>IF(N119="sníž. přenesená",J119,0)</f>
        <v>0</v>
      </c>
      <c r="BI119" s="216">
        <f>IF(N119="nulová",J119,0)</f>
        <v>0</v>
      </c>
      <c r="BJ119" s="17" t="s">
        <v>79</v>
      </c>
      <c r="BK119" s="217">
        <f>ROUND(I119*H119,15)</f>
        <v>0</v>
      </c>
      <c r="BL119" s="17" t="s">
        <v>135</v>
      </c>
      <c r="BM119" s="215" t="s">
        <v>135</v>
      </c>
    </row>
    <row r="120" s="2" customFormat="1">
      <c r="A120" s="38"/>
      <c r="B120" s="39"/>
      <c r="C120" s="40"/>
      <c r="D120" s="218" t="s">
        <v>137</v>
      </c>
      <c r="E120" s="40"/>
      <c r="F120" s="219" t="s">
        <v>873</v>
      </c>
      <c r="G120" s="40"/>
      <c r="H120" s="40"/>
      <c r="I120" s="144"/>
      <c r="J120" s="40"/>
      <c r="K120" s="40"/>
      <c r="L120" s="44"/>
      <c r="M120" s="220"/>
      <c r="N120" s="221"/>
      <c r="O120" s="91"/>
      <c r="P120" s="91"/>
      <c r="Q120" s="91"/>
      <c r="R120" s="91"/>
      <c r="S120" s="91"/>
      <c r="T120" s="92"/>
      <c r="U120" s="38"/>
      <c r="V120" s="38"/>
      <c r="W120" s="38"/>
      <c r="X120" s="38"/>
      <c r="Y120" s="38"/>
      <c r="Z120" s="38"/>
      <c r="AA120" s="38"/>
      <c r="AB120" s="38"/>
      <c r="AC120" s="38"/>
      <c r="AD120" s="38"/>
      <c r="AE120" s="38"/>
      <c r="AT120" s="17" t="s">
        <v>137</v>
      </c>
      <c r="AU120" s="17" t="s">
        <v>6</v>
      </c>
    </row>
    <row r="121" s="2" customFormat="1" ht="19.8" customHeight="1">
      <c r="A121" s="38"/>
      <c r="B121" s="39"/>
      <c r="C121" s="223" t="s">
        <v>6</v>
      </c>
      <c r="D121" s="223" t="s">
        <v>291</v>
      </c>
      <c r="E121" s="224" t="s">
        <v>874</v>
      </c>
      <c r="F121" s="225" t="s">
        <v>875</v>
      </c>
      <c r="G121" s="226" t="s">
        <v>161</v>
      </c>
      <c r="H121" s="227">
        <v>50</v>
      </c>
      <c r="I121" s="228"/>
      <c r="J121" s="227">
        <f>ROUND(I121*H121,15)</f>
        <v>0</v>
      </c>
      <c r="K121" s="225" t="s">
        <v>134</v>
      </c>
      <c r="L121" s="229"/>
      <c r="M121" s="230" t="s">
        <v>1</v>
      </c>
      <c r="N121" s="231" t="s">
        <v>37</v>
      </c>
      <c r="O121" s="91"/>
      <c r="P121" s="213">
        <f>O121*H121</f>
        <v>0</v>
      </c>
      <c r="Q121" s="213">
        <v>0</v>
      </c>
      <c r="R121" s="213">
        <f>Q121*H121</f>
        <v>0</v>
      </c>
      <c r="S121" s="213">
        <v>0</v>
      </c>
      <c r="T121" s="214">
        <f>S121*H121</f>
        <v>0</v>
      </c>
      <c r="U121" s="38"/>
      <c r="V121" s="38"/>
      <c r="W121" s="38"/>
      <c r="X121" s="38"/>
      <c r="Y121" s="38"/>
      <c r="Z121" s="38"/>
      <c r="AA121" s="38"/>
      <c r="AB121" s="38"/>
      <c r="AC121" s="38"/>
      <c r="AD121" s="38"/>
      <c r="AE121" s="38"/>
      <c r="AR121" s="215" t="s">
        <v>152</v>
      </c>
      <c r="AT121" s="215" t="s">
        <v>291</v>
      </c>
      <c r="AU121" s="215" t="s">
        <v>6</v>
      </c>
      <c r="AY121" s="17" t="s">
        <v>136</v>
      </c>
      <c r="BE121" s="216">
        <f>IF(N121="základní",J121,0)</f>
        <v>0</v>
      </c>
      <c r="BF121" s="216">
        <f>IF(N121="snížená",J121,0)</f>
        <v>0</v>
      </c>
      <c r="BG121" s="216">
        <f>IF(N121="zákl. přenesená",J121,0)</f>
        <v>0</v>
      </c>
      <c r="BH121" s="216">
        <f>IF(N121="sníž. přenesená",J121,0)</f>
        <v>0</v>
      </c>
      <c r="BI121" s="216">
        <f>IF(N121="nulová",J121,0)</f>
        <v>0</v>
      </c>
      <c r="BJ121" s="17" t="s">
        <v>79</v>
      </c>
      <c r="BK121" s="217">
        <f>ROUND(I121*H121,15)</f>
        <v>0</v>
      </c>
      <c r="BL121" s="17" t="s">
        <v>135</v>
      </c>
      <c r="BM121" s="215" t="s">
        <v>148</v>
      </c>
    </row>
    <row r="122" s="2" customFormat="1">
      <c r="A122" s="38"/>
      <c r="B122" s="39"/>
      <c r="C122" s="40"/>
      <c r="D122" s="218" t="s">
        <v>137</v>
      </c>
      <c r="E122" s="40"/>
      <c r="F122" s="219" t="s">
        <v>875</v>
      </c>
      <c r="G122" s="40"/>
      <c r="H122" s="40"/>
      <c r="I122" s="144"/>
      <c r="J122" s="40"/>
      <c r="K122" s="40"/>
      <c r="L122" s="44"/>
      <c r="M122" s="220"/>
      <c r="N122" s="221"/>
      <c r="O122" s="91"/>
      <c r="P122" s="91"/>
      <c r="Q122" s="91"/>
      <c r="R122" s="91"/>
      <c r="S122" s="91"/>
      <c r="T122" s="92"/>
      <c r="U122" s="38"/>
      <c r="V122" s="38"/>
      <c r="W122" s="38"/>
      <c r="X122" s="38"/>
      <c r="Y122" s="38"/>
      <c r="Z122" s="38"/>
      <c r="AA122" s="38"/>
      <c r="AB122" s="38"/>
      <c r="AC122" s="38"/>
      <c r="AD122" s="38"/>
      <c r="AE122" s="38"/>
      <c r="AT122" s="17" t="s">
        <v>137</v>
      </c>
      <c r="AU122" s="17" t="s">
        <v>6</v>
      </c>
    </row>
    <row r="123" s="2" customFormat="1" ht="19.8" customHeight="1">
      <c r="A123" s="38"/>
      <c r="B123" s="39"/>
      <c r="C123" s="223" t="s">
        <v>6</v>
      </c>
      <c r="D123" s="223" t="s">
        <v>291</v>
      </c>
      <c r="E123" s="224" t="s">
        <v>876</v>
      </c>
      <c r="F123" s="225" t="s">
        <v>877</v>
      </c>
      <c r="G123" s="226" t="s">
        <v>161</v>
      </c>
      <c r="H123" s="227">
        <v>2</v>
      </c>
      <c r="I123" s="228"/>
      <c r="J123" s="227">
        <f>ROUND(I123*H123,15)</f>
        <v>0</v>
      </c>
      <c r="K123" s="225" t="s">
        <v>134</v>
      </c>
      <c r="L123" s="229"/>
      <c r="M123" s="230" t="s">
        <v>1</v>
      </c>
      <c r="N123" s="231" t="s">
        <v>37</v>
      </c>
      <c r="O123" s="91"/>
      <c r="P123" s="213">
        <f>O123*H123</f>
        <v>0</v>
      </c>
      <c r="Q123" s="213">
        <v>0</v>
      </c>
      <c r="R123" s="213">
        <f>Q123*H123</f>
        <v>0</v>
      </c>
      <c r="S123" s="213">
        <v>0</v>
      </c>
      <c r="T123" s="214">
        <f>S123*H123</f>
        <v>0</v>
      </c>
      <c r="U123" s="38"/>
      <c r="V123" s="38"/>
      <c r="W123" s="38"/>
      <c r="X123" s="38"/>
      <c r="Y123" s="38"/>
      <c r="Z123" s="38"/>
      <c r="AA123" s="38"/>
      <c r="AB123" s="38"/>
      <c r="AC123" s="38"/>
      <c r="AD123" s="38"/>
      <c r="AE123" s="38"/>
      <c r="AR123" s="215" t="s">
        <v>152</v>
      </c>
      <c r="AT123" s="215" t="s">
        <v>291</v>
      </c>
      <c r="AU123" s="215" t="s">
        <v>6</v>
      </c>
      <c r="AY123" s="17" t="s">
        <v>136</v>
      </c>
      <c r="BE123" s="216">
        <f>IF(N123="základní",J123,0)</f>
        <v>0</v>
      </c>
      <c r="BF123" s="216">
        <f>IF(N123="snížená",J123,0)</f>
        <v>0</v>
      </c>
      <c r="BG123" s="216">
        <f>IF(N123="zákl. přenesená",J123,0)</f>
        <v>0</v>
      </c>
      <c r="BH123" s="216">
        <f>IF(N123="sníž. přenesená",J123,0)</f>
        <v>0</v>
      </c>
      <c r="BI123" s="216">
        <f>IF(N123="nulová",J123,0)</f>
        <v>0</v>
      </c>
      <c r="BJ123" s="17" t="s">
        <v>79</v>
      </c>
      <c r="BK123" s="217">
        <f>ROUND(I123*H123,15)</f>
        <v>0</v>
      </c>
      <c r="BL123" s="17" t="s">
        <v>135</v>
      </c>
      <c r="BM123" s="215" t="s">
        <v>152</v>
      </c>
    </row>
    <row r="124" s="2" customFormat="1">
      <c r="A124" s="38"/>
      <c r="B124" s="39"/>
      <c r="C124" s="40"/>
      <c r="D124" s="218" t="s">
        <v>137</v>
      </c>
      <c r="E124" s="40"/>
      <c r="F124" s="219" t="s">
        <v>877</v>
      </c>
      <c r="G124" s="40"/>
      <c r="H124" s="40"/>
      <c r="I124" s="144"/>
      <c r="J124" s="40"/>
      <c r="K124" s="40"/>
      <c r="L124" s="44"/>
      <c r="M124" s="220"/>
      <c r="N124" s="221"/>
      <c r="O124" s="91"/>
      <c r="P124" s="91"/>
      <c r="Q124" s="91"/>
      <c r="R124" s="91"/>
      <c r="S124" s="91"/>
      <c r="T124" s="92"/>
      <c r="U124" s="38"/>
      <c r="V124" s="38"/>
      <c r="W124" s="38"/>
      <c r="X124" s="38"/>
      <c r="Y124" s="38"/>
      <c r="Z124" s="38"/>
      <c r="AA124" s="38"/>
      <c r="AB124" s="38"/>
      <c r="AC124" s="38"/>
      <c r="AD124" s="38"/>
      <c r="AE124" s="38"/>
      <c r="AT124" s="17" t="s">
        <v>137</v>
      </c>
      <c r="AU124" s="17" t="s">
        <v>6</v>
      </c>
    </row>
    <row r="125" s="2" customFormat="1" ht="19.8" customHeight="1">
      <c r="A125" s="38"/>
      <c r="B125" s="39"/>
      <c r="C125" s="205" t="s">
        <v>6</v>
      </c>
      <c r="D125" s="205" t="s">
        <v>130</v>
      </c>
      <c r="E125" s="206" t="s">
        <v>844</v>
      </c>
      <c r="F125" s="207" t="s">
        <v>845</v>
      </c>
      <c r="G125" s="208" t="s">
        <v>161</v>
      </c>
      <c r="H125" s="209">
        <v>2</v>
      </c>
      <c r="I125" s="210"/>
      <c r="J125" s="209">
        <f>ROUND(I125*H125,15)</f>
        <v>0</v>
      </c>
      <c r="K125" s="207" t="s">
        <v>134</v>
      </c>
      <c r="L125" s="44"/>
      <c r="M125" s="211" t="s">
        <v>1</v>
      </c>
      <c r="N125" s="212" t="s">
        <v>37</v>
      </c>
      <c r="O125" s="91"/>
      <c r="P125" s="213">
        <f>O125*H125</f>
        <v>0</v>
      </c>
      <c r="Q125" s="213">
        <v>0</v>
      </c>
      <c r="R125" s="213">
        <f>Q125*H125</f>
        <v>0</v>
      </c>
      <c r="S125" s="213">
        <v>0</v>
      </c>
      <c r="T125" s="214">
        <f>S125*H125</f>
        <v>0</v>
      </c>
      <c r="U125" s="38"/>
      <c r="V125" s="38"/>
      <c r="W125" s="38"/>
      <c r="X125" s="38"/>
      <c r="Y125" s="38"/>
      <c r="Z125" s="38"/>
      <c r="AA125" s="38"/>
      <c r="AB125" s="38"/>
      <c r="AC125" s="38"/>
      <c r="AD125" s="38"/>
      <c r="AE125" s="38"/>
      <c r="AR125" s="215" t="s">
        <v>135</v>
      </c>
      <c r="AT125" s="215" t="s">
        <v>130</v>
      </c>
      <c r="AU125" s="215" t="s">
        <v>6</v>
      </c>
      <c r="AY125" s="17" t="s">
        <v>136</v>
      </c>
      <c r="BE125" s="216">
        <f>IF(N125="základní",J125,0)</f>
        <v>0</v>
      </c>
      <c r="BF125" s="216">
        <f>IF(N125="snížená",J125,0)</f>
        <v>0</v>
      </c>
      <c r="BG125" s="216">
        <f>IF(N125="zákl. přenesená",J125,0)</f>
        <v>0</v>
      </c>
      <c r="BH125" s="216">
        <f>IF(N125="sníž. přenesená",J125,0)</f>
        <v>0</v>
      </c>
      <c r="BI125" s="216">
        <f>IF(N125="nulová",J125,0)</f>
        <v>0</v>
      </c>
      <c r="BJ125" s="17" t="s">
        <v>79</v>
      </c>
      <c r="BK125" s="217">
        <f>ROUND(I125*H125,15)</f>
        <v>0</v>
      </c>
      <c r="BL125" s="17" t="s">
        <v>135</v>
      </c>
      <c r="BM125" s="215" t="s">
        <v>157</v>
      </c>
    </row>
    <row r="126" s="2" customFormat="1">
      <c r="A126" s="38"/>
      <c r="B126" s="39"/>
      <c r="C126" s="40"/>
      <c r="D126" s="218" t="s">
        <v>137</v>
      </c>
      <c r="E126" s="40"/>
      <c r="F126" s="219" t="s">
        <v>845</v>
      </c>
      <c r="G126" s="40"/>
      <c r="H126" s="40"/>
      <c r="I126" s="144"/>
      <c r="J126" s="40"/>
      <c r="K126" s="40"/>
      <c r="L126" s="44"/>
      <c r="M126" s="220"/>
      <c r="N126" s="221"/>
      <c r="O126" s="91"/>
      <c r="P126" s="91"/>
      <c r="Q126" s="91"/>
      <c r="R126" s="91"/>
      <c r="S126" s="91"/>
      <c r="T126" s="92"/>
      <c r="U126" s="38"/>
      <c r="V126" s="38"/>
      <c r="W126" s="38"/>
      <c r="X126" s="38"/>
      <c r="Y126" s="38"/>
      <c r="Z126" s="38"/>
      <c r="AA126" s="38"/>
      <c r="AB126" s="38"/>
      <c r="AC126" s="38"/>
      <c r="AD126" s="38"/>
      <c r="AE126" s="38"/>
      <c r="AT126" s="17" t="s">
        <v>137</v>
      </c>
      <c r="AU126" s="17" t="s">
        <v>6</v>
      </c>
    </row>
    <row r="127" s="2" customFormat="1" ht="19.8" customHeight="1">
      <c r="A127" s="38"/>
      <c r="B127" s="39"/>
      <c r="C127" s="205" t="s">
        <v>6</v>
      </c>
      <c r="D127" s="205" t="s">
        <v>130</v>
      </c>
      <c r="E127" s="206" t="s">
        <v>868</v>
      </c>
      <c r="F127" s="207" t="s">
        <v>869</v>
      </c>
      <c r="G127" s="208" t="s">
        <v>161</v>
      </c>
      <c r="H127" s="209">
        <v>3</v>
      </c>
      <c r="I127" s="210"/>
      <c r="J127" s="209">
        <f>ROUND(I127*H127,15)</f>
        <v>0</v>
      </c>
      <c r="K127" s="207" t="s">
        <v>134</v>
      </c>
      <c r="L127" s="44"/>
      <c r="M127" s="211" t="s">
        <v>1</v>
      </c>
      <c r="N127" s="212" t="s">
        <v>37</v>
      </c>
      <c r="O127" s="91"/>
      <c r="P127" s="213">
        <f>O127*H127</f>
        <v>0</v>
      </c>
      <c r="Q127" s="213">
        <v>0</v>
      </c>
      <c r="R127" s="213">
        <f>Q127*H127</f>
        <v>0</v>
      </c>
      <c r="S127" s="213">
        <v>0</v>
      </c>
      <c r="T127" s="214">
        <f>S127*H127</f>
        <v>0</v>
      </c>
      <c r="U127" s="38"/>
      <c r="V127" s="38"/>
      <c r="W127" s="38"/>
      <c r="X127" s="38"/>
      <c r="Y127" s="38"/>
      <c r="Z127" s="38"/>
      <c r="AA127" s="38"/>
      <c r="AB127" s="38"/>
      <c r="AC127" s="38"/>
      <c r="AD127" s="38"/>
      <c r="AE127" s="38"/>
      <c r="AR127" s="215" t="s">
        <v>135</v>
      </c>
      <c r="AT127" s="215" t="s">
        <v>130</v>
      </c>
      <c r="AU127" s="215" t="s">
        <v>6</v>
      </c>
      <c r="AY127" s="17" t="s">
        <v>136</v>
      </c>
      <c r="BE127" s="216">
        <f>IF(N127="základní",J127,0)</f>
        <v>0</v>
      </c>
      <c r="BF127" s="216">
        <f>IF(N127="snížená",J127,0)</f>
        <v>0</v>
      </c>
      <c r="BG127" s="216">
        <f>IF(N127="zákl. přenesená",J127,0)</f>
        <v>0</v>
      </c>
      <c r="BH127" s="216">
        <f>IF(N127="sníž. přenesená",J127,0)</f>
        <v>0</v>
      </c>
      <c r="BI127" s="216">
        <f>IF(N127="nulová",J127,0)</f>
        <v>0</v>
      </c>
      <c r="BJ127" s="17" t="s">
        <v>79</v>
      </c>
      <c r="BK127" s="217">
        <f>ROUND(I127*H127,15)</f>
        <v>0</v>
      </c>
      <c r="BL127" s="17" t="s">
        <v>135</v>
      </c>
      <c r="BM127" s="215" t="s">
        <v>162</v>
      </c>
    </row>
    <row r="128" s="2" customFormat="1">
      <c r="A128" s="38"/>
      <c r="B128" s="39"/>
      <c r="C128" s="40"/>
      <c r="D128" s="218" t="s">
        <v>137</v>
      </c>
      <c r="E128" s="40"/>
      <c r="F128" s="219" t="s">
        <v>869</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137</v>
      </c>
      <c r="AU128" s="17" t="s">
        <v>6</v>
      </c>
    </row>
    <row r="129" s="2" customFormat="1" ht="30" customHeight="1">
      <c r="A129" s="38"/>
      <c r="B129" s="39"/>
      <c r="C129" s="205" t="s">
        <v>6</v>
      </c>
      <c r="D129" s="205" t="s">
        <v>130</v>
      </c>
      <c r="E129" s="206" t="s">
        <v>850</v>
      </c>
      <c r="F129" s="207" t="s">
        <v>851</v>
      </c>
      <c r="G129" s="208" t="s">
        <v>161</v>
      </c>
      <c r="H129" s="209">
        <v>1</v>
      </c>
      <c r="I129" s="210"/>
      <c r="J129" s="209">
        <f>ROUND(I129*H129,15)</f>
        <v>0</v>
      </c>
      <c r="K129" s="207" t="s">
        <v>134</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135</v>
      </c>
      <c r="AT129" s="215" t="s">
        <v>130</v>
      </c>
      <c r="AU129" s="215" t="s">
        <v>6</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135</v>
      </c>
      <c r="BM129" s="215" t="s">
        <v>167</v>
      </c>
    </row>
    <row r="130" s="2" customFormat="1">
      <c r="A130" s="38"/>
      <c r="B130" s="39"/>
      <c r="C130" s="40"/>
      <c r="D130" s="218" t="s">
        <v>137</v>
      </c>
      <c r="E130" s="40"/>
      <c r="F130" s="219" t="s">
        <v>851</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6</v>
      </c>
    </row>
    <row r="131" s="2" customFormat="1" ht="30" customHeight="1">
      <c r="A131" s="38"/>
      <c r="B131" s="39"/>
      <c r="C131" s="205" t="s">
        <v>6</v>
      </c>
      <c r="D131" s="205" t="s">
        <v>130</v>
      </c>
      <c r="E131" s="206" t="s">
        <v>852</v>
      </c>
      <c r="F131" s="207" t="s">
        <v>870</v>
      </c>
      <c r="G131" s="208" t="s">
        <v>161</v>
      </c>
      <c r="H131" s="209">
        <v>1</v>
      </c>
      <c r="I131" s="210"/>
      <c r="J131" s="209">
        <f>ROUND(I131*H131,15)</f>
        <v>0</v>
      </c>
      <c r="K131" s="207" t="s">
        <v>134</v>
      </c>
      <c r="L131" s="44"/>
      <c r="M131" s="211" t="s">
        <v>1</v>
      </c>
      <c r="N131" s="212" t="s">
        <v>37</v>
      </c>
      <c r="O131" s="91"/>
      <c r="P131" s="213">
        <f>O131*H131</f>
        <v>0</v>
      </c>
      <c r="Q131" s="213">
        <v>0</v>
      </c>
      <c r="R131" s="213">
        <f>Q131*H131</f>
        <v>0</v>
      </c>
      <c r="S131" s="213">
        <v>0</v>
      </c>
      <c r="T131" s="214">
        <f>S131*H131</f>
        <v>0</v>
      </c>
      <c r="U131" s="38"/>
      <c r="V131" s="38"/>
      <c r="W131" s="38"/>
      <c r="X131" s="38"/>
      <c r="Y131" s="38"/>
      <c r="Z131" s="38"/>
      <c r="AA131" s="38"/>
      <c r="AB131" s="38"/>
      <c r="AC131" s="38"/>
      <c r="AD131" s="38"/>
      <c r="AE131" s="38"/>
      <c r="AR131" s="215" t="s">
        <v>135</v>
      </c>
      <c r="AT131" s="215" t="s">
        <v>130</v>
      </c>
      <c r="AU131" s="215" t="s">
        <v>6</v>
      </c>
      <c r="AY131" s="17" t="s">
        <v>136</v>
      </c>
      <c r="BE131" s="216">
        <f>IF(N131="základní",J131,0)</f>
        <v>0</v>
      </c>
      <c r="BF131" s="216">
        <f>IF(N131="snížená",J131,0)</f>
        <v>0</v>
      </c>
      <c r="BG131" s="216">
        <f>IF(N131="zákl. přenesená",J131,0)</f>
        <v>0</v>
      </c>
      <c r="BH131" s="216">
        <f>IF(N131="sníž. přenesená",J131,0)</f>
        <v>0</v>
      </c>
      <c r="BI131" s="216">
        <f>IF(N131="nulová",J131,0)</f>
        <v>0</v>
      </c>
      <c r="BJ131" s="17" t="s">
        <v>79</v>
      </c>
      <c r="BK131" s="217">
        <f>ROUND(I131*H131,15)</f>
        <v>0</v>
      </c>
      <c r="BL131" s="17" t="s">
        <v>135</v>
      </c>
      <c r="BM131" s="215" t="s">
        <v>171</v>
      </c>
    </row>
    <row r="132" s="2" customFormat="1">
      <c r="A132" s="38"/>
      <c r="B132" s="39"/>
      <c r="C132" s="40"/>
      <c r="D132" s="218" t="s">
        <v>137</v>
      </c>
      <c r="E132" s="40"/>
      <c r="F132" s="219" t="s">
        <v>870</v>
      </c>
      <c r="G132" s="40"/>
      <c r="H132" s="40"/>
      <c r="I132" s="144"/>
      <c r="J132" s="40"/>
      <c r="K132" s="40"/>
      <c r="L132" s="44"/>
      <c r="M132" s="233"/>
      <c r="N132" s="234"/>
      <c r="O132" s="235"/>
      <c r="P132" s="235"/>
      <c r="Q132" s="235"/>
      <c r="R132" s="235"/>
      <c r="S132" s="235"/>
      <c r="T132" s="236"/>
      <c r="U132" s="38"/>
      <c r="V132" s="38"/>
      <c r="W132" s="38"/>
      <c r="X132" s="38"/>
      <c r="Y132" s="38"/>
      <c r="Z132" s="38"/>
      <c r="AA132" s="38"/>
      <c r="AB132" s="38"/>
      <c r="AC132" s="38"/>
      <c r="AD132" s="38"/>
      <c r="AE132" s="38"/>
      <c r="AT132" s="17" t="s">
        <v>137</v>
      </c>
      <c r="AU132" s="17" t="s">
        <v>6</v>
      </c>
    </row>
    <row r="133" s="2" customFormat="1" ht="6.96" customHeight="1">
      <c r="A133" s="38"/>
      <c r="B133" s="66"/>
      <c r="C133" s="67"/>
      <c r="D133" s="67"/>
      <c r="E133" s="67"/>
      <c r="F133" s="67"/>
      <c r="G133" s="67"/>
      <c r="H133" s="67"/>
      <c r="I133" s="183"/>
      <c r="J133" s="67"/>
      <c r="K133" s="67"/>
      <c r="L133" s="44"/>
      <c r="M133" s="38"/>
      <c r="O133" s="38"/>
      <c r="P133" s="38"/>
      <c r="Q133" s="38"/>
      <c r="R133" s="38"/>
      <c r="S133" s="38"/>
      <c r="T133" s="38"/>
      <c r="U133" s="38"/>
      <c r="V133" s="38"/>
      <c r="W133" s="38"/>
      <c r="X133" s="38"/>
      <c r="Y133" s="38"/>
      <c r="Z133" s="38"/>
      <c r="AA133" s="38"/>
      <c r="AB133" s="38"/>
      <c r="AC133" s="38"/>
      <c r="AD133" s="38"/>
      <c r="AE133" s="38"/>
    </row>
  </sheetData>
  <sheetProtection sheet="1" autoFilter="0" formatColumns="0" formatRows="0" objects="1" scenarios="1" spinCount="100000" saltValue="+ptT2CGhr8lJvl/GHuSYKHnNHvhD+FHKEHhuc64498+QbJOzvUYVl1dJFZ6iSWV6GBVItboDM4B4XobJTXJcSQ==" hashValue="hgzoKmpJqgr8CAiZ2JZhYBFFPJ+uymFLBolssdaG+TlJ5YnMTjhsBuEGGh9G3FbPYVOI2vskyzxX+iyhN0MqbA==" algorithmName="SHA-512" password="CC35"/>
  <autoFilter ref="C115:K13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93</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878</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ROUND(J119,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ROUND((SUM(BE119:BE206)),  15)</f>
        <v>0</v>
      </c>
      <c r="G33" s="38"/>
      <c r="H33" s="38"/>
      <c r="I33" s="162">
        <v>0.20999999999999999</v>
      </c>
      <c r="J33" s="161">
        <f>ROUND(((SUM(BE119:BE206))*I33),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ROUND((SUM(BF119:BF206)),  15)</f>
        <v>0</v>
      </c>
      <c r="G34" s="38"/>
      <c r="H34" s="38"/>
      <c r="I34" s="162">
        <v>0.14999999999999999</v>
      </c>
      <c r="J34" s="161">
        <f>ROUND(((SUM(BF119:BF206))*I34),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ROUND((SUM(BG119:BG206)),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ROUND((SUM(BH119:BH206)),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ROUND((SUM(BI119:BI206)),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PS 01.1 - Technologická část - Etapa 1</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J119</f>
        <v>0</v>
      </c>
      <c r="K96" s="40"/>
      <c r="L96" s="63"/>
      <c r="S96" s="38"/>
      <c r="T96" s="38"/>
      <c r="U96" s="38"/>
      <c r="V96" s="38"/>
      <c r="W96" s="38"/>
      <c r="X96" s="38"/>
      <c r="Y96" s="38"/>
      <c r="Z96" s="38"/>
      <c r="AA96" s="38"/>
      <c r="AB96" s="38"/>
      <c r="AC96" s="38"/>
      <c r="AD96" s="38"/>
      <c r="AE96" s="38"/>
      <c r="AU96" s="17" t="s">
        <v>116</v>
      </c>
    </row>
    <row r="97" s="10" customFormat="1" ht="24.96" customHeight="1">
      <c r="A97" s="10"/>
      <c r="B97" s="237"/>
      <c r="C97" s="238"/>
      <c r="D97" s="239" t="s">
        <v>879</v>
      </c>
      <c r="E97" s="240"/>
      <c r="F97" s="240"/>
      <c r="G97" s="240"/>
      <c r="H97" s="240"/>
      <c r="I97" s="241"/>
      <c r="J97" s="242">
        <f>J120</f>
        <v>0</v>
      </c>
      <c r="K97" s="238"/>
      <c r="L97" s="243"/>
      <c r="S97" s="10"/>
      <c r="T97" s="10"/>
      <c r="U97" s="10"/>
      <c r="V97" s="10"/>
      <c r="W97" s="10"/>
      <c r="X97" s="10"/>
      <c r="Y97" s="10"/>
      <c r="Z97" s="10"/>
      <c r="AA97" s="10"/>
      <c r="AB97" s="10"/>
      <c r="AC97" s="10"/>
      <c r="AD97" s="10"/>
      <c r="AE97" s="10"/>
    </row>
    <row r="98" s="11" customFormat="1" ht="19.92" customHeight="1">
      <c r="A98" s="11"/>
      <c r="B98" s="244"/>
      <c r="C98" s="245"/>
      <c r="D98" s="246" t="s">
        <v>880</v>
      </c>
      <c r="E98" s="247"/>
      <c r="F98" s="247"/>
      <c r="G98" s="247"/>
      <c r="H98" s="247"/>
      <c r="I98" s="248"/>
      <c r="J98" s="249">
        <f>J121</f>
        <v>0</v>
      </c>
      <c r="K98" s="245"/>
      <c r="L98" s="250"/>
      <c r="S98" s="11"/>
      <c r="T98" s="11"/>
      <c r="U98" s="11"/>
      <c r="V98" s="11"/>
      <c r="W98" s="11"/>
      <c r="X98" s="11"/>
      <c r="Y98" s="11"/>
      <c r="Z98" s="11"/>
      <c r="AA98" s="11"/>
      <c r="AB98" s="11"/>
      <c r="AC98" s="11"/>
      <c r="AD98" s="11"/>
      <c r="AE98" s="11"/>
    </row>
    <row r="99" s="10" customFormat="1" ht="24.96" customHeight="1">
      <c r="A99" s="10"/>
      <c r="B99" s="237"/>
      <c r="C99" s="238"/>
      <c r="D99" s="239" t="s">
        <v>881</v>
      </c>
      <c r="E99" s="240"/>
      <c r="F99" s="240"/>
      <c r="G99" s="240"/>
      <c r="H99" s="240"/>
      <c r="I99" s="241"/>
      <c r="J99" s="242">
        <f>J124</f>
        <v>0</v>
      </c>
      <c r="K99" s="238"/>
      <c r="L99" s="243"/>
      <c r="S99" s="10"/>
      <c r="T99" s="10"/>
      <c r="U99" s="10"/>
      <c r="V99" s="10"/>
      <c r="W99" s="10"/>
      <c r="X99" s="10"/>
      <c r="Y99" s="10"/>
      <c r="Z99" s="10"/>
      <c r="AA99" s="10"/>
      <c r="AB99" s="10"/>
      <c r="AC99" s="10"/>
      <c r="AD99" s="10"/>
      <c r="AE99" s="10"/>
    </row>
    <row r="100" s="2" customFormat="1" ht="21.84" customHeight="1">
      <c r="A100" s="38"/>
      <c r="B100" s="39"/>
      <c r="C100" s="40"/>
      <c r="D100" s="40"/>
      <c r="E100" s="40"/>
      <c r="F100" s="40"/>
      <c r="G100" s="40"/>
      <c r="H100" s="40"/>
      <c r="I100" s="144"/>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183"/>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186"/>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117</v>
      </c>
      <c r="D106" s="40"/>
      <c r="E106" s="40"/>
      <c r="F106" s="40"/>
      <c r="G106" s="40"/>
      <c r="H106" s="40"/>
      <c r="I106" s="144"/>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15</v>
      </c>
      <c r="D108" s="40"/>
      <c r="E108" s="40"/>
      <c r="F108" s="40"/>
      <c r="G108" s="40"/>
      <c r="H108" s="40"/>
      <c r="I108" s="144"/>
      <c r="J108" s="40"/>
      <c r="K108" s="40"/>
      <c r="L108" s="63"/>
      <c r="S108" s="38"/>
      <c r="T108" s="38"/>
      <c r="U108" s="38"/>
      <c r="V108" s="38"/>
      <c r="W108" s="38"/>
      <c r="X108" s="38"/>
      <c r="Y108" s="38"/>
      <c r="Z108" s="38"/>
      <c r="AA108" s="38"/>
      <c r="AB108" s="38"/>
      <c r="AC108" s="38"/>
      <c r="AD108" s="38"/>
      <c r="AE108" s="38"/>
    </row>
    <row r="109" s="2" customFormat="1" ht="14.4" customHeight="1">
      <c r="A109" s="38"/>
      <c r="B109" s="39"/>
      <c r="C109" s="40"/>
      <c r="D109" s="40"/>
      <c r="E109" s="187" t="str">
        <f>E7</f>
        <v>Oprava kolejí a výhybek v žst. Hradec Králové hl.n.</v>
      </c>
      <c r="F109" s="32"/>
      <c r="G109" s="32"/>
      <c r="H109" s="32"/>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110</v>
      </c>
      <c r="D110" s="40"/>
      <c r="E110" s="40"/>
      <c r="F110" s="40"/>
      <c r="G110" s="40"/>
      <c r="H110" s="40"/>
      <c r="I110" s="144"/>
      <c r="J110" s="40"/>
      <c r="K110" s="40"/>
      <c r="L110" s="63"/>
      <c r="S110" s="38"/>
      <c r="T110" s="38"/>
      <c r="U110" s="38"/>
      <c r="V110" s="38"/>
      <c r="W110" s="38"/>
      <c r="X110" s="38"/>
      <c r="Y110" s="38"/>
      <c r="Z110" s="38"/>
      <c r="AA110" s="38"/>
      <c r="AB110" s="38"/>
      <c r="AC110" s="38"/>
      <c r="AD110" s="38"/>
      <c r="AE110" s="38"/>
    </row>
    <row r="111" s="2" customFormat="1" ht="14.4" customHeight="1">
      <c r="A111" s="38"/>
      <c r="B111" s="39"/>
      <c r="C111" s="40"/>
      <c r="D111" s="40"/>
      <c r="E111" s="76" t="str">
        <f>E9</f>
        <v>PS 01.1 - Technologická část - Etapa 1</v>
      </c>
      <c r="F111" s="40"/>
      <c r="G111" s="40"/>
      <c r="H111" s="40"/>
      <c r="I111" s="144"/>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144"/>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19</v>
      </c>
      <c r="D113" s="40"/>
      <c r="E113" s="40"/>
      <c r="F113" s="27" t="str">
        <f>F12</f>
        <v xml:space="preserve"> </v>
      </c>
      <c r="G113" s="40"/>
      <c r="H113" s="40"/>
      <c r="I113" s="147" t="s">
        <v>21</v>
      </c>
      <c r="J113" s="79" t="str">
        <f>IF(J12="","",J12)</f>
        <v>3. 6. 2020</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2" customFormat="1" ht="15.6" customHeight="1">
      <c r="A115" s="38"/>
      <c r="B115" s="39"/>
      <c r="C115" s="32" t="s">
        <v>23</v>
      </c>
      <c r="D115" s="40"/>
      <c r="E115" s="40"/>
      <c r="F115" s="27" t="str">
        <f>E15</f>
        <v xml:space="preserve"> </v>
      </c>
      <c r="G115" s="40"/>
      <c r="H115" s="40"/>
      <c r="I115" s="147" t="s">
        <v>28</v>
      </c>
      <c r="J115" s="36" t="str">
        <f>E21</f>
        <v xml:space="preserve"> </v>
      </c>
      <c r="K115" s="40"/>
      <c r="L115" s="63"/>
      <c r="S115" s="38"/>
      <c r="T115" s="38"/>
      <c r="U115" s="38"/>
      <c r="V115" s="38"/>
      <c r="W115" s="38"/>
      <c r="X115" s="38"/>
      <c r="Y115" s="38"/>
      <c r="Z115" s="38"/>
      <c r="AA115" s="38"/>
      <c r="AB115" s="38"/>
      <c r="AC115" s="38"/>
      <c r="AD115" s="38"/>
      <c r="AE115" s="38"/>
    </row>
    <row r="116" s="2" customFormat="1" ht="15.6" customHeight="1">
      <c r="A116" s="38"/>
      <c r="B116" s="39"/>
      <c r="C116" s="32" t="s">
        <v>26</v>
      </c>
      <c r="D116" s="40"/>
      <c r="E116" s="40"/>
      <c r="F116" s="27" t="str">
        <f>IF(E18="","",E18)</f>
        <v>Vyplň údaj</v>
      </c>
      <c r="G116" s="40"/>
      <c r="H116" s="40"/>
      <c r="I116" s="147" t="s">
        <v>30</v>
      </c>
      <c r="J116" s="36" t="str">
        <f>E24</f>
        <v xml:space="preserve">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144"/>
      <c r="J117" s="40"/>
      <c r="K117" s="40"/>
      <c r="L117" s="63"/>
      <c r="S117" s="38"/>
      <c r="T117" s="38"/>
      <c r="U117" s="38"/>
      <c r="V117" s="38"/>
      <c r="W117" s="38"/>
      <c r="X117" s="38"/>
      <c r="Y117" s="38"/>
      <c r="Z117" s="38"/>
      <c r="AA117" s="38"/>
      <c r="AB117" s="38"/>
      <c r="AC117" s="38"/>
      <c r="AD117" s="38"/>
      <c r="AE117" s="38"/>
    </row>
    <row r="118" s="9" customFormat="1" ht="29.28" customHeight="1">
      <c r="A118" s="193"/>
      <c r="B118" s="194"/>
      <c r="C118" s="195" t="s">
        <v>118</v>
      </c>
      <c r="D118" s="196" t="s">
        <v>57</v>
      </c>
      <c r="E118" s="196" t="s">
        <v>53</v>
      </c>
      <c r="F118" s="196" t="s">
        <v>54</v>
      </c>
      <c r="G118" s="196" t="s">
        <v>119</v>
      </c>
      <c r="H118" s="196" t="s">
        <v>120</v>
      </c>
      <c r="I118" s="197" t="s">
        <v>121</v>
      </c>
      <c r="J118" s="196" t="s">
        <v>114</v>
      </c>
      <c r="K118" s="198" t="s">
        <v>122</v>
      </c>
      <c r="L118" s="199"/>
      <c r="M118" s="100" t="s">
        <v>1</v>
      </c>
      <c r="N118" s="101" t="s">
        <v>36</v>
      </c>
      <c r="O118" s="101" t="s">
        <v>123</v>
      </c>
      <c r="P118" s="101" t="s">
        <v>124</v>
      </c>
      <c r="Q118" s="101" t="s">
        <v>125</v>
      </c>
      <c r="R118" s="101" t="s">
        <v>126</v>
      </c>
      <c r="S118" s="101" t="s">
        <v>127</v>
      </c>
      <c r="T118" s="102" t="s">
        <v>128</v>
      </c>
      <c r="U118" s="193"/>
      <c r="V118" s="193"/>
      <c r="W118" s="193"/>
      <c r="X118" s="193"/>
      <c r="Y118" s="193"/>
      <c r="Z118" s="193"/>
      <c r="AA118" s="193"/>
      <c r="AB118" s="193"/>
      <c r="AC118" s="193"/>
      <c r="AD118" s="193"/>
      <c r="AE118" s="193"/>
    </row>
    <row r="119" s="2" customFormat="1" ht="22.8" customHeight="1">
      <c r="A119" s="38"/>
      <c r="B119" s="39"/>
      <c r="C119" s="107" t="s">
        <v>129</v>
      </c>
      <c r="D119" s="40"/>
      <c r="E119" s="40"/>
      <c r="F119" s="40"/>
      <c r="G119" s="40"/>
      <c r="H119" s="40"/>
      <c r="I119" s="144"/>
      <c r="J119" s="200">
        <f>BK119</f>
        <v>0</v>
      </c>
      <c r="K119" s="40"/>
      <c r="L119" s="44"/>
      <c r="M119" s="103"/>
      <c r="N119" s="201"/>
      <c r="O119" s="104"/>
      <c r="P119" s="202">
        <f>P120+P124</f>
        <v>0</v>
      </c>
      <c r="Q119" s="104"/>
      <c r="R119" s="202">
        <f>R120+R124</f>
        <v>0</v>
      </c>
      <c r="S119" s="104"/>
      <c r="T119" s="203">
        <f>T120+T124</f>
        <v>0</v>
      </c>
      <c r="U119" s="38"/>
      <c r="V119" s="38"/>
      <c r="W119" s="38"/>
      <c r="X119" s="38"/>
      <c r="Y119" s="38"/>
      <c r="Z119" s="38"/>
      <c r="AA119" s="38"/>
      <c r="AB119" s="38"/>
      <c r="AC119" s="38"/>
      <c r="AD119" s="38"/>
      <c r="AE119" s="38"/>
      <c r="AT119" s="17" t="s">
        <v>71</v>
      </c>
      <c r="AU119" s="17" t="s">
        <v>116</v>
      </c>
      <c r="BK119" s="204">
        <f>BK120+BK124</f>
        <v>0</v>
      </c>
    </row>
    <row r="120" s="12" customFormat="1" ht="25.92" customHeight="1">
      <c r="A120" s="12"/>
      <c r="B120" s="251"/>
      <c r="C120" s="252"/>
      <c r="D120" s="253" t="s">
        <v>71</v>
      </c>
      <c r="E120" s="254" t="s">
        <v>882</v>
      </c>
      <c r="F120" s="254" t="s">
        <v>883</v>
      </c>
      <c r="G120" s="252"/>
      <c r="H120" s="252"/>
      <c r="I120" s="255"/>
      <c r="J120" s="256">
        <f>BK120</f>
        <v>0</v>
      </c>
      <c r="K120" s="252"/>
      <c r="L120" s="257"/>
      <c r="M120" s="258"/>
      <c r="N120" s="259"/>
      <c r="O120" s="259"/>
      <c r="P120" s="260">
        <f>P121</f>
        <v>0</v>
      </c>
      <c r="Q120" s="259"/>
      <c r="R120" s="260">
        <f>R121</f>
        <v>0</v>
      </c>
      <c r="S120" s="259"/>
      <c r="T120" s="261">
        <f>T121</f>
        <v>0</v>
      </c>
      <c r="U120" s="12"/>
      <c r="V120" s="12"/>
      <c r="W120" s="12"/>
      <c r="X120" s="12"/>
      <c r="Y120" s="12"/>
      <c r="Z120" s="12"/>
      <c r="AA120" s="12"/>
      <c r="AB120" s="12"/>
      <c r="AC120" s="12"/>
      <c r="AD120" s="12"/>
      <c r="AE120" s="12"/>
      <c r="AR120" s="262" t="s">
        <v>79</v>
      </c>
      <c r="AT120" s="263" t="s">
        <v>71</v>
      </c>
      <c r="AU120" s="263" t="s">
        <v>6</v>
      </c>
      <c r="AY120" s="262" t="s">
        <v>136</v>
      </c>
      <c r="BK120" s="264">
        <f>BK121</f>
        <v>0</v>
      </c>
    </row>
    <row r="121" s="12" customFormat="1" ht="22.8" customHeight="1">
      <c r="A121" s="12"/>
      <c r="B121" s="251"/>
      <c r="C121" s="252"/>
      <c r="D121" s="253" t="s">
        <v>71</v>
      </c>
      <c r="E121" s="265" t="s">
        <v>79</v>
      </c>
      <c r="F121" s="265" t="s">
        <v>884</v>
      </c>
      <c r="G121" s="252"/>
      <c r="H121" s="252"/>
      <c r="I121" s="255"/>
      <c r="J121" s="266">
        <f>BK121</f>
        <v>0</v>
      </c>
      <c r="K121" s="252"/>
      <c r="L121" s="257"/>
      <c r="M121" s="258"/>
      <c r="N121" s="259"/>
      <c r="O121" s="259"/>
      <c r="P121" s="260">
        <f>SUM(P122:P123)</f>
        <v>0</v>
      </c>
      <c r="Q121" s="259"/>
      <c r="R121" s="260">
        <f>SUM(R122:R123)</f>
        <v>0</v>
      </c>
      <c r="S121" s="259"/>
      <c r="T121" s="261">
        <f>SUM(T122:T123)</f>
        <v>0</v>
      </c>
      <c r="U121" s="12"/>
      <c r="V121" s="12"/>
      <c r="W121" s="12"/>
      <c r="X121" s="12"/>
      <c r="Y121" s="12"/>
      <c r="Z121" s="12"/>
      <c r="AA121" s="12"/>
      <c r="AB121" s="12"/>
      <c r="AC121" s="12"/>
      <c r="AD121" s="12"/>
      <c r="AE121" s="12"/>
      <c r="AR121" s="262" t="s">
        <v>79</v>
      </c>
      <c r="AT121" s="263" t="s">
        <v>71</v>
      </c>
      <c r="AU121" s="263" t="s">
        <v>79</v>
      </c>
      <c r="AY121" s="262" t="s">
        <v>136</v>
      </c>
      <c r="BK121" s="264">
        <f>SUM(BK122:BK123)</f>
        <v>0</v>
      </c>
    </row>
    <row r="122" s="2" customFormat="1" ht="19.8" customHeight="1">
      <c r="A122" s="38"/>
      <c r="B122" s="39"/>
      <c r="C122" s="205" t="s">
        <v>79</v>
      </c>
      <c r="D122" s="205" t="s">
        <v>130</v>
      </c>
      <c r="E122" s="206" t="s">
        <v>885</v>
      </c>
      <c r="F122" s="207" t="s">
        <v>886</v>
      </c>
      <c r="G122" s="208" t="s">
        <v>194</v>
      </c>
      <c r="H122" s="209">
        <v>350</v>
      </c>
      <c r="I122" s="210"/>
      <c r="J122" s="209">
        <f>ROUND(I122*H122,15)</f>
        <v>0</v>
      </c>
      <c r="K122" s="207" t="s">
        <v>134</v>
      </c>
      <c r="L122" s="44"/>
      <c r="M122" s="211" t="s">
        <v>1</v>
      </c>
      <c r="N122" s="212" t="s">
        <v>37</v>
      </c>
      <c r="O122" s="91"/>
      <c r="P122" s="213">
        <f>O122*H122</f>
        <v>0</v>
      </c>
      <c r="Q122" s="213">
        <v>0</v>
      </c>
      <c r="R122" s="213">
        <f>Q122*H122</f>
        <v>0</v>
      </c>
      <c r="S122" s="213">
        <v>0</v>
      </c>
      <c r="T122" s="214">
        <f>S122*H122</f>
        <v>0</v>
      </c>
      <c r="U122" s="38"/>
      <c r="V122" s="38"/>
      <c r="W122" s="38"/>
      <c r="X122" s="38"/>
      <c r="Y122" s="38"/>
      <c r="Z122" s="38"/>
      <c r="AA122" s="38"/>
      <c r="AB122" s="38"/>
      <c r="AC122" s="38"/>
      <c r="AD122" s="38"/>
      <c r="AE122" s="38"/>
      <c r="AR122" s="215" t="s">
        <v>135</v>
      </c>
      <c r="AT122" s="215" t="s">
        <v>130</v>
      </c>
      <c r="AU122" s="215" t="s">
        <v>81</v>
      </c>
      <c r="AY122" s="17" t="s">
        <v>136</v>
      </c>
      <c r="BE122" s="216">
        <f>IF(N122="základní",J122,0)</f>
        <v>0</v>
      </c>
      <c r="BF122" s="216">
        <f>IF(N122="snížená",J122,0)</f>
        <v>0</v>
      </c>
      <c r="BG122" s="216">
        <f>IF(N122="zákl. přenesená",J122,0)</f>
        <v>0</v>
      </c>
      <c r="BH122" s="216">
        <f>IF(N122="sníž. přenesená",J122,0)</f>
        <v>0</v>
      </c>
      <c r="BI122" s="216">
        <f>IF(N122="nulová",J122,0)</f>
        <v>0</v>
      </c>
      <c r="BJ122" s="17" t="s">
        <v>79</v>
      </c>
      <c r="BK122" s="217">
        <f>ROUND(I122*H122,15)</f>
        <v>0</v>
      </c>
      <c r="BL122" s="17" t="s">
        <v>135</v>
      </c>
      <c r="BM122" s="215" t="s">
        <v>81</v>
      </c>
    </row>
    <row r="123" s="2" customFormat="1">
      <c r="A123" s="38"/>
      <c r="B123" s="39"/>
      <c r="C123" s="40"/>
      <c r="D123" s="218" t="s">
        <v>137</v>
      </c>
      <c r="E123" s="40"/>
      <c r="F123" s="219" t="s">
        <v>886</v>
      </c>
      <c r="G123" s="40"/>
      <c r="H123" s="40"/>
      <c r="I123" s="144"/>
      <c r="J123" s="40"/>
      <c r="K123" s="40"/>
      <c r="L123" s="44"/>
      <c r="M123" s="220"/>
      <c r="N123" s="221"/>
      <c r="O123" s="91"/>
      <c r="P123" s="91"/>
      <c r="Q123" s="91"/>
      <c r="R123" s="91"/>
      <c r="S123" s="91"/>
      <c r="T123" s="92"/>
      <c r="U123" s="38"/>
      <c r="V123" s="38"/>
      <c r="W123" s="38"/>
      <c r="X123" s="38"/>
      <c r="Y123" s="38"/>
      <c r="Z123" s="38"/>
      <c r="AA123" s="38"/>
      <c r="AB123" s="38"/>
      <c r="AC123" s="38"/>
      <c r="AD123" s="38"/>
      <c r="AE123" s="38"/>
      <c r="AT123" s="17" t="s">
        <v>137</v>
      </c>
      <c r="AU123" s="17" t="s">
        <v>81</v>
      </c>
    </row>
    <row r="124" s="12" customFormat="1" ht="25.92" customHeight="1">
      <c r="A124" s="12"/>
      <c r="B124" s="251"/>
      <c r="C124" s="252"/>
      <c r="D124" s="253" t="s">
        <v>71</v>
      </c>
      <c r="E124" s="254" t="s">
        <v>887</v>
      </c>
      <c r="F124" s="254" t="s">
        <v>888</v>
      </c>
      <c r="G124" s="252"/>
      <c r="H124" s="252"/>
      <c r="I124" s="255"/>
      <c r="J124" s="256">
        <f>BK124</f>
        <v>0</v>
      </c>
      <c r="K124" s="252"/>
      <c r="L124" s="257"/>
      <c r="M124" s="258"/>
      <c r="N124" s="259"/>
      <c r="O124" s="259"/>
      <c r="P124" s="260">
        <f>SUM(P125:P206)</f>
        <v>0</v>
      </c>
      <c r="Q124" s="259"/>
      <c r="R124" s="260">
        <f>SUM(R125:R206)</f>
        <v>0</v>
      </c>
      <c r="S124" s="259"/>
      <c r="T124" s="261">
        <f>SUM(T125:T206)</f>
        <v>0</v>
      </c>
      <c r="U124" s="12"/>
      <c r="V124" s="12"/>
      <c r="W124" s="12"/>
      <c r="X124" s="12"/>
      <c r="Y124" s="12"/>
      <c r="Z124" s="12"/>
      <c r="AA124" s="12"/>
      <c r="AB124" s="12"/>
      <c r="AC124" s="12"/>
      <c r="AD124" s="12"/>
      <c r="AE124" s="12"/>
      <c r="AR124" s="262" t="s">
        <v>135</v>
      </c>
      <c r="AT124" s="263" t="s">
        <v>71</v>
      </c>
      <c r="AU124" s="263" t="s">
        <v>6</v>
      </c>
      <c r="AY124" s="262" t="s">
        <v>136</v>
      </c>
      <c r="BK124" s="264">
        <f>SUM(BK125:BK206)</f>
        <v>0</v>
      </c>
    </row>
    <row r="125" s="2" customFormat="1" ht="19.8" customHeight="1">
      <c r="A125" s="38"/>
      <c r="B125" s="39"/>
      <c r="C125" s="205" t="s">
        <v>81</v>
      </c>
      <c r="D125" s="205" t="s">
        <v>130</v>
      </c>
      <c r="E125" s="206" t="s">
        <v>889</v>
      </c>
      <c r="F125" s="207" t="s">
        <v>890</v>
      </c>
      <c r="G125" s="208" t="s">
        <v>891</v>
      </c>
      <c r="H125" s="209">
        <v>50</v>
      </c>
      <c r="I125" s="210"/>
      <c r="J125" s="209">
        <f>ROUND(I125*H125,15)</f>
        <v>0</v>
      </c>
      <c r="K125" s="207" t="s">
        <v>134</v>
      </c>
      <c r="L125" s="44"/>
      <c r="M125" s="211" t="s">
        <v>1</v>
      </c>
      <c r="N125" s="212" t="s">
        <v>37</v>
      </c>
      <c r="O125" s="91"/>
      <c r="P125" s="213">
        <f>O125*H125</f>
        <v>0</v>
      </c>
      <c r="Q125" s="213">
        <v>0</v>
      </c>
      <c r="R125" s="213">
        <f>Q125*H125</f>
        <v>0</v>
      </c>
      <c r="S125" s="213">
        <v>0</v>
      </c>
      <c r="T125" s="214">
        <f>S125*H125</f>
        <v>0</v>
      </c>
      <c r="U125" s="38"/>
      <c r="V125" s="38"/>
      <c r="W125" s="38"/>
      <c r="X125" s="38"/>
      <c r="Y125" s="38"/>
      <c r="Z125" s="38"/>
      <c r="AA125" s="38"/>
      <c r="AB125" s="38"/>
      <c r="AC125" s="38"/>
      <c r="AD125" s="38"/>
      <c r="AE125" s="38"/>
      <c r="AR125" s="215" t="s">
        <v>892</v>
      </c>
      <c r="AT125" s="215" t="s">
        <v>130</v>
      </c>
      <c r="AU125" s="215" t="s">
        <v>79</v>
      </c>
      <c r="AY125" s="17" t="s">
        <v>136</v>
      </c>
      <c r="BE125" s="216">
        <f>IF(N125="základní",J125,0)</f>
        <v>0</v>
      </c>
      <c r="BF125" s="216">
        <f>IF(N125="snížená",J125,0)</f>
        <v>0</v>
      </c>
      <c r="BG125" s="216">
        <f>IF(N125="zákl. přenesená",J125,0)</f>
        <v>0</v>
      </c>
      <c r="BH125" s="216">
        <f>IF(N125="sníž. přenesená",J125,0)</f>
        <v>0</v>
      </c>
      <c r="BI125" s="216">
        <f>IF(N125="nulová",J125,0)</f>
        <v>0</v>
      </c>
      <c r="BJ125" s="17" t="s">
        <v>79</v>
      </c>
      <c r="BK125" s="217">
        <f>ROUND(I125*H125,15)</f>
        <v>0</v>
      </c>
      <c r="BL125" s="17" t="s">
        <v>892</v>
      </c>
      <c r="BM125" s="215" t="s">
        <v>135</v>
      </c>
    </row>
    <row r="126" s="2" customFormat="1">
      <c r="A126" s="38"/>
      <c r="B126" s="39"/>
      <c r="C126" s="40"/>
      <c r="D126" s="218" t="s">
        <v>137</v>
      </c>
      <c r="E126" s="40"/>
      <c r="F126" s="219" t="s">
        <v>890</v>
      </c>
      <c r="G126" s="40"/>
      <c r="H126" s="40"/>
      <c r="I126" s="144"/>
      <c r="J126" s="40"/>
      <c r="K126" s="40"/>
      <c r="L126" s="44"/>
      <c r="M126" s="220"/>
      <c r="N126" s="221"/>
      <c r="O126" s="91"/>
      <c r="P126" s="91"/>
      <c r="Q126" s="91"/>
      <c r="R126" s="91"/>
      <c r="S126" s="91"/>
      <c r="T126" s="92"/>
      <c r="U126" s="38"/>
      <c r="V126" s="38"/>
      <c r="W126" s="38"/>
      <c r="X126" s="38"/>
      <c r="Y126" s="38"/>
      <c r="Z126" s="38"/>
      <c r="AA126" s="38"/>
      <c r="AB126" s="38"/>
      <c r="AC126" s="38"/>
      <c r="AD126" s="38"/>
      <c r="AE126" s="38"/>
      <c r="AT126" s="17" t="s">
        <v>137</v>
      </c>
      <c r="AU126" s="17" t="s">
        <v>79</v>
      </c>
    </row>
    <row r="127" s="2" customFormat="1" ht="19.8" customHeight="1">
      <c r="A127" s="38"/>
      <c r="B127" s="39"/>
      <c r="C127" s="205" t="s">
        <v>144</v>
      </c>
      <c r="D127" s="205" t="s">
        <v>130</v>
      </c>
      <c r="E127" s="206" t="s">
        <v>893</v>
      </c>
      <c r="F127" s="207" t="s">
        <v>894</v>
      </c>
      <c r="G127" s="208" t="s">
        <v>161</v>
      </c>
      <c r="H127" s="209">
        <v>1</v>
      </c>
      <c r="I127" s="210"/>
      <c r="J127" s="209">
        <f>ROUND(I127*H127,15)</f>
        <v>0</v>
      </c>
      <c r="K127" s="207" t="s">
        <v>134</v>
      </c>
      <c r="L127" s="44"/>
      <c r="M127" s="211" t="s">
        <v>1</v>
      </c>
      <c r="N127" s="212" t="s">
        <v>37</v>
      </c>
      <c r="O127" s="91"/>
      <c r="P127" s="213">
        <f>O127*H127</f>
        <v>0</v>
      </c>
      <c r="Q127" s="213">
        <v>0</v>
      </c>
      <c r="R127" s="213">
        <f>Q127*H127</f>
        <v>0</v>
      </c>
      <c r="S127" s="213">
        <v>0</v>
      </c>
      <c r="T127" s="214">
        <f>S127*H127</f>
        <v>0</v>
      </c>
      <c r="U127" s="38"/>
      <c r="V127" s="38"/>
      <c r="W127" s="38"/>
      <c r="X127" s="38"/>
      <c r="Y127" s="38"/>
      <c r="Z127" s="38"/>
      <c r="AA127" s="38"/>
      <c r="AB127" s="38"/>
      <c r="AC127" s="38"/>
      <c r="AD127" s="38"/>
      <c r="AE127" s="38"/>
      <c r="AR127" s="215" t="s">
        <v>892</v>
      </c>
      <c r="AT127" s="215" t="s">
        <v>130</v>
      </c>
      <c r="AU127" s="215" t="s">
        <v>79</v>
      </c>
      <c r="AY127" s="17" t="s">
        <v>136</v>
      </c>
      <c r="BE127" s="216">
        <f>IF(N127="základní",J127,0)</f>
        <v>0</v>
      </c>
      <c r="BF127" s="216">
        <f>IF(N127="snížená",J127,0)</f>
        <v>0</v>
      </c>
      <c r="BG127" s="216">
        <f>IF(N127="zákl. přenesená",J127,0)</f>
        <v>0</v>
      </c>
      <c r="BH127" s="216">
        <f>IF(N127="sníž. přenesená",J127,0)</f>
        <v>0</v>
      </c>
      <c r="BI127" s="216">
        <f>IF(N127="nulová",J127,0)</f>
        <v>0</v>
      </c>
      <c r="BJ127" s="17" t="s">
        <v>79</v>
      </c>
      <c r="BK127" s="217">
        <f>ROUND(I127*H127,15)</f>
        <v>0</v>
      </c>
      <c r="BL127" s="17" t="s">
        <v>892</v>
      </c>
      <c r="BM127" s="215" t="s">
        <v>148</v>
      </c>
    </row>
    <row r="128" s="2" customFormat="1">
      <c r="A128" s="38"/>
      <c r="B128" s="39"/>
      <c r="C128" s="40"/>
      <c r="D128" s="218" t="s">
        <v>137</v>
      </c>
      <c r="E128" s="40"/>
      <c r="F128" s="219" t="s">
        <v>894</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137</v>
      </c>
      <c r="AU128" s="17" t="s">
        <v>79</v>
      </c>
    </row>
    <row r="129" s="2" customFormat="1" ht="19.8" customHeight="1">
      <c r="A129" s="38"/>
      <c r="B129" s="39"/>
      <c r="C129" s="205" t="s">
        <v>135</v>
      </c>
      <c r="D129" s="205" t="s">
        <v>130</v>
      </c>
      <c r="E129" s="206" t="s">
        <v>895</v>
      </c>
      <c r="F129" s="207" t="s">
        <v>896</v>
      </c>
      <c r="G129" s="208" t="s">
        <v>161</v>
      </c>
      <c r="H129" s="209">
        <v>1</v>
      </c>
      <c r="I129" s="210"/>
      <c r="J129" s="209">
        <f>ROUND(I129*H129,15)</f>
        <v>0</v>
      </c>
      <c r="K129" s="207" t="s">
        <v>134</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892</v>
      </c>
      <c r="AT129" s="215" t="s">
        <v>130</v>
      </c>
      <c r="AU129" s="215" t="s">
        <v>79</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892</v>
      </c>
      <c r="BM129" s="215" t="s">
        <v>152</v>
      </c>
    </row>
    <row r="130" s="2" customFormat="1">
      <c r="A130" s="38"/>
      <c r="B130" s="39"/>
      <c r="C130" s="40"/>
      <c r="D130" s="218" t="s">
        <v>137</v>
      </c>
      <c r="E130" s="40"/>
      <c r="F130" s="219" t="s">
        <v>896</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79</v>
      </c>
    </row>
    <row r="131" s="2" customFormat="1" ht="30" customHeight="1">
      <c r="A131" s="38"/>
      <c r="B131" s="39"/>
      <c r="C131" s="205" t="s">
        <v>154</v>
      </c>
      <c r="D131" s="205" t="s">
        <v>130</v>
      </c>
      <c r="E131" s="206" t="s">
        <v>897</v>
      </c>
      <c r="F131" s="207" t="s">
        <v>898</v>
      </c>
      <c r="G131" s="208" t="s">
        <v>161</v>
      </c>
      <c r="H131" s="209">
        <v>2</v>
      </c>
      <c r="I131" s="210"/>
      <c r="J131" s="209">
        <f>ROUND(I131*H131,15)</f>
        <v>0</v>
      </c>
      <c r="K131" s="207" t="s">
        <v>134</v>
      </c>
      <c r="L131" s="44"/>
      <c r="M131" s="211" t="s">
        <v>1</v>
      </c>
      <c r="N131" s="212" t="s">
        <v>37</v>
      </c>
      <c r="O131" s="91"/>
      <c r="P131" s="213">
        <f>O131*H131</f>
        <v>0</v>
      </c>
      <c r="Q131" s="213">
        <v>0</v>
      </c>
      <c r="R131" s="213">
        <f>Q131*H131</f>
        <v>0</v>
      </c>
      <c r="S131" s="213">
        <v>0</v>
      </c>
      <c r="T131" s="214">
        <f>S131*H131</f>
        <v>0</v>
      </c>
      <c r="U131" s="38"/>
      <c r="V131" s="38"/>
      <c r="W131" s="38"/>
      <c r="X131" s="38"/>
      <c r="Y131" s="38"/>
      <c r="Z131" s="38"/>
      <c r="AA131" s="38"/>
      <c r="AB131" s="38"/>
      <c r="AC131" s="38"/>
      <c r="AD131" s="38"/>
      <c r="AE131" s="38"/>
      <c r="AR131" s="215" t="s">
        <v>892</v>
      </c>
      <c r="AT131" s="215" t="s">
        <v>130</v>
      </c>
      <c r="AU131" s="215" t="s">
        <v>79</v>
      </c>
      <c r="AY131" s="17" t="s">
        <v>136</v>
      </c>
      <c r="BE131" s="216">
        <f>IF(N131="základní",J131,0)</f>
        <v>0</v>
      </c>
      <c r="BF131" s="216">
        <f>IF(N131="snížená",J131,0)</f>
        <v>0</v>
      </c>
      <c r="BG131" s="216">
        <f>IF(N131="zákl. přenesená",J131,0)</f>
        <v>0</v>
      </c>
      <c r="BH131" s="216">
        <f>IF(N131="sníž. přenesená",J131,0)</f>
        <v>0</v>
      </c>
      <c r="BI131" s="216">
        <f>IF(N131="nulová",J131,0)</f>
        <v>0</v>
      </c>
      <c r="BJ131" s="17" t="s">
        <v>79</v>
      </c>
      <c r="BK131" s="217">
        <f>ROUND(I131*H131,15)</f>
        <v>0</v>
      </c>
      <c r="BL131" s="17" t="s">
        <v>892</v>
      </c>
      <c r="BM131" s="215" t="s">
        <v>157</v>
      </c>
    </row>
    <row r="132" s="2" customFormat="1">
      <c r="A132" s="38"/>
      <c r="B132" s="39"/>
      <c r="C132" s="40"/>
      <c r="D132" s="218" t="s">
        <v>137</v>
      </c>
      <c r="E132" s="40"/>
      <c r="F132" s="219" t="s">
        <v>898</v>
      </c>
      <c r="G132" s="40"/>
      <c r="H132" s="40"/>
      <c r="I132" s="144"/>
      <c r="J132" s="40"/>
      <c r="K132" s="40"/>
      <c r="L132" s="44"/>
      <c r="M132" s="220"/>
      <c r="N132" s="221"/>
      <c r="O132" s="91"/>
      <c r="P132" s="91"/>
      <c r="Q132" s="91"/>
      <c r="R132" s="91"/>
      <c r="S132" s="91"/>
      <c r="T132" s="92"/>
      <c r="U132" s="38"/>
      <c r="V132" s="38"/>
      <c r="W132" s="38"/>
      <c r="X132" s="38"/>
      <c r="Y132" s="38"/>
      <c r="Z132" s="38"/>
      <c r="AA132" s="38"/>
      <c r="AB132" s="38"/>
      <c r="AC132" s="38"/>
      <c r="AD132" s="38"/>
      <c r="AE132" s="38"/>
      <c r="AT132" s="17" t="s">
        <v>137</v>
      </c>
      <c r="AU132" s="17" t="s">
        <v>79</v>
      </c>
    </row>
    <row r="133" s="2" customFormat="1" ht="30" customHeight="1">
      <c r="A133" s="38"/>
      <c r="B133" s="39"/>
      <c r="C133" s="205" t="s">
        <v>148</v>
      </c>
      <c r="D133" s="205" t="s">
        <v>130</v>
      </c>
      <c r="E133" s="206" t="s">
        <v>899</v>
      </c>
      <c r="F133" s="207" t="s">
        <v>900</v>
      </c>
      <c r="G133" s="208" t="s">
        <v>161</v>
      </c>
      <c r="H133" s="209">
        <v>1</v>
      </c>
      <c r="I133" s="210"/>
      <c r="J133" s="209">
        <f>ROUND(I133*H133,15)</f>
        <v>0</v>
      </c>
      <c r="K133" s="207" t="s">
        <v>134</v>
      </c>
      <c r="L133" s="44"/>
      <c r="M133" s="211" t="s">
        <v>1</v>
      </c>
      <c r="N133" s="212" t="s">
        <v>37</v>
      </c>
      <c r="O133" s="91"/>
      <c r="P133" s="213">
        <f>O133*H133</f>
        <v>0</v>
      </c>
      <c r="Q133" s="213">
        <v>0</v>
      </c>
      <c r="R133" s="213">
        <f>Q133*H133</f>
        <v>0</v>
      </c>
      <c r="S133" s="213">
        <v>0</v>
      </c>
      <c r="T133" s="214">
        <f>S133*H133</f>
        <v>0</v>
      </c>
      <c r="U133" s="38"/>
      <c r="V133" s="38"/>
      <c r="W133" s="38"/>
      <c r="X133" s="38"/>
      <c r="Y133" s="38"/>
      <c r="Z133" s="38"/>
      <c r="AA133" s="38"/>
      <c r="AB133" s="38"/>
      <c r="AC133" s="38"/>
      <c r="AD133" s="38"/>
      <c r="AE133" s="38"/>
      <c r="AR133" s="215" t="s">
        <v>892</v>
      </c>
      <c r="AT133" s="215" t="s">
        <v>130</v>
      </c>
      <c r="AU133" s="215" t="s">
        <v>79</v>
      </c>
      <c r="AY133" s="17" t="s">
        <v>136</v>
      </c>
      <c r="BE133" s="216">
        <f>IF(N133="základní",J133,0)</f>
        <v>0</v>
      </c>
      <c r="BF133" s="216">
        <f>IF(N133="snížená",J133,0)</f>
        <v>0</v>
      </c>
      <c r="BG133" s="216">
        <f>IF(N133="zákl. přenesená",J133,0)</f>
        <v>0</v>
      </c>
      <c r="BH133" s="216">
        <f>IF(N133="sníž. přenesená",J133,0)</f>
        <v>0</v>
      </c>
      <c r="BI133" s="216">
        <f>IF(N133="nulová",J133,0)</f>
        <v>0</v>
      </c>
      <c r="BJ133" s="17" t="s">
        <v>79</v>
      </c>
      <c r="BK133" s="217">
        <f>ROUND(I133*H133,15)</f>
        <v>0</v>
      </c>
      <c r="BL133" s="17" t="s">
        <v>892</v>
      </c>
      <c r="BM133" s="215" t="s">
        <v>162</v>
      </c>
    </row>
    <row r="134" s="2" customFormat="1">
      <c r="A134" s="38"/>
      <c r="B134" s="39"/>
      <c r="C134" s="40"/>
      <c r="D134" s="218" t="s">
        <v>137</v>
      </c>
      <c r="E134" s="40"/>
      <c r="F134" s="219" t="s">
        <v>900</v>
      </c>
      <c r="G134" s="40"/>
      <c r="H134" s="40"/>
      <c r="I134" s="144"/>
      <c r="J134" s="40"/>
      <c r="K134" s="40"/>
      <c r="L134" s="44"/>
      <c r="M134" s="220"/>
      <c r="N134" s="221"/>
      <c r="O134" s="91"/>
      <c r="P134" s="91"/>
      <c r="Q134" s="91"/>
      <c r="R134" s="91"/>
      <c r="S134" s="91"/>
      <c r="T134" s="92"/>
      <c r="U134" s="38"/>
      <c r="V134" s="38"/>
      <c r="W134" s="38"/>
      <c r="X134" s="38"/>
      <c r="Y134" s="38"/>
      <c r="Z134" s="38"/>
      <c r="AA134" s="38"/>
      <c r="AB134" s="38"/>
      <c r="AC134" s="38"/>
      <c r="AD134" s="38"/>
      <c r="AE134" s="38"/>
      <c r="AT134" s="17" t="s">
        <v>137</v>
      </c>
      <c r="AU134" s="17" t="s">
        <v>79</v>
      </c>
    </row>
    <row r="135" s="2" customFormat="1" ht="50.4" customHeight="1">
      <c r="A135" s="38"/>
      <c r="B135" s="39"/>
      <c r="C135" s="223" t="s">
        <v>164</v>
      </c>
      <c r="D135" s="223" t="s">
        <v>291</v>
      </c>
      <c r="E135" s="224" t="s">
        <v>901</v>
      </c>
      <c r="F135" s="225" t="s">
        <v>902</v>
      </c>
      <c r="G135" s="226" t="s">
        <v>161</v>
      </c>
      <c r="H135" s="227">
        <v>3</v>
      </c>
      <c r="I135" s="228"/>
      <c r="J135" s="227">
        <f>ROUND(I135*H135,15)</f>
        <v>0</v>
      </c>
      <c r="K135" s="225" t="s">
        <v>134</v>
      </c>
      <c r="L135" s="229"/>
      <c r="M135" s="230" t="s">
        <v>1</v>
      </c>
      <c r="N135" s="231" t="s">
        <v>37</v>
      </c>
      <c r="O135" s="91"/>
      <c r="P135" s="213">
        <f>O135*H135</f>
        <v>0</v>
      </c>
      <c r="Q135" s="213">
        <v>0</v>
      </c>
      <c r="R135" s="213">
        <f>Q135*H135</f>
        <v>0</v>
      </c>
      <c r="S135" s="213">
        <v>0</v>
      </c>
      <c r="T135" s="214">
        <f>S135*H135</f>
        <v>0</v>
      </c>
      <c r="U135" s="38"/>
      <c r="V135" s="38"/>
      <c r="W135" s="38"/>
      <c r="X135" s="38"/>
      <c r="Y135" s="38"/>
      <c r="Z135" s="38"/>
      <c r="AA135" s="38"/>
      <c r="AB135" s="38"/>
      <c r="AC135" s="38"/>
      <c r="AD135" s="38"/>
      <c r="AE135" s="38"/>
      <c r="AR135" s="215" t="s">
        <v>892</v>
      </c>
      <c r="AT135" s="215" t="s">
        <v>291</v>
      </c>
      <c r="AU135" s="215" t="s">
        <v>79</v>
      </c>
      <c r="AY135" s="17" t="s">
        <v>136</v>
      </c>
      <c r="BE135" s="216">
        <f>IF(N135="základní",J135,0)</f>
        <v>0</v>
      </c>
      <c r="BF135" s="216">
        <f>IF(N135="snížená",J135,0)</f>
        <v>0</v>
      </c>
      <c r="BG135" s="216">
        <f>IF(N135="zákl. přenesená",J135,0)</f>
        <v>0</v>
      </c>
      <c r="BH135" s="216">
        <f>IF(N135="sníž. přenesená",J135,0)</f>
        <v>0</v>
      </c>
      <c r="BI135" s="216">
        <f>IF(N135="nulová",J135,0)</f>
        <v>0</v>
      </c>
      <c r="BJ135" s="17" t="s">
        <v>79</v>
      </c>
      <c r="BK135" s="217">
        <f>ROUND(I135*H135,15)</f>
        <v>0</v>
      </c>
      <c r="BL135" s="17" t="s">
        <v>892</v>
      </c>
      <c r="BM135" s="215" t="s">
        <v>167</v>
      </c>
    </row>
    <row r="136" s="2" customFormat="1">
      <c r="A136" s="38"/>
      <c r="B136" s="39"/>
      <c r="C136" s="40"/>
      <c r="D136" s="218" t="s">
        <v>137</v>
      </c>
      <c r="E136" s="40"/>
      <c r="F136" s="219" t="s">
        <v>902</v>
      </c>
      <c r="G136" s="40"/>
      <c r="H136" s="40"/>
      <c r="I136" s="144"/>
      <c r="J136" s="40"/>
      <c r="K136" s="40"/>
      <c r="L136" s="44"/>
      <c r="M136" s="220"/>
      <c r="N136" s="221"/>
      <c r="O136" s="91"/>
      <c r="P136" s="91"/>
      <c r="Q136" s="91"/>
      <c r="R136" s="91"/>
      <c r="S136" s="91"/>
      <c r="T136" s="92"/>
      <c r="U136" s="38"/>
      <c r="V136" s="38"/>
      <c r="W136" s="38"/>
      <c r="X136" s="38"/>
      <c r="Y136" s="38"/>
      <c r="Z136" s="38"/>
      <c r="AA136" s="38"/>
      <c r="AB136" s="38"/>
      <c r="AC136" s="38"/>
      <c r="AD136" s="38"/>
      <c r="AE136" s="38"/>
      <c r="AT136" s="17" t="s">
        <v>137</v>
      </c>
      <c r="AU136" s="17" t="s">
        <v>79</v>
      </c>
    </row>
    <row r="137" s="2" customFormat="1" ht="30" customHeight="1">
      <c r="A137" s="38"/>
      <c r="B137" s="39"/>
      <c r="C137" s="205" t="s">
        <v>152</v>
      </c>
      <c r="D137" s="205" t="s">
        <v>130</v>
      </c>
      <c r="E137" s="206" t="s">
        <v>903</v>
      </c>
      <c r="F137" s="207" t="s">
        <v>904</v>
      </c>
      <c r="G137" s="208" t="s">
        <v>161</v>
      </c>
      <c r="H137" s="209">
        <v>2</v>
      </c>
      <c r="I137" s="210"/>
      <c r="J137" s="209">
        <f>ROUND(I137*H137,15)</f>
        <v>0</v>
      </c>
      <c r="K137" s="207" t="s">
        <v>134</v>
      </c>
      <c r="L137" s="44"/>
      <c r="M137" s="211" t="s">
        <v>1</v>
      </c>
      <c r="N137" s="212" t="s">
        <v>37</v>
      </c>
      <c r="O137" s="91"/>
      <c r="P137" s="213">
        <f>O137*H137</f>
        <v>0</v>
      </c>
      <c r="Q137" s="213">
        <v>0</v>
      </c>
      <c r="R137" s="213">
        <f>Q137*H137</f>
        <v>0</v>
      </c>
      <c r="S137" s="213">
        <v>0</v>
      </c>
      <c r="T137" s="214">
        <f>S137*H137</f>
        <v>0</v>
      </c>
      <c r="U137" s="38"/>
      <c r="V137" s="38"/>
      <c r="W137" s="38"/>
      <c r="X137" s="38"/>
      <c r="Y137" s="38"/>
      <c r="Z137" s="38"/>
      <c r="AA137" s="38"/>
      <c r="AB137" s="38"/>
      <c r="AC137" s="38"/>
      <c r="AD137" s="38"/>
      <c r="AE137" s="38"/>
      <c r="AR137" s="215" t="s">
        <v>892</v>
      </c>
      <c r="AT137" s="215" t="s">
        <v>130</v>
      </c>
      <c r="AU137" s="215" t="s">
        <v>79</v>
      </c>
      <c r="AY137" s="17" t="s">
        <v>136</v>
      </c>
      <c r="BE137" s="216">
        <f>IF(N137="základní",J137,0)</f>
        <v>0</v>
      </c>
      <c r="BF137" s="216">
        <f>IF(N137="snížená",J137,0)</f>
        <v>0</v>
      </c>
      <c r="BG137" s="216">
        <f>IF(N137="zákl. přenesená",J137,0)</f>
        <v>0</v>
      </c>
      <c r="BH137" s="216">
        <f>IF(N137="sníž. přenesená",J137,0)</f>
        <v>0</v>
      </c>
      <c r="BI137" s="216">
        <f>IF(N137="nulová",J137,0)</f>
        <v>0</v>
      </c>
      <c r="BJ137" s="17" t="s">
        <v>79</v>
      </c>
      <c r="BK137" s="217">
        <f>ROUND(I137*H137,15)</f>
        <v>0</v>
      </c>
      <c r="BL137" s="17" t="s">
        <v>892</v>
      </c>
      <c r="BM137" s="215" t="s">
        <v>171</v>
      </c>
    </row>
    <row r="138" s="2" customFormat="1">
      <c r="A138" s="38"/>
      <c r="B138" s="39"/>
      <c r="C138" s="40"/>
      <c r="D138" s="218" t="s">
        <v>137</v>
      </c>
      <c r="E138" s="40"/>
      <c r="F138" s="219" t="s">
        <v>904</v>
      </c>
      <c r="G138" s="40"/>
      <c r="H138" s="40"/>
      <c r="I138" s="144"/>
      <c r="J138" s="40"/>
      <c r="K138" s="40"/>
      <c r="L138" s="44"/>
      <c r="M138" s="220"/>
      <c r="N138" s="221"/>
      <c r="O138" s="91"/>
      <c r="P138" s="91"/>
      <c r="Q138" s="91"/>
      <c r="R138" s="91"/>
      <c r="S138" s="91"/>
      <c r="T138" s="92"/>
      <c r="U138" s="38"/>
      <c r="V138" s="38"/>
      <c r="W138" s="38"/>
      <c r="X138" s="38"/>
      <c r="Y138" s="38"/>
      <c r="Z138" s="38"/>
      <c r="AA138" s="38"/>
      <c r="AB138" s="38"/>
      <c r="AC138" s="38"/>
      <c r="AD138" s="38"/>
      <c r="AE138" s="38"/>
      <c r="AT138" s="17" t="s">
        <v>137</v>
      </c>
      <c r="AU138" s="17" t="s">
        <v>79</v>
      </c>
    </row>
    <row r="139" s="2" customFormat="1" ht="30" customHeight="1">
      <c r="A139" s="38"/>
      <c r="B139" s="39"/>
      <c r="C139" s="205" t="s">
        <v>173</v>
      </c>
      <c r="D139" s="205" t="s">
        <v>130</v>
      </c>
      <c r="E139" s="206" t="s">
        <v>905</v>
      </c>
      <c r="F139" s="207" t="s">
        <v>906</v>
      </c>
      <c r="G139" s="208" t="s">
        <v>161</v>
      </c>
      <c r="H139" s="209">
        <v>1</v>
      </c>
      <c r="I139" s="210"/>
      <c r="J139" s="209">
        <f>ROUND(I139*H139,15)</f>
        <v>0</v>
      </c>
      <c r="K139" s="207" t="s">
        <v>134</v>
      </c>
      <c r="L139" s="44"/>
      <c r="M139" s="211" t="s">
        <v>1</v>
      </c>
      <c r="N139" s="212" t="s">
        <v>37</v>
      </c>
      <c r="O139" s="91"/>
      <c r="P139" s="213">
        <f>O139*H139</f>
        <v>0</v>
      </c>
      <c r="Q139" s="213">
        <v>0</v>
      </c>
      <c r="R139" s="213">
        <f>Q139*H139</f>
        <v>0</v>
      </c>
      <c r="S139" s="213">
        <v>0</v>
      </c>
      <c r="T139" s="214">
        <f>S139*H139</f>
        <v>0</v>
      </c>
      <c r="U139" s="38"/>
      <c r="V139" s="38"/>
      <c r="W139" s="38"/>
      <c r="X139" s="38"/>
      <c r="Y139" s="38"/>
      <c r="Z139" s="38"/>
      <c r="AA139" s="38"/>
      <c r="AB139" s="38"/>
      <c r="AC139" s="38"/>
      <c r="AD139" s="38"/>
      <c r="AE139" s="38"/>
      <c r="AR139" s="215" t="s">
        <v>892</v>
      </c>
      <c r="AT139" s="215" t="s">
        <v>130</v>
      </c>
      <c r="AU139" s="215" t="s">
        <v>79</v>
      </c>
      <c r="AY139" s="17" t="s">
        <v>136</v>
      </c>
      <c r="BE139" s="216">
        <f>IF(N139="základní",J139,0)</f>
        <v>0</v>
      </c>
      <c r="BF139" s="216">
        <f>IF(N139="snížená",J139,0)</f>
        <v>0</v>
      </c>
      <c r="BG139" s="216">
        <f>IF(N139="zákl. přenesená",J139,0)</f>
        <v>0</v>
      </c>
      <c r="BH139" s="216">
        <f>IF(N139="sníž. přenesená",J139,0)</f>
        <v>0</v>
      </c>
      <c r="BI139" s="216">
        <f>IF(N139="nulová",J139,0)</f>
        <v>0</v>
      </c>
      <c r="BJ139" s="17" t="s">
        <v>79</v>
      </c>
      <c r="BK139" s="217">
        <f>ROUND(I139*H139,15)</f>
        <v>0</v>
      </c>
      <c r="BL139" s="17" t="s">
        <v>892</v>
      </c>
      <c r="BM139" s="215" t="s">
        <v>176</v>
      </c>
    </row>
    <row r="140" s="2" customFormat="1">
      <c r="A140" s="38"/>
      <c r="B140" s="39"/>
      <c r="C140" s="40"/>
      <c r="D140" s="218" t="s">
        <v>137</v>
      </c>
      <c r="E140" s="40"/>
      <c r="F140" s="219" t="s">
        <v>906</v>
      </c>
      <c r="G140" s="40"/>
      <c r="H140" s="40"/>
      <c r="I140" s="144"/>
      <c r="J140" s="40"/>
      <c r="K140" s="40"/>
      <c r="L140" s="44"/>
      <c r="M140" s="220"/>
      <c r="N140" s="221"/>
      <c r="O140" s="91"/>
      <c r="P140" s="91"/>
      <c r="Q140" s="91"/>
      <c r="R140" s="91"/>
      <c r="S140" s="91"/>
      <c r="T140" s="92"/>
      <c r="U140" s="38"/>
      <c r="V140" s="38"/>
      <c r="W140" s="38"/>
      <c r="X140" s="38"/>
      <c r="Y140" s="38"/>
      <c r="Z140" s="38"/>
      <c r="AA140" s="38"/>
      <c r="AB140" s="38"/>
      <c r="AC140" s="38"/>
      <c r="AD140" s="38"/>
      <c r="AE140" s="38"/>
      <c r="AT140" s="17" t="s">
        <v>137</v>
      </c>
      <c r="AU140" s="17" t="s">
        <v>79</v>
      </c>
    </row>
    <row r="141" s="2" customFormat="1" ht="30" customHeight="1">
      <c r="A141" s="38"/>
      <c r="B141" s="39"/>
      <c r="C141" s="205" t="s">
        <v>157</v>
      </c>
      <c r="D141" s="205" t="s">
        <v>130</v>
      </c>
      <c r="E141" s="206" t="s">
        <v>907</v>
      </c>
      <c r="F141" s="207" t="s">
        <v>908</v>
      </c>
      <c r="G141" s="208" t="s">
        <v>161</v>
      </c>
      <c r="H141" s="209">
        <v>1</v>
      </c>
      <c r="I141" s="210"/>
      <c r="J141" s="209">
        <f>ROUND(I141*H141,15)</f>
        <v>0</v>
      </c>
      <c r="K141" s="207" t="s">
        <v>134</v>
      </c>
      <c r="L141" s="44"/>
      <c r="M141" s="211" t="s">
        <v>1</v>
      </c>
      <c r="N141" s="212" t="s">
        <v>37</v>
      </c>
      <c r="O141" s="91"/>
      <c r="P141" s="213">
        <f>O141*H141</f>
        <v>0</v>
      </c>
      <c r="Q141" s="213">
        <v>0</v>
      </c>
      <c r="R141" s="213">
        <f>Q141*H141</f>
        <v>0</v>
      </c>
      <c r="S141" s="213">
        <v>0</v>
      </c>
      <c r="T141" s="214">
        <f>S141*H141</f>
        <v>0</v>
      </c>
      <c r="U141" s="38"/>
      <c r="V141" s="38"/>
      <c r="W141" s="38"/>
      <c r="X141" s="38"/>
      <c r="Y141" s="38"/>
      <c r="Z141" s="38"/>
      <c r="AA141" s="38"/>
      <c r="AB141" s="38"/>
      <c r="AC141" s="38"/>
      <c r="AD141" s="38"/>
      <c r="AE141" s="38"/>
      <c r="AR141" s="215" t="s">
        <v>892</v>
      </c>
      <c r="AT141" s="215" t="s">
        <v>130</v>
      </c>
      <c r="AU141" s="215" t="s">
        <v>79</v>
      </c>
      <c r="AY141" s="17" t="s">
        <v>136</v>
      </c>
      <c r="BE141" s="216">
        <f>IF(N141="základní",J141,0)</f>
        <v>0</v>
      </c>
      <c r="BF141" s="216">
        <f>IF(N141="snížená",J141,0)</f>
        <v>0</v>
      </c>
      <c r="BG141" s="216">
        <f>IF(N141="zákl. přenesená",J141,0)</f>
        <v>0</v>
      </c>
      <c r="BH141" s="216">
        <f>IF(N141="sníž. přenesená",J141,0)</f>
        <v>0</v>
      </c>
      <c r="BI141" s="216">
        <f>IF(N141="nulová",J141,0)</f>
        <v>0</v>
      </c>
      <c r="BJ141" s="17" t="s">
        <v>79</v>
      </c>
      <c r="BK141" s="217">
        <f>ROUND(I141*H141,15)</f>
        <v>0</v>
      </c>
      <c r="BL141" s="17" t="s">
        <v>892</v>
      </c>
      <c r="BM141" s="215" t="s">
        <v>180</v>
      </c>
    </row>
    <row r="142" s="2" customFormat="1">
      <c r="A142" s="38"/>
      <c r="B142" s="39"/>
      <c r="C142" s="40"/>
      <c r="D142" s="218" t="s">
        <v>137</v>
      </c>
      <c r="E142" s="40"/>
      <c r="F142" s="219" t="s">
        <v>908</v>
      </c>
      <c r="G142" s="40"/>
      <c r="H142" s="40"/>
      <c r="I142" s="144"/>
      <c r="J142" s="40"/>
      <c r="K142" s="40"/>
      <c r="L142" s="44"/>
      <c r="M142" s="220"/>
      <c r="N142" s="221"/>
      <c r="O142" s="91"/>
      <c r="P142" s="91"/>
      <c r="Q142" s="91"/>
      <c r="R142" s="91"/>
      <c r="S142" s="91"/>
      <c r="T142" s="92"/>
      <c r="U142" s="38"/>
      <c r="V142" s="38"/>
      <c r="W142" s="38"/>
      <c r="X142" s="38"/>
      <c r="Y142" s="38"/>
      <c r="Z142" s="38"/>
      <c r="AA142" s="38"/>
      <c r="AB142" s="38"/>
      <c r="AC142" s="38"/>
      <c r="AD142" s="38"/>
      <c r="AE142" s="38"/>
      <c r="AT142" s="17" t="s">
        <v>137</v>
      </c>
      <c r="AU142" s="17" t="s">
        <v>79</v>
      </c>
    </row>
    <row r="143" s="2" customFormat="1" ht="19.8" customHeight="1">
      <c r="A143" s="38"/>
      <c r="B143" s="39"/>
      <c r="C143" s="205" t="s">
        <v>182</v>
      </c>
      <c r="D143" s="205" t="s">
        <v>130</v>
      </c>
      <c r="E143" s="206" t="s">
        <v>909</v>
      </c>
      <c r="F143" s="207" t="s">
        <v>910</v>
      </c>
      <c r="G143" s="208" t="s">
        <v>161</v>
      </c>
      <c r="H143" s="209">
        <v>1</v>
      </c>
      <c r="I143" s="210"/>
      <c r="J143" s="209">
        <f>ROUND(I143*H143,15)</f>
        <v>0</v>
      </c>
      <c r="K143" s="207" t="s">
        <v>134</v>
      </c>
      <c r="L143" s="44"/>
      <c r="M143" s="211" t="s">
        <v>1</v>
      </c>
      <c r="N143" s="212" t="s">
        <v>37</v>
      </c>
      <c r="O143" s="91"/>
      <c r="P143" s="213">
        <f>O143*H143</f>
        <v>0</v>
      </c>
      <c r="Q143" s="213">
        <v>0</v>
      </c>
      <c r="R143" s="213">
        <f>Q143*H143</f>
        <v>0</v>
      </c>
      <c r="S143" s="213">
        <v>0</v>
      </c>
      <c r="T143" s="214">
        <f>S143*H143</f>
        <v>0</v>
      </c>
      <c r="U143" s="38"/>
      <c r="V143" s="38"/>
      <c r="W143" s="38"/>
      <c r="X143" s="38"/>
      <c r="Y143" s="38"/>
      <c r="Z143" s="38"/>
      <c r="AA143" s="38"/>
      <c r="AB143" s="38"/>
      <c r="AC143" s="38"/>
      <c r="AD143" s="38"/>
      <c r="AE143" s="38"/>
      <c r="AR143" s="215" t="s">
        <v>892</v>
      </c>
      <c r="AT143" s="215" t="s">
        <v>130</v>
      </c>
      <c r="AU143" s="215" t="s">
        <v>79</v>
      </c>
      <c r="AY143" s="17" t="s">
        <v>136</v>
      </c>
      <c r="BE143" s="216">
        <f>IF(N143="základní",J143,0)</f>
        <v>0</v>
      </c>
      <c r="BF143" s="216">
        <f>IF(N143="snížená",J143,0)</f>
        <v>0</v>
      </c>
      <c r="BG143" s="216">
        <f>IF(N143="zákl. přenesená",J143,0)</f>
        <v>0</v>
      </c>
      <c r="BH143" s="216">
        <f>IF(N143="sníž. přenesená",J143,0)</f>
        <v>0</v>
      </c>
      <c r="BI143" s="216">
        <f>IF(N143="nulová",J143,0)</f>
        <v>0</v>
      </c>
      <c r="BJ143" s="17" t="s">
        <v>79</v>
      </c>
      <c r="BK143" s="217">
        <f>ROUND(I143*H143,15)</f>
        <v>0</v>
      </c>
      <c r="BL143" s="17" t="s">
        <v>892</v>
      </c>
      <c r="BM143" s="215" t="s">
        <v>185</v>
      </c>
    </row>
    <row r="144" s="2" customFormat="1">
      <c r="A144" s="38"/>
      <c r="B144" s="39"/>
      <c r="C144" s="40"/>
      <c r="D144" s="218" t="s">
        <v>137</v>
      </c>
      <c r="E144" s="40"/>
      <c r="F144" s="219" t="s">
        <v>910</v>
      </c>
      <c r="G144" s="40"/>
      <c r="H144" s="40"/>
      <c r="I144" s="144"/>
      <c r="J144" s="40"/>
      <c r="K144" s="40"/>
      <c r="L144" s="44"/>
      <c r="M144" s="220"/>
      <c r="N144" s="221"/>
      <c r="O144" s="91"/>
      <c r="P144" s="91"/>
      <c r="Q144" s="91"/>
      <c r="R144" s="91"/>
      <c r="S144" s="91"/>
      <c r="T144" s="92"/>
      <c r="U144" s="38"/>
      <c r="V144" s="38"/>
      <c r="W144" s="38"/>
      <c r="X144" s="38"/>
      <c r="Y144" s="38"/>
      <c r="Z144" s="38"/>
      <c r="AA144" s="38"/>
      <c r="AB144" s="38"/>
      <c r="AC144" s="38"/>
      <c r="AD144" s="38"/>
      <c r="AE144" s="38"/>
      <c r="AT144" s="17" t="s">
        <v>137</v>
      </c>
      <c r="AU144" s="17" t="s">
        <v>79</v>
      </c>
    </row>
    <row r="145" s="2" customFormat="1" ht="19.8" customHeight="1">
      <c r="A145" s="38"/>
      <c r="B145" s="39"/>
      <c r="C145" s="205" t="s">
        <v>162</v>
      </c>
      <c r="D145" s="205" t="s">
        <v>130</v>
      </c>
      <c r="E145" s="206" t="s">
        <v>911</v>
      </c>
      <c r="F145" s="207" t="s">
        <v>912</v>
      </c>
      <c r="G145" s="208" t="s">
        <v>161</v>
      </c>
      <c r="H145" s="209">
        <v>4</v>
      </c>
      <c r="I145" s="210"/>
      <c r="J145" s="209">
        <f>ROUND(I145*H145,15)</f>
        <v>0</v>
      </c>
      <c r="K145" s="207" t="s">
        <v>134</v>
      </c>
      <c r="L145" s="44"/>
      <c r="M145" s="211" t="s">
        <v>1</v>
      </c>
      <c r="N145" s="212" t="s">
        <v>37</v>
      </c>
      <c r="O145" s="91"/>
      <c r="P145" s="213">
        <f>O145*H145</f>
        <v>0</v>
      </c>
      <c r="Q145" s="213">
        <v>0</v>
      </c>
      <c r="R145" s="213">
        <f>Q145*H145</f>
        <v>0</v>
      </c>
      <c r="S145" s="213">
        <v>0</v>
      </c>
      <c r="T145" s="214">
        <f>S145*H145</f>
        <v>0</v>
      </c>
      <c r="U145" s="38"/>
      <c r="V145" s="38"/>
      <c r="W145" s="38"/>
      <c r="X145" s="38"/>
      <c r="Y145" s="38"/>
      <c r="Z145" s="38"/>
      <c r="AA145" s="38"/>
      <c r="AB145" s="38"/>
      <c r="AC145" s="38"/>
      <c r="AD145" s="38"/>
      <c r="AE145" s="38"/>
      <c r="AR145" s="215" t="s">
        <v>892</v>
      </c>
      <c r="AT145" s="215" t="s">
        <v>130</v>
      </c>
      <c r="AU145" s="215" t="s">
        <v>79</v>
      </c>
      <c r="AY145" s="17" t="s">
        <v>136</v>
      </c>
      <c r="BE145" s="216">
        <f>IF(N145="základní",J145,0)</f>
        <v>0</v>
      </c>
      <c r="BF145" s="216">
        <f>IF(N145="snížená",J145,0)</f>
        <v>0</v>
      </c>
      <c r="BG145" s="216">
        <f>IF(N145="zákl. přenesená",J145,0)</f>
        <v>0</v>
      </c>
      <c r="BH145" s="216">
        <f>IF(N145="sníž. přenesená",J145,0)</f>
        <v>0</v>
      </c>
      <c r="BI145" s="216">
        <f>IF(N145="nulová",J145,0)</f>
        <v>0</v>
      </c>
      <c r="BJ145" s="17" t="s">
        <v>79</v>
      </c>
      <c r="BK145" s="217">
        <f>ROUND(I145*H145,15)</f>
        <v>0</v>
      </c>
      <c r="BL145" s="17" t="s">
        <v>892</v>
      </c>
      <c r="BM145" s="215" t="s">
        <v>189</v>
      </c>
    </row>
    <row r="146" s="2" customFormat="1">
      <c r="A146" s="38"/>
      <c r="B146" s="39"/>
      <c r="C146" s="40"/>
      <c r="D146" s="218" t="s">
        <v>137</v>
      </c>
      <c r="E146" s="40"/>
      <c r="F146" s="219" t="s">
        <v>912</v>
      </c>
      <c r="G146" s="40"/>
      <c r="H146" s="40"/>
      <c r="I146" s="144"/>
      <c r="J146" s="40"/>
      <c r="K146" s="40"/>
      <c r="L146" s="44"/>
      <c r="M146" s="220"/>
      <c r="N146" s="221"/>
      <c r="O146" s="91"/>
      <c r="P146" s="91"/>
      <c r="Q146" s="91"/>
      <c r="R146" s="91"/>
      <c r="S146" s="91"/>
      <c r="T146" s="92"/>
      <c r="U146" s="38"/>
      <c r="V146" s="38"/>
      <c r="W146" s="38"/>
      <c r="X146" s="38"/>
      <c r="Y146" s="38"/>
      <c r="Z146" s="38"/>
      <c r="AA146" s="38"/>
      <c r="AB146" s="38"/>
      <c r="AC146" s="38"/>
      <c r="AD146" s="38"/>
      <c r="AE146" s="38"/>
      <c r="AT146" s="17" t="s">
        <v>137</v>
      </c>
      <c r="AU146" s="17" t="s">
        <v>79</v>
      </c>
    </row>
    <row r="147" s="13" customFormat="1">
      <c r="A147" s="13"/>
      <c r="B147" s="267"/>
      <c r="C147" s="268"/>
      <c r="D147" s="218" t="s">
        <v>913</v>
      </c>
      <c r="E147" s="269" t="s">
        <v>1</v>
      </c>
      <c r="F147" s="270" t="s">
        <v>914</v>
      </c>
      <c r="G147" s="268"/>
      <c r="H147" s="269" t="s">
        <v>1</v>
      </c>
      <c r="I147" s="271"/>
      <c r="J147" s="268"/>
      <c r="K147" s="268"/>
      <c r="L147" s="272"/>
      <c r="M147" s="273"/>
      <c r="N147" s="274"/>
      <c r="O147" s="274"/>
      <c r="P147" s="274"/>
      <c r="Q147" s="274"/>
      <c r="R147" s="274"/>
      <c r="S147" s="274"/>
      <c r="T147" s="275"/>
      <c r="U147" s="13"/>
      <c r="V147" s="13"/>
      <c r="W147" s="13"/>
      <c r="X147" s="13"/>
      <c r="Y147" s="13"/>
      <c r="Z147" s="13"/>
      <c r="AA147" s="13"/>
      <c r="AB147" s="13"/>
      <c r="AC147" s="13"/>
      <c r="AD147" s="13"/>
      <c r="AE147" s="13"/>
      <c r="AT147" s="276" t="s">
        <v>913</v>
      </c>
      <c r="AU147" s="276" t="s">
        <v>79</v>
      </c>
      <c r="AV147" s="13" t="s">
        <v>79</v>
      </c>
      <c r="AW147" s="13" t="s">
        <v>29</v>
      </c>
      <c r="AX147" s="13" t="s">
        <v>6</v>
      </c>
      <c r="AY147" s="276" t="s">
        <v>136</v>
      </c>
    </row>
    <row r="148" s="14" customFormat="1">
      <c r="A148" s="14"/>
      <c r="B148" s="277"/>
      <c r="C148" s="278"/>
      <c r="D148" s="218" t="s">
        <v>913</v>
      </c>
      <c r="E148" s="279" t="s">
        <v>1</v>
      </c>
      <c r="F148" s="280" t="s">
        <v>79</v>
      </c>
      <c r="G148" s="278"/>
      <c r="H148" s="281">
        <v>1</v>
      </c>
      <c r="I148" s="282"/>
      <c r="J148" s="278"/>
      <c r="K148" s="278"/>
      <c r="L148" s="283"/>
      <c r="M148" s="284"/>
      <c r="N148" s="285"/>
      <c r="O148" s="285"/>
      <c r="P148" s="285"/>
      <c r="Q148" s="285"/>
      <c r="R148" s="285"/>
      <c r="S148" s="285"/>
      <c r="T148" s="286"/>
      <c r="U148" s="14"/>
      <c r="V148" s="14"/>
      <c r="W148" s="14"/>
      <c r="X148" s="14"/>
      <c r="Y148" s="14"/>
      <c r="Z148" s="14"/>
      <c r="AA148" s="14"/>
      <c r="AB148" s="14"/>
      <c r="AC148" s="14"/>
      <c r="AD148" s="14"/>
      <c r="AE148" s="14"/>
      <c r="AT148" s="287" t="s">
        <v>913</v>
      </c>
      <c r="AU148" s="287" t="s">
        <v>79</v>
      </c>
      <c r="AV148" s="14" t="s">
        <v>81</v>
      </c>
      <c r="AW148" s="14" t="s">
        <v>29</v>
      </c>
      <c r="AX148" s="14" t="s">
        <v>6</v>
      </c>
      <c r="AY148" s="287" t="s">
        <v>136</v>
      </c>
    </row>
    <row r="149" s="13" customFormat="1">
      <c r="A149" s="13"/>
      <c r="B149" s="267"/>
      <c r="C149" s="268"/>
      <c r="D149" s="218" t="s">
        <v>913</v>
      </c>
      <c r="E149" s="269" t="s">
        <v>1</v>
      </c>
      <c r="F149" s="270" t="s">
        <v>915</v>
      </c>
      <c r="G149" s="268"/>
      <c r="H149" s="269" t="s">
        <v>1</v>
      </c>
      <c r="I149" s="271"/>
      <c r="J149" s="268"/>
      <c r="K149" s="268"/>
      <c r="L149" s="272"/>
      <c r="M149" s="273"/>
      <c r="N149" s="274"/>
      <c r="O149" s="274"/>
      <c r="P149" s="274"/>
      <c r="Q149" s="274"/>
      <c r="R149" s="274"/>
      <c r="S149" s="274"/>
      <c r="T149" s="275"/>
      <c r="U149" s="13"/>
      <c r="V149" s="13"/>
      <c r="W149" s="13"/>
      <c r="X149" s="13"/>
      <c r="Y149" s="13"/>
      <c r="Z149" s="13"/>
      <c r="AA149" s="13"/>
      <c r="AB149" s="13"/>
      <c r="AC149" s="13"/>
      <c r="AD149" s="13"/>
      <c r="AE149" s="13"/>
      <c r="AT149" s="276" t="s">
        <v>913</v>
      </c>
      <c r="AU149" s="276" t="s">
        <v>79</v>
      </c>
      <c r="AV149" s="13" t="s">
        <v>79</v>
      </c>
      <c r="AW149" s="13" t="s">
        <v>29</v>
      </c>
      <c r="AX149" s="13" t="s">
        <v>6</v>
      </c>
      <c r="AY149" s="276" t="s">
        <v>136</v>
      </c>
    </row>
    <row r="150" s="14" customFormat="1">
      <c r="A150" s="14"/>
      <c r="B150" s="277"/>
      <c r="C150" s="278"/>
      <c r="D150" s="218" t="s">
        <v>913</v>
      </c>
      <c r="E150" s="279" t="s">
        <v>1</v>
      </c>
      <c r="F150" s="280" t="s">
        <v>79</v>
      </c>
      <c r="G150" s="278"/>
      <c r="H150" s="281">
        <v>1</v>
      </c>
      <c r="I150" s="282"/>
      <c r="J150" s="278"/>
      <c r="K150" s="278"/>
      <c r="L150" s="283"/>
      <c r="M150" s="284"/>
      <c r="N150" s="285"/>
      <c r="O150" s="285"/>
      <c r="P150" s="285"/>
      <c r="Q150" s="285"/>
      <c r="R150" s="285"/>
      <c r="S150" s="285"/>
      <c r="T150" s="286"/>
      <c r="U150" s="14"/>
      <c r="V150" s="14"/>
      <c r="W150" s="14"/>
      <c r="X150" s="14"/>
      <c r="Y150" s="14"/>
      <c r="Z150" s="14"/>
      <c r="AA150" s="14"/>
      <c r="AB150" s="14"/>
      <c r="AC150" s="14"/>
      <c r="AD150" s="14"/>
      <c r="AE150" s="14"/>
      <c r="AT150" s="287" t="s">
        <v>913</v>
      </c>
      <c r="AU150" s="287" t="s">
        <v>79</v>
      </c>
      <c r="AV150" s="14" t="s">
        <v>81</v>
      </c>
      <c r="AW150" s="14" t="s">
        <v>29</v>
      </c>
      <c r="AX150" s="14" t="s">
        <v>6</v>
      </c>
      <c r="AY150" s="287" t="s">
        <v>136</v>
      </c>
    </row>
    <row r="151" s="13" customFormat="1">
      <c r="A151" s="13"/>
      <c r="B151" s="267"/>
      <c r="C151" s="268"/>
      <c r="D151" s="218" t="s">
        <v>913</v>
      </c>
      <c r="E151" s="269" t="s">
        <v>1</v>
      </c>
      <c r="F151" s="270" t="s">
        <v>916</v>
      </c>
      <c r="G151" s="268"/>
      <c r="H151" s="269" t="s">
        <v>1</v>
      </c>
      <c r="I151" s="271"/>
      <c r="J151" s="268"/>
      <c r="K151" s="268"/>
      <c r="L151" s="272"/>
      <c r="M151" s="273"/>
      <c r="N151" s="274"/>
      <c r="O151" s="274"/>
      <c r="P151" s="274"/>
      <c r="Q151" s="274"/>
      <c r="R151" s="274"/>
      <c r="S151" s="274"/>
      <c r="T151" s="275"/>
      <c r="U151" s="13"/>
      <c r="V151" s="13"/>
      <c r="W151" s="13"/>
      <c r="X151" s="13"/>
      <c r="Y151" s="13"/>
      <c r="Z151" s="13"/>
      <c r="AA151" s="13"/>
      <c r="AB151" s="13"/>
      <c r="AC151" s="13"/>
      <c r="AD151" s="13"/>
      <c r="AE151" s="13"/>
      <c r="AT151" s="276" t="s">
        <v>913</v>
      </c>
      <c r="AU151" s="276" t="s">
        <v>79</v>
      </c>
      <c r="AV151" s="13" t="s">
        <v>79</v>
      </c>
      <c r="AW151" s="13" t="s">
        <v>29</v>
      </c>
      <c r="AX151" s="13" t="s">
        <v>6</v>
      </c>
      <c r="AY151" s="276" t="s">
        <v>136</v>
      </c>
    </row>
    <row r="152" s="14" customFormat="1">
      <c r="A152" s="14"/>
      <c r="B152" s="277"/>
      <c r="C152" s="278"/>
      <c r="D152" s="218" t="s">
        <v>913</v>
      </c>
      <c r="E152" s="279" t="s">
        <v>1</v>
      </c>
      <c r="F152" s="280" t="s">
        <v>79</v>
      </c>
      <c r="G152" s="278"/>
      <c r="H152" s="281">
        <v>1</v>
      </c>
      <c r="I152" s="282"/>
      <c r="J152" s="278"/>
      <c r="K152" s="278"/>
      <c r="L152" s="283"/>
      <c r="M152" s="284"/>
      <c r="N152" s="285"/>
      <c r="O152" s="285"/>
      <c r="P152" s="285"/>
      <c r="Q152" s="285"/>
      <c r="R152" s="285"/>
      <c r="S152" s="285"/>
      <c r="T152" s="286"/>
      <c r="U152" s="14"/>
      <c r="V152" s="14"/>
      <c r="W152" s="14"/>
      <c r="X152" s="14"/>
      <c r="Y152" s="14"/>
      <c r="Z152" s="14"/>
      <c r="AA152" s="14"/>
      <c r="AB152" s="14"/>
      <c r="AC152" s="14"/>
      <c r="AD152" s="14"/>
      <c r="AE152" s="14"/>
      <c r="AT152" s="287" t="s">
        <v>913</v>
      </c>
      <c r="AU152" s="287" t="s">
        <v>79</v>
      </c>
      <c r="AV152" s="14" t="s">
        <v>81</v>
      </c>
      <c r="AW152" s="14" t="s">
        <v>29</v>
      </c>
      <c r="AX152" s="14" t="s">
        <v>6</v>
      </c>
      <c r="AY152" s="287" t="s">
        <v>136</v>
      </c>
    </row>
    <row r="153" s="13" customFormat="1">
      <c r="A153" s="13"/>
      <c r="B153" s="267"/>
      <c r="C153" s="268"/>
      <c r="D153" s="218" t="s">
        <v>913</v>
      </c>
      <c r="E153" s="269" t="s">
        <v>1</v>
      </c>
      <c r="F153" s="270" t="s">
        <v>917</v>
      </c>
      <c r="G153" s="268"/>
      <c r="H153" s="269" t="s">
        <v>1</v>
      </c>
      <c r="I153" s="271"/>
      <c r="J153" s="268"/>
      <c r="K153" s="268"/>
      <c r="L153" s="272"/>
      <c r="M153" s="273"/>
      <c r="N153" s="274"/>
      <c r="O153" s="274"/>
      <c r="P153" s="274"/>
      <c r="Q153" s="274"/>
      <c r="R153" s="274"/>
      <c r="S153" s="274"/>
      <c r="T153" s="275"/>
      <c r="U153" s="13"/>
      <c r="V153" s="13"/>
      <c r="W153" s="13"/>
      <c r="X153" s="13"/>
      <c r="Y153" s="13"/>
      <c r="Z153" s="13"/>
      <c r="AA153" s="13"/>
      <c r="AB153" s="13"/>
      <c r="AC153" s="13"/>
      <c r="AD153" s="13"/>
      <c r="AE153" s="13"/>
      <c r="AT153" s="276" t="s">
        <v>913</v>
      </c>
      <c r="AU153" s="276" t="s">
        <v>79</v>
      </c>
      <c r="AV153" s="13" t="s">
        <v>79</v>
      </c>
      <c r="AW153" s="13" t="s">
        <v>29</v>
      </c>
      <c r="AX153" s="13" t="s">
        <v>6</v>
      </c>
      <c r="AY153" s="276" t="s">
        <v>136</v>
      </c>
    </row>
    <row r="154" s="14" customFormat="1">
      <c r="A154" s="14"/>
      <c r="B154" s="277"/>
      <c r="C154" s="278"/>
      <c r="D154" s="218" t="s">
        <v>913</v>
      </c>
      <c r="E154" s="279" t="s">
        <v>1</v>
      </c>
      <c r="F154" s="280" t="s">
        <v>79</v>
      </c>
      <c r="G154" s="278"/>
      <c r="H154" s="281">
        <v>1</v>
      </c>
      <c r="I154" s="282"/>
      <c r="J154" s="278"/>
      <c r="K154" s="278"/>
      <c r="L154" s="283"/>
      <c r="M154" s="284"/>
      <c r="N154" s="285"/>
      <c r="O154" s="285"/>
      <c r="P154" s="285"/>
      <c r="Q154" s="285"/>
      <c r="R154" s="285"/>
      <c r="S154" s="285"/>
      <c r="T154" s="286"/>
      <c r="U154" s="14"/>
      <c r="V154" s="14"/>
      <c r="W154" s="14"/>
      <c r="X154" s="14"/>
      <c r="Y154" s="14"/>
      <c r="Z154" s="14"/>
      <c r="AA154" s="14"/>
      <c r="AB154" s="14"/>
      <c r="AC154" s="14"/>
      <c r="AD154" s="14"/>
      <c r="AE154" s="14"/>
      <c r="AT154" s="287" t="s">
        <v>913</v>
      </c>
      <c r="AU154" s="287" t="s">
        <v>79</v>
      </c>
      <c r="AV154" s="14" t="s">
        <v>81</v>
      </c>
      <c r="AW154" s="14" t="s">
        <v>29</v>
      </c>
      <c r="AX154" s="14" t="s">
        <v>6</v>
      </c>
      <c r="AY154" s="287" t="s">
        <v>136</v>
      </c>
    </row>
    <row r="155" s="15" customFormat="1">
      <c r="A155" s="15"/>
      <c r="B155" s="288"/>
      <c r="C155" s="289"/>
      <c r="D155" s="218" t="s">
        <v>913</v>
      </c>
      <c r="E155" s="290" t="s">
        <v>1</v>
      </c>
      <c r="F155" s="291" t="s">
        <v>918</v>
      </c>
      <c r="G155" s="289"/>
      <c r="H155" s="292">
        <v>4</v>
      </c>
      <c r="I155" s="293"/>
      <c r="J155" s="289"/>
      <c r="K155" s="289"/>
      <c r="L155" s="294"/>
      <c r="M155" s="295"/>
      <c r="N155" s="296"/>
      <c r="O155" s="296"/>
      <c r="P155" s="296"/>
      <c r="Q155" s="296"/>
      <c r="R155" s="296"/>
      <c r="S155" s="296"/>
      <c r="T155" s="297"/>
      <c r="U155" s="15"/>
      <c r="V155" s="15"/>
      <c r="W155" s="15"/>
      <c r="X155" s="15"/>
      <c r="Y155" s="15"/>
      <c r="Z155" s="15"/>
      <c r="AA155" s="15"/>
      <c r="AB155" s="15"/>
      <c r="AC155" s="15"/>
      <c r="AD155" s="15"/>
      <c r="AE155" s="15"/>
      <c r="AT155" s="298" t="s">
        <v>913</v>
      </c>
      <c r="AU155" s="298" t="s">
        <v>79</v>
      </c>
      <c r="AV155" s="15" t="s">
        <v>135</v>
      </c>
      <c r="AW155" s="15" t="s">
        <v>29</v>
      </c>
      <c r="AX155" s="15" t="s">
        <v>79</v>
      </c>
      <c r="AY155" s="298" t="s">
        <v>136</v>
      </c>
    </row>
    <row r="156" s="2" customFormat="1" ht="30" customHeight="1">
      <c r="A156" s="38"/>
      <c r="B156" s="39"/>
      <c r="C156" s="205" t="s">
        <v>191</v>
      </c>
      <c r="D156" s="205" t="s">
        <v>130</v>
      </c>
      <c r="E156" s="206" t="s">
        <v>919</v>
      </c>
      <c r="F156" s="207" t="s">
        <v>920</v>
      </c>
      <c r="G156" s="208" t="s">
        <v>161</v>
      </c>
      <c r="H156" s="209">
        <v>4</v>
      </c>
      <c r="I156" s="210"/>
      <c r="J156" s="209">
        <f>ROUND(I156*H156,15)</f>
        <v>0</v>
      </c>
      <c r="K156" s="207" t="s">
        <v>134</v>
      </c>
      <c r="L156" s="44"/>
      <c r="M156" s="211" t="s">
        <v>1</v>
      </c>
      <c r="N156" s="212" t="s">
        <v>37</v>
      </c>
      <c r="O156" s="91"/>
      <c r="P156" s="213">
        <f>O156*H156</f>
        <v>0</v>
      </c>
      <c r="Q156" s="213">
        <v>0</v>
      </c>
      <c r="R156" s="213">
        <f>Q156*H156</f>
        <v>0</v>
      </c>
      <c r="S156" s="213">
        <v>0</v>
      </c>
      <c r="T156" s="214">
        <f>S156*H156</f>
        <v>0</v>
      </c>
      <c r="U156" s="38"/>
      <c r="V156" s="38"/>
      <c r="W156" s="38"/>
      <c r="X156" s="38"/>
      <c r="Y156" s="38"/>
      <c r="Z156" s="38"/>
      <c r="AA156" s="38"/>
      <c r="AB156" s="38"/>
      <c r="AC156" s="38"/>
      <c r="AD156" s="38"/>
      <c r="AE156" s="38"/>
      <c r="AR156" s="215" t="s">
        <v>892</v>
      </c>
      <c r="AT156" s="215" t="s">
        <v>130</v>
      </c>
      <c r="AU156" s="215" t="s">
        <v>79</v>
      </c>
      <c r="AY156" s="17" t="s">
        <v>136</v>
      </c>
      <c r="BE156" s="216">
        <f>IF(N156="základní",J156,0)</f>
        <v>0</v>
      </c>
      <c r="BF156" s="216">
        <f>IF(N156="snížená",J156,0)</f>
        <v>0</v>
      </c>
      <c r="BG156" s="216">
        <f>IF(N156="zákl. přenesená",J156,0)</f>
        <v>0</v>
      </c>
      <c r="BH156" s="216">
        <f>IF(N156="sníž. přenesená",J156,0)</f>
        <v>0</v>
      </c>
      <c r="BI156" s="216">
        <f>IF(N156="nulová",J156,0)</f>
        <v>0</v>
      </c>
      <c r="BJ156" s="17" t="s">
        <v>79</v>
      </c>
      <c r="BK156" s="217">
        <f>ROUND(I156*H156,15)</f>
        <v>0</v>
      </c>
      <c r="BL156" s="17" t="s">
        <v>892</v>
      </c>
      <c r="BM156" s="215" t="s">
        <v>195</v>
      </c>
    </row>
    <row r="157" s="2" customFormat="1">
      <c r="A157" s="38"/>
      <c r="B157" s="39"/>
      <c r="C157" s="40"/>
      <c r="D157" s="218" t="s">
        <v>137</v>
      </c>
      <c r="E157" s="40"/>
      <c r="F157" s="219" t="s">
        <v>920</v>
      </c>
      <c r="G157" s="40"/>
      <c r="H157" s="40"/>
      <c r="I157" s="144"/>
      <c r="J157" s="40"/>
      <c r="K157" s="40"/>
      <c r="L157" s="44"/>
      <c r="M157" s="220"/>
      <c r="N157" s="221"/>
      <c r="O157" s="91"/>
      <c r="P157" s="91"/>
      <c r="Q157" s="91"/>
      <c r="R157" s="91"/>
      <c r="S157" s="91"/>
      <c r="T157" s="92"/>
      <c r="U157" s="38"/>
      <c r="V157" s="38"/>
      <c r="W157" s="38"/>
      <c r="X157" s="38"/>
      <c r="Y157" s="38"/>
      <c r="Z157" s="38"/>
      <c r="AA157" s="38"/>
      <c r="AB157" s="38"/>
      <c r="AC157" s="38"/>
      <c r="AD157" s="38"/>
      <c r="AE157" s="38"/>
      <c r="AT157" s="17" t="s">
        <v>137</v>
      </c>
      <c r="AU157" s="17" t="s">
        <v>79</v>
      </c>
    </row>
    <row r="158" s="2" customFormat="1" ht="19.8" customHeight="1">
      <c r="A158" s="38"/>
      <c r="B158" s="39"/>
      <c r="C158" s="205" t="s">
        <v>167</v>
      </c>
      <c r="D158" s="205" t="s">
        <v>130</v>
      </c>
      <c r="E158" s="206" t="s">
        <v>921</v>
      </c>
      <c r="F158" s="207" t="s">
        <v>922</v>
      </c>
      <c r="G158" s="208" t="s">
        <v>161</v>
      </c>
      <c r="H158" s="209">
        <v>4</v>
      </c>
      <c r="I158" s="210"/>
      <c r="J158" s="209">
        <f>ROUND(I158*H158,15)</f>
        <v>0</v>
      </c>
      <c r="K158" s="207" t="s">
        <v>134</v>
      </c>
      <c r="L158" s="44"/>
      <c r="M158" s="211" t="s">
        <v>1</v>
      </c>
      <c r="N158" s="212" t="s">
        <v>37</v>
      </c>
      <c r="O158" s="91"/>
      <c r="P158" s="213">
        <f>O158*H158</f>
        <v>0</v>
      </c>
      <c r="Q158" s="213">
        <v>0</v>
      </c>
      <c r="R158" s="213">
        <f>Q158*H158</f>
        <v>0</v>
      </c>
      <c r="S158" s="213">
        <v>0</v>
      </c>
      <c r="T158" s="214">
        <f>S158*H158</f>
        <v>0</v>
      </c>
      <c r="U158" s="38"/>
      <c r="V158" s="38"/>
      <c r="W158" s="38"/>
      <c r="X158" s="38"/>
      <c r="Y158" s="38"/>
      <c r="Z158" s="38"/>
      <c r="AA158" s="38"/>
      <c r="AB158" s="38"/>
      <c r="AC158" s="38"/>
      <c r="AD158" s="38"/>
      <c r="AE158" s="38"/>
      <c r="AR158" s="215" t="s">
        <v>892</v>
      </c>
      <c r="AT158" s="215" t="s">
        <v>130</v>
      </c>
      <c r="AU158" s="215" t="s">
        <v>79</v>
      </c>
      <c r="AY158" s="17" t="s">
        <v>136</v>
      </c>
      <c r="BE158" s="216">
        <f>IF(N158="základní",J158,0)</f>
        <v>0</v>
      </c>
      <c r="BF158" s="216">
        <f>IF(N158="snížená",J158,0)</f>
        <v>0</v>
      </c>
      <c r="BG158" s="216">
        <f>IF(N158="zákl. přenesená",J158,0)</f>
        <v>0</v>
      </c>
      <c r="BH158" s="216">
        <f>IF(N158="sníž. přenesená",J158,0)</f>
        <v>0</v>
      </c>
      <c r="BI158" s="216">
        <f>IF(N158="nulová",J158,0)</f>
        <v>0</v>
      </c>
      <c r="BJ158" s="17" t="s">
        <v>79</v>
      </c>
      <c r="BK158" s="217">
        <f>ROUND(I158*H158,15)</f>
        <v>0</v>
      </c>
      <c r="BL158" s="17" t="s">
        <v>892</v>
      </c>
      <c r="BM158" s="215" t="s">
        <v>199</v>
      </c>
    </row>
    <row r="159" s="2" customFormat="1">
      <c r="A159" s="38"/>
      <c r="B159" s="39"/>
      <c r="C159" s="40"/>
      <c r="D159" s="218" t="s">
        <v>137</v>
      </c>
      <c r="E159" s="40"/>
      <c r="F159" s="219" t="s">
        <v>922</v>
      </c>
      <c r="G159" s="40"/>
      <c r="H159" s="40"/>
      <c r="I159" s="144"/>
      <c r="J159" s="40"/>
      <c r="K159" s="40"/>
      <c r="L159" s="44"/>
      <c r="M159" s="220"/>
      <c r="N159" s="221"/>
      <c r="O159" s="91"/>
      <c r="P159" s="91"/>
      <c r="Q159" s="91"/>
      <c r="R159" s="91"/>
      <c r="S159" s="91"/>
      <c r="T159" s="92"/>
      <c r="U159" s="38"/>
      <c r="V159" s="38"/>
      <c r="W159" s="38"/>
      <c r="X159" s="38"/>
      <c r="Y159" s="38"/>
      <c r="Z159" s="38"/>
      <c r="AA159" s="38"/>
      <c r="AB159" s="38"/>
      <c r="AC159" s="38"/>
      <c r="AD159" s="38"/>
      <c r="AE159" s="38"/>
      <c r="AT159" s="17" t="s">
        <v>137</v>
      </c>
      <c r="AU159" s="17" t="s">
        <v>79</v>
      </c>
    </row>
    <row r="160" s="2" customFormat="1" ht="19.8" customHeight="1">
      <c r="A160" s="38"/>
      <c r="B160" s="39"/>
      <c r="C160" s="205" t="s">
        <v>8</v>
      </c>
      <c r="D160" s="205" t="s">
        <v>130</v>
      </c>
      <c r="E160" s="206" t="s">
        <v>923</v>
      </c>
      <c r="F160" s="207" t="s">
        <v>924</v>
      </c>
      <c r="G160" s="208" t="s">
        <v>161</v>
      </c>
      <c r="H160" s="209">
        <v>4</v>
      </c>
      <c r="I160" s="210"/>
      <c r="J160" s="209">
        <f>ROUND(I160*H160,15)</f>
        <v>0</v>
      </c>
      <c r="K160" s="207" t="s">
        <v>134</v>
      </c>
      <c r="L160" s="44"/>
      <c r="M160" s="211" t="s">
        <v>1</v>
      </c>
      <c r="N160" s="212" t="s">
        <v>37</v>
      </c>
      <c r="O160" s="91"/>
      <c r="P160" s="213">
        <f>O160*H160</f>
        <v>0</v>
      </c>
      <c r="Q160" s="213">
        <v>0</v>
      </c>
      <c r="R160" s="213">
        <f>Q160*H160</f>
        <v>0</v>
      </c>
      <c r="S160" s="213">
        <v>0</v>
      </c>
      <c r="T160" s="214">
        <f>S160*H160</f>
        <v>0</v>
      </c>
      <c r="U160" s="38"/>
      <c r="V160" s="38"/>
      <c r="W160" s="38"/>
      <c r="X160" s="38"/>
      <c r="Y160" s="38"/>
      <c r="Z160" s="38"/>
      <c r="AA160" s="38"/>
      <c r="AB160" s="38"/>
      <c r="AC160" s="38"/>
      <c r="AD160" s="38"/>
      <c r="AE160" s="38"/>
      <c r="AR160" s="215" t="s">
        <v>892</v>
      </c>
      <c r="AT160" s="215" t="s">
        <v>130</v>
      </c>
      <c r="AU160" s="215" t="s">
        <v>79</v>
      </c>
      <c r="AY160" s="17" t="s">
        <v>136</v>
      </c>
      <c r="BE160" s="216">
        <f>IF(N160="základní",J160,0)</f>
        <v>0</v>
      </c>
      <c r="BF160" s="216">
        <f>IF(N160="snížená",J160,0)</f>
        <v>0</v>
      </c>
      <c r="BG160" s="216">
        <f>IF(N160="zákl. přenesená",J160,0)</f>
        <v>0</v>
      </c>
      <c r="BH160" s="216">
        <f>IF(N160="sníž. přenesená",J160,0)</f>
        <v>0</v>
      </c>
      <c r="BI160" s="216">
        <f>IF(N160="nulová",J160,0)</f>
        <v>0</v>
      </c>
      <c r="BJ160" s="17" t="s">
        <v>79</v>
      </c>
      <c r="BK160" s="217">
        <f>ROUND(I160*H160,15)</f>
        <v>0</v>
      </c>
      <c r="BL160" s="17" t="s">
        <v>892</v>
      </c>
      <c r="BM160" s="215" t="s">
        <v>203</v>
      </c>
    </row>
    <row r="161" s="2" customFormat="1">
      <c r="A161" s="38"/>
      <c r="B161" s="39"/>
      <c r="C161" s="40"/>
      <c r="D161" s="218" t="s">
        <v>137</v>
      </c>
      <c r="E161" s="40"/>
      <c r="F161" s="219" t="s">
        <v>924</v>
      </c>
      <c r="G161" s="40"/>
      <c r="H161" s="40"/>
      <c r="I161" s="144"/>
      <c r="J161" s="40"/>
      <c r="K161" s="40"/>
      <c r="L161" s="44"/>
      <c r="M161" s="220"/>
      <c r="N161" s="221"/>
      <c r="O161" s="91"/>
      <c r="P161" s="91"/>
      <c r="Q161" s="91"/>
      <c r="R161" s="91"/>
      <c r="S161" s="91"/>
      <c r="T161" s="92"/>
      <c r="U161" s="38"/>
      <c r="V161" s="38"/>
      <c r="W161" s="38"/>
      <c r="X161" s="38"/>
      <c r="Y161" s="38"/>
      <c r="Z161" s="38"/>
      <c r="AA161" s="38"/>
      <c r="AB161" s="38"/>
      <c r="AC161" s="38"/>
      <c r="AD161" s="38"/>
      <c r="AE161" s="38"/>
      <c r="AT161" s="17" t="s">
        <v>137</v>
      </c>
      <c r="AU161" s="17" t="s">
        <v>79</v>
      </c>
    </row>
    <row r="162" s="2" customFormat="1" ht="19.8" customHeight="1">
      <c r="A162" s="38"/>
      <c r="B162" s="39"/>
      <c r="C162" s="205" t="s">
        <v>171</v>
      </c>
      <c r="D162" s="205" t="s">
        <v>130</v>
      </c>
      <c r="E162" s="206" t="s">
        <v>925</v>
      </c>
      <c r="F162" s="207" t="s">
        <v>926</v>
      </c>
      <c r="G162" s="208" t="s">
        <v>161</v>
      </c>
      <c r="H162" s="209">
        <v>4</v>
      </c>
      <c r="I162" s="210"/>
      <c r="J162" s="209">
        <f>ROUND(I162*H162,15)</f>
        <v>0</v>
      </c>
      <c r="K162" s="207" t="s">
        <v>134</v>
      </c>
      <c r="L162" s="44"/>
      <c r="M162" s="211" t="s">
        <v>1</v>
      </c>
      <c r="N162" s="212" t="s">
        <v>37</v>
      </c>
      <c r="O162" s="91"/>
      <c r="P162" s="213">
        <f>O162*H162</f>
        <v>0</v>
      </c>
      <c r="Q162" s="213">
        <v>0</v>
      </c>
      <c r="R162" s="213">
        <f>Q162*H162</f>
        <v>0</v>
      </c>
      <c r="S162" s="213">
        <v>0</v>
      </c>
      <c r="T162" s="214">
        <f>S162*H162</f>
        <v>0</v>
      </c>
      <c r="U162" s="38"/>
      <c r="V162" s="38"/>
      <c r="W162" s="38"/>
      <c r="X162" s="38"/>
      <c r="Y162" s="38"/>
      <c r="Z162" s="38"/>
      <c r="AA162" s="38"/>
      <c r="AB162" s="38"/>
      <c r="AC162" s="38"/>
      <c r="AD162" s="38"/>
      <c r="AE162" s="38"/>
      <c r="AR162" s="215" t="s">
        <v>892</v>
      </c>
      <c r="AT162" s="215" t="s">
        <v>130</v>
      </c>
      <c r="AU162" s="215" t="s">
        <v>79</v>
      </c>
      <c r="AY162" s="17" t="s">
        <v>136</v>
      </c>
      <c r="BE162" s="216">
        <f>IF(N162="základní",J162,0)</f>
        <v>0</v>
      </c>
      <c r="BF162" s="216">
        <f>IF(N162="snížená",J162,0)</f>
        <v>0</v>
      </c>
      <c r="BG162" s="216">
        <f>IF(N162="zákl. přenesená",J162,0)</f>
        <v>0</v>
      </c>
      <c r="BH162" s="216">
        <f>IF(N162="sníž. přenesená",J162,0)</f>
        <v>0</v>
      </c>
      <c r="BI162" s="216">
        <f>IF(N162="nulová",J162,0)</f>
        <v>0</v>
      </c>
      <c r="BJ162" s="17" t="s">
        <v>79</v>
      </c>
      <c r="BK162" s="217">
        <f>ROUND(I162*H162,15)</f>
        <v>0</v>
      </c>
      <c r="BL162" s="17" t="s">
        <v>892</v>
      </c>
      <c r="BM162" s="215" t="s">
        <v>207</v>
      </c>
    </row>
    <row r="163" s="2" customFormat="1">
      <c r="A163" s="38"/>
      <c r="B163" s="39"/>
      <c r="C163" s="40"/>
      <c r="D163" s="218" t="s">
        <v>137</v>
      </c>
      <c r="E163" s="40"/>
      <c r="F163" s="219" t="s">
        <v>926</v>
      </c>
      <c r="G163" s="40"/>
      <c r="H163" s="40"/>
      <c r="I163" s="144"/>
      <c r="J163" s="40"/>
      <c r="K163" s="40"/>
      <c r="L163" s="44"/>
      <c r="M163" s="220"/>
      <c r="N163" s="221"/>
      <c r="O163" s="91"/>
      <c r="P163" s="91"/>
      <c r="Q163" s="91"/>
      <c r="R163" s="91"/>
      <c r="S163" s="91"/>
      <c r="T163" s="92"/>
      <c r="U163" s="38"/>
      <c r="V163" s="38"/>
      <c r="W163" s="38"/>
      <c r="X163" s="38"/>
      <c r="Y163" s="38"/>
      <c r="Z163" s="38"/>
      <c r="AA163" s="38"/>
      <c r="AB163" s="38"/>
      <c r="AC163" s="38"/>
      <c r="AD163" s="38"/>
      <c r="AE163" s="38"/>
      <c r="AT163" s="17" t="s">
        <v>137</v>
      </c>
      <c r="AU163" s="17" t="s">
        <v>79</v>
      </c>
    </row>
    <row r="164" s="2" customFormat="1" ht="19.8" customHeight="1">
      <c r="A164" s="38"/>
      <c r="B164" s="39"/>
      <c r="C164" s="223" t="s">
        <v>209</v>
      </c>
      <c r="D164" s="223" t="s">
        <v>291</v>
      </c>
      <c r="E164" s="224" t="s">
        <v>927</v>
      </c>
      <c r="F164" s="225" t="s">
        <v>928</v>
      </c>
      <c r="G164" s="226" t="s">
        <v>161</v>
      </c>
      <c r="H164" s="227">
        <v>2</v>
      </c>
      <c r="I164" s="228"/>
      <c r="J164" s="227">
        <f>ROUND(I164*H164,15)</f>
        <v>0</v>
      </c>
      <c r="K164" s="225" t="s">
        <v>134</v>
      </c>
      <c r="L164" s="229"/>
      <c r="M164" s="230" t="s">
        <v>1</v>
      </c>
      <c r="N164" s="231" t="s">
        <v>37</v>
      </c>
      <c r="O164" s="91"/>
      <c r="P164" s="213">
        <f>O164*H164</f>
        <v>0</v>
      </c>
      <c r="Q164" s="213">
        <v>0</v>
      </c>
      <c r="R164" s="213">
        <f>Q164*H164</f>
        <v>0</v>
      </c>
      <c r="S164" s="213">
        <v>0</v>
      </c>
      <c r="T164" s="214">
        <f>S164*H164</f>
        <v>0</v>
      </c>
      <c r="U164" s="38"/>
      <c r="V164" s="38"/>
      <c r="W164" s="38"/>
      <c r="X164" s="38"/>
      <c r="Y164" s="38"/>
      <c r="Z164" s="38"/>
      <c r="AA164" s="38"/>
      <c r="AB164" s="38"/>
      <c r="AC164" s="38"/>
      <c r="AD164" s="38"/>
      <c r="AE164" s="38"/>
      <c r="AR164" s="215" t="s">
        <v>892</v>
      </c>
      <c r="AT164" s="215" t="s">
        <v>291</v>
      </c>
      <c r="AU164" s="215" t="s">
        <v>79</v>
      </c>
      <c r="AY164" s="17" t="s">
        <v>136</v>
      </c>
      <c r="BE164" s="216">
        <f>IF(N164="základní",J164,0)</f>
        <v>0</v>
      </c>
      <c r="BF164" s="216">
        <f>IF(N164="snížená",J164,0)</f>
        <v>0</v>
      </c>
      <c r="BG164" s="216">
        <f>IF(N164="zákl. přenesená",J164,0)</f>
        <v>0</v>
      </c>
      <c r="BH164" s="216">
        <f>IF(N164="sníž. přenesená",J164,0)</f>
        <v>0</v>
      </c>
      <c r="BI164" s="216">
        <f>IF(N164="nulová",J164,0)</f>
        <v>0</v>
      </c>
      <c r="BJ164" s="17" t="s">
        <v>79</v>
      </c>
      <c r="BK164" s="217">
        <f>ROUND(I164*H164,15)</f>
        <v>0</v>
      </c>
      <c r="BL164" s="17" t="s">
        <v>892</v>
      </c>
      <c r="BM164" s="215" t="s">
        <v>212</v>
      </c>
    </row>
    <row r="165" s="2" customFormat="1">
      <c r="A165" s="38"/>
      <c r="B165" s="39"/>
      <c r="C165" s="40"/>
      <c r="D165" s="218" t="s">
        <v>137</v>
      </c>
      <c r="E165" s="40"/>
      <c r="F165" s="219" t="s">
        <v>928</v>
      </c>
      <c r="G165" s="40"/>
      <c r="H165" s="40"/>
      <c r="I165" s="144"/>
      <c r="J165" s="40"/>
      <c r="K165" s="40"/>
      <c r="L165" s="44"/>
      <c r="M165" s="220"/>
      <c r="N165" s="221"/>
      <c r="O165" s="91"/>
      <c r="P165" s="91"/>
      <c r="Q165" s="91"/>
      <c r="R165" s="91"/>
      <c r="S165" s="91"/>
      <c r="T165" s="92"/>
      <c r="U165" s="38"/>
      <c r="V165" s="38"/>
      <c r="W165" s="38"/>
      <c r="X165" s="38"/>
      <c r="Y165" s="38"/>
      <c r="Z165" s="38"/>
      <c r="AA165" s="38"/>
      <c r="AB165" s="38"/>
      <c r="AC165" s="38"/>
      <c r="AD165" s="38"/>
      <c r="AE165" s="38"/>
      <c r="AT165" s="17" t="s">
        <v>137</v>
      </c>
      <c r="AU165" s="17" t="s">
        <v>79</v>
      </c>
    </row>
    <row r="166" s="2" customFormat="1" ht="19.8" customHeight="1">
      <c r="A166" s="38"/>
      <c r="B166" s="39"/>
      <c r="C166" s="223" t="s">
        <v>176</v>
      </c>
      <c r="D166" s="223" t="s">
        <v>291</v>
      </c>
      <c r="E166" s="224" t="s">
        <v>929</v>
      </c>
      <c r="F166" s="225" t="s">
        <v>930</v>
      </c>
      <c r="G166" s="226" t="s">
        <v>161</v>
      </c>
      <c r="H166" s="227">
        <v>2</v>
      </c>
      <c r="I166" s="228"/>
      <c r="J166" s="227">
        <f>ROUND(I166*H166,15)</f>
        <v>0</v>
      </c>
      <c r="K166" s="225" t="s">
        <v>134</v>
      </c>
      <c r="L166" s="229"/>
      <c r="M166" s="230" t="s">
        <v>1</v>
      </c>
      <c r="N166" s="231" t="s">
        <v>37</v>
      </c>
      <c r="O166" s="91"/>
      <c r="P166" s="213">
        <f>O166*H166</f>
        <v>0</v>
      </c>
      <c r="Q166" s="213">
        <v>0</v>
      </c>
      <c r="R166" s="213">
        <f>Q166*H166</f>
        <v>0</v>
      </c>
      <c r="S166" s="213">
        <v>0</v>
      </c>
      <c r="T166" s="214">
        <f>S166*H166</f>
        <v>0</v>
      </c>
      <c r="U166" s="38"/>
      <c r="V166" s="38"/>
      <c r="W166" s="38"/>
      <c r="X166" s="38"/>
      <c r="Y166" s="38"/>
      <c r="Z166" s="38"/>
      <c r="AA166" s="38"/>
      <c r="AB166" s="38"/>
      <c r="AC166" s="38"/>
      <c r="AD166" s="38"/>
      <c r="AE166" s="38"/>
      <c r="AR166" s="215" t="s">
        <v>892</v>
      </c>
      <c r="AT166" s="215" t="s">
        <v>291</v>
      </c>
      <c r="AU166" s="215" t="s">
        <v>79</v>
      </c>
      <c r="AY166" s="17" t="s">
        <v>136</v>
      </c>
      <c r="BE166" s="216">
        <f>IF(N166="základní",J166,0)</f>
        <v>0</v>
      </c>
      <c r="BF166" s="216">
        <f>IF(N166="snížená",J166,0)</f>
        <v>0</v>
      </c>
      <c r="BG166" s="216">
        <f>IF(N166="zákl. přenesená",J166,0)</f>
        <v>0</v>
      </c>
      <c r="BH166" s="216">
        <f>IF(N166="sníž. přenesená",J166,0)</f>
        <v>0</v>
      </c>
      <c r="BI166" s="216">
        <f>IF(N166="nulová",J166,0)</f>
        <v>0</v>
      </c>
      <c r="BJ166" s="17" t="s">
        <v>79</v>
      </c>
      <c r="BK166" s="217">
        <f>ROUND(I166*H166,15)</f>
        <v>0</v>
      </c>
      <c r="BL166" s="17" t="s">
        <v>892</v>
      </c>
      <c r="BM166" s="215" t="s">
        <v>216</v>
      </c>
    </row>
    <row r="167" s="2" customFormat="1">
      <c r="A167" s="38"/>
      <c r="B167" s="39"/>
      <c r="C167" s="40"/>
      <c r="D167" s="218" t="s">
        <v>137</v>
      </c>
      <c r="E167" s="40"/>
      <c r="F167" s="219" t="s">
        <v>930</v>
      </c>
      <c r="G167" s="40"/>
      <c r="H167" s="40"/>
      <c r="I167" s="144"/>
      <c r="J167" s="40"/>
      <c r="K167" s="40"/>
      <c r="L167" s="44"/>
      <c r="M167" s="220"/>
      <c r="N167" s="221"/>
      <c r="O167" s="91"/>
      <c r="P167" s="91"/>
      <c r="Q167" s="91"/>
      <c r="R167" s="91"/>
      <c r="S167" s="91"/>
      <c r="T167" s="92"/>
      <c r="U167" s="38"/>
      <c r="V167" s="38"/>
      <c r="W167" s="38"/>
      <c r="X167" s="38"/>
      <c r="Y167" s="38"/>
      <c r="Z167" s="38"/>
      <c r="AA167" s="38"/>
      <c r="AB167" s="38"/>
      <c r="AC167" s="38"/>
      <c r="AD167" s="38"/>
      <c r="AE167" s="38"/>
      <c r="AT167" s="17" t="s">
        <v>137</v>
      </c>
      <c r="AU167" s="17" t="s">
        <v>79</v>
      </c>
    </row>
    <row r="168" s="2" customFormat="1" ht="19.8" customHeight="1">
      <c r="A168" s="38"/>
      <c r="B168" s="39"/>
      <c r="C168" s="223" t="s">
        <v>218</v>
      </c>
      <c r="D168" s="223" t="s">
        <v>291</v>
      </c>
      <c r="E168" s="224" t="s">
        <v>931</v>
      </c>
      <c r="F168" s="225" t="s">
        <v>932</v>
      </c>
      <c r="G168" s="226" t="s">
        <v>161</v>
      </c>
      <c r="H168" s="227">
        <v>2</v>
      </c>
      <c r="I168" s="228"/>
      <c r="J168" s="227">
        <f>ROUND(I168*H168,15)</f>
        <v>0</v>
      </c>
      <c r="K168" s="225" t="s">
        <v>134</v>
      </c>
      <c r="L168" s="229"/>
      <c r="M168" s="230" t="s">
        <v>1</v>
      </c>
      <c r="N168" s="231" t="s">
        <v>37</v>
      </c>
      <c r="O168" s="91"/>
      <c r="P168" s="213">
        <f>O168*H168</f>
        <v>0</v>
      </c>
      <c r="Q168" s="213">
        <v>0</v>
      </c>
      <c r="R168" s="213">
        <f>Q168*H168</f>
        <v>0</v>
      </c>
      <c r="S168" s="213">
        <v>0</v>
      </c>
      <c r="T168" s="214">
        <f>S168*H168</f>
        <v>0</v>
      </c>
      <c r="U168" s="38"/>
      <c r="V168" s="38"/>
      <c r="W168" s="38"/>
      <c r="X168" s="38"/>
      <c r="Y168" s="38"/>
      <c r="Z168" s="38"/>
      <c r="AA168" s="38"/>
      <c r="AB168" s="38"/>
      <c r="AC168" s="38"/>
      <c r="AD168" s="38"/>
      <c r="AE168" s="38"/>
      <c r="AR168" s="215" t="s">
        <v>892</v>
      </c>
      <c r="AT168" s="215" t="s">
        <v>291</v>
      </c>
      <c r="AU168" s="215" t="s">
        <v>79</v>
      </c>
      <c r="AY168" s="17" t="s">
        <v>136</v>
      </c>
      <c r="BE168" s="216">
        <f>IF(N168="základní",J168,0)</f>
        <v>0</v>
      </c>
      <c r="BF168" s="216">
        <f>IF(N168="snížená",J168,0)</f>
        <v>0</v>
      </c>
      <c r="BG168" s="216">
        <f>IF(N168="zákl. přenesená",J168,0)</f>
        <v>0</v>
      </c>
      <c r="BH168" s="216">
        <f>IF(N168="sníž. přenesená",J168,0)</f>
        <v>0</v>
      </c>
      <c r="BI168" s="216">
        <f>IF(N168="nulová",J168,0)</f>
        <v>0</v>
      </c>
      <c r="BJ168" s="17" t="s">
        <v>79</v>
      </c>
      <c r="BK168" s="217">
        <f>ROUND(I168*H168,15)</f>
        <v>0</v>
      </c>
      <c r="BL168" s="17" t="s">
        <v>892</v>
      </c>
      <c r="BM168" s="215" t="s">
        <v>222</v>
      </c>
    </row>
    <row r="169" s="2" customFormat="1">
      <c r="A169" s="38"/>
      <c r="B169" s="39"/>
      <c r="C169" s="40"/>
      <c r="D169" s="218" t="s">
        <v>137</v>
      </c>
      <c r="E169" s="40"/>
      <c r="F169" s="219" t="s">
        <v>932</v>
      </c>
      <c r="G169" s="40"/>
      <c r="H169" s="40"/>
      <c r="I169" s="144"/>
      <c r="J169" s="40"/>
      <c r="K169" s="40"/>
      <c r="L169" s="44"/>
      <c r="M169" s="220"/>
      <c r="N169" s="221"/>
      <c r="O169" s="91"/>
      <c r="P169" s="91"/>
      <c r="Q169" s="91"/>
      <c r="R169" s="91"/>
      <c r="S169" s="91"/>
      <c r="T169" s="92"/>
      <c r="U169" s="38"/>
      <c r="V169" s="38"/>
      <c r="W169" s="38"/>
      <c r="X169" s="38"/>
      <c r="Y169" s="38"/>
      <c r="Z169" s="38"/>
      <c r="AA169" s="38"/>
      <c r="AB169" s="38"/>
      <c r="AC169" s="38"/>
      <c r="AD169" s="38"/>
      <c r="AE169" s="38"/>
      <c r="AT169" s="17" t="s">
        <v>137</v>
      </c>
      <c r="AU169" s="17" t="s">
        <v>79</v>
      </c>
    </row>
    <row r="170" s="2" customFormat="1" ht="30" customHeight="1">
      <c r="A170" s="38"/>
      <c r="B170" s="39"/>
      <c r="C170" s="223" t="s">
        <v>180</v>
      </c>
      <c r="D170" s="223" t="s">
        <v>291</v>
      </c>
      <c r="E170" s="224" t="s">
        <v>933</v>
      </c>
      <c r="F170" s="225" t="s">
        <v>934</v>
      </c>
      <c r="G170" s="226" t="s">
        <v>161</v>
      </c>
      <c r="H170" s="227">
        <v>2</v>
      </c>
      <c r="I170" s="228"/>
      <c r="J170" s="227">
        <f>ROUND(I170*H170,15)</f>
        <v>0</v>
      </c>
      <c r="K170" s="225" t="s">
        <v>134</v>
      </c>
      <c r="L170" s="229"/>
      <c r="M170" s="230" t="s">
        <v>1</v>
      </c>
      <c r="N170" s="231" t="s">
        <v>37</v>
      </c>
      <c r="O170" s="91"/>
      <c r="P170" s="213">
        <f>O170*H170</f>
        <v>0</v>
      </c>
      <c r="Q170" s="213">
        <v>0</v>
      </c>
      <c r="R170" s="213">
        <f>Q170*H170</f>
        <v>0</v>
      </c>
      <c r="S170" s="213">
        <v>0</v>
      </c>
      <c r="T170" s="214">
        <f>S170*H170</f>
        <v>0</v>
      </c>
      <c r="U170" s="38"/>
      <c r="V170" s="38"/>
      <c r="W170" s="38"/>
      <c r="X170" s="38"/>
      <c r="Y170" s="38"/>
      <c r="Z170" s="38"/>
      <c r="AA170" s="38"/>
      <c r="AB170" s="38"/>
      <c r="AC170" s="38"/>
      <c r="AD170" s="38"/>
      <c r="AE170" s="38"/>
      <c r="AR170" s="215" t="s">
        <v>892</v>
      </c>
      <c r="AT170" s="215" t="s">
        <v>291</v>
      </c>
      <c r="AU170" s="215" t="s">
        <v>79</v>
      </c>
      <c r="AY170" s="17" t="s">
        <v>136</v>
      </c>
      <c r="BE170" s="216">
        <f>IF(N170="základní",J170,0)</f>
        <v>0</v>
      </c>
      <c r="BF170" s="216">
        <f>IF(N170="snížená",J170,0)</f>
        <v>0</v>
      </c>
      <c r="BG170" s="216">
        <f>IF(N170="zákl. přenesená",J170,0)</f>
        <v>0</v>
      </c>
      <c r="BH170" s="216">
        <f>IF(N170="sníž. přenesená",J170,0)</f>
        <v>0</v>
      </c>
      <c r="BI170" s="216">
        <f>IF(N170="nulová",J170,0)</f>
        <v>0</v>
      </c>
      <c r="BJ170" s="17" t="s">
        <v>79</v>
      </c>
      <c r="BK170" s="217">
        <f>ROUND(I170*H170,15)</f>
        <v>0</v>
      </c>
      <c r="BL170" s="17" t="s">
        <v>892</v>
      </c>
      <c r="BM170" s="215" t="s">
        <v>226</v>
      </c>
    </row>
    <row r="171" s="2" customFormat="1">
      <c r="A171" s="38"/>
      <c r="B171" s="39"/>
      <c r="C171" s="40"/>
      <c r="D171" s="218" t="s">
        <v>137</v>
      </c>
      <c r="E171" s="40"/>
      <c r="F171" s="219" t="s">
        <v>934</v>
      </c>
      <c r="G171" s="40"/>
      <c r="H171" s="40"/>
      <c r="I171" s="144"/>
      <c r="J171" s="40"/>
      <c r="K171" s="40"/>
      <c r="L171" s="44"/>
      <c r="M171" s="220"/>
      <c r="N171" s="221"/>
      <c r="O171" s="91"/>
      <c r="P171" s="91"/>
      <c r="Q171" s="91"/>
      <c r="R171" s="91"/>
      <c r="S171" s="91"/>
      <c r="T171" s="92"/>
      <c r="U171" s="38"/>
      <c r="V171" s="38"/>
      <c r="W171" s="38"/>
      <c r="X171" s="38"/>
      <c r="Y171" s="38"/>
      <c r="Z171" s="38"/>
      <c r="AA171" s="38"/>
      <c r="AB171" s="38"/>
      <c r="AC171" s="38"/>
      <c r="AD171" s="38"/>
      <c r="AE171" s="38"/>
      <c r="AT171" s="17" t="s">
        <v>137</v>
      </c>
      <c r="AU171" s="17" t="s">
        <v>79</v>
      </c>
    </row>
    <row r="172" s="2" customFormat="1" ht="30" customHeight="1">
      <c r="A172" s="38"/>
      <c r="B172" s="39"/>
      <c r="C172" s="205" t="s">
        <v>7</v>
      </c>
      <c r="D172" s="205" t="s">
        <v>130</v>
      </c>
      <c r="E172" s="206" t="s">
        <v>935</v>
      </c>
      <c r="F172" s="207" t="s">
        <v>936</v>
      </c>
      <c r="G172" s="208" t="s">
        <v>161</v>
      </c>
      <c r="H172" s="209">
        <v>2</v>
      </c>
      <c r="I172" s="210"/>
      <c r="J172" s="209">
        <f>ROUND(I172*H172,15)</f>
        <v>0</v>
      </c>
      <c r="K172" s="207" t="s">
        <v>134</v>
      </c>
      <c r="L172" s="44"/>
      <c r="M172" s="211" t="s">
        <v>1</v>
      </c>
      <c r="N172" s="212" t="s">
        <v>37</v>
      </c>
      <c r="O172" s="91"/>
      <c r="P172" s="213">
        <f>O172*H172</f>
        <v>0</v>
      </c>
      <c r="Q172" s="213">
        <v>0</v>
      </c>
      <c r="R172" s="213">
        <f>Q172*H172</f>
        <v>0</v>
      </c>
      <c r="S172" s="213">
        <v>0</v>
      </c>
      <c r="T172" s="214">
        <f>S172*H172</f>
        <v>0</v>
      </c>
      <c r="U172" s="38"/>
      <c r="V172" s="38"/>
      <c r="W172" s="38"/>
      <c r="X172" s="38"/>
      <c r="Y172" s="38"/>
      <c r="Z172" s="38"/>
      <c r="AA172" s="38"/>
      <c r="AB172" s="38"/>
      <c r="AC172" s="38"/>
      <c r="AD172" s="38"/>
      <c r="AE172" s="38"/>
      <c r="AR172" s="215" t="s">
        <v>892</v>
      </c>
      <c r="AT172" s="215" t="s">
        <v>130</v>
      </c>
      <c r="AU172" s="215" t="s">
        <v>79</v>
      </c>
      <c r="AY172" s="17" t="s">
        <v>136</v>
      </c>
      <c r="BE172" s="216">
        <f>IF(N172="základní",J172,0)</f>
        <v>0</v>
      </c>
      <c r="BF172" s="216">
        <f>IF(N172="snížená",J172,0)</f>
        <v>0</v>
      </c>
      <c r="BG172" s="216">
        <f>IF(N172="zákl. přenesená",J172,0)</f>
        <v>0</v>
      </c>
      <c r="BH172" s="216">
        <f>IF(N172="sníž. přenesená",J172,0)</f>
        <v>0</v>
      </c>
      <c r="BI172" s="216">
        <f>IF(N172="nulová",J172,0)</f>
        <v>0</v>
      </c>
      <c r="BJ172" s="17" t="s">
        <v>79</v>
      </c>
      <c r="BK172" s="217">
        <f>ROUND(I172*H172,15)</f>
        <v>0</v>
      </c>
      <c r="BL172" s="17" t="s">
        <v>892</v>
      </c>
      <c r="BM172" s="215" t="s">
        <v>230</v>
      </c>
    </row>
    <row r="173" s="2" customFormat="1">
      <c r="A173" s="38"/>
      <c r="B173" s="39"/>
      <c r="C173" s="40"/>
      <c r="D173" s="218" t="s">
        <v>137</v>
      </c>
      <c r="E173" s="40"/>
      <c r="F173" s="219" t="s">
        <v>936</v>
      </c>
      <c r="G173" s="40"/>
      <c r="H173" s="40"/>
      <c r="I173" s="144"/>
      <c r="J173" s="40"/>
      <c r="K173" s="40"/>
      <c r="L173" s="44"/>
      <c r="M173" s="220"/>
      <c r="N173" s="221"/>
      <c r="O173" s="91"/>
      <c r="P173" s="91"/>
      <c r="Q173" s="91"/>
      <c r="R173" s="91"/>
      <c r="S173" s="91"/>
      <c r="T173" s="92"/>
      <c r="U173" s="38"/>
      <c r="V173" s="38"/>
      <c r="W173" s="38"/>
      <c r="X173" s="38"/>
      <c r="Y173" s="38"/>
      <c r="Z173" s="38"/>
      <c r="AA173" s="38"/>
      <c r="AB173" s="38"/>
      <c r="AC173" s="38"/>
      <c r="AD173" s="38"/>
      <c r="AE173" s="38"/>
      <c r="AT173" s="17" t="s">
        <v>137</v>
      </c>
      <c r="AU173" s="17" t="s">
        <v>79</v>
      </c>
    </row>
    <row r="174" s="2" customFormat="1" ht="19.8" customHeight="1">
      <c r="A174" s="38"/>
      <c r="B174" s="39"/>
      <c r="C174" s="223" t="s">
        <v>185</v>
      </c>
      <c r="D174" s="223" t="s">
        <v>291</v>
      </c>
      <c r="E174" s="224" t="s">
        <v>937</v>
      </c>
      <c r="F174" s="225" t="s">
        <v>938</v>
      </c>
      <c r="G174" s="226" t="s">
        <v>161</v>
      </c>
      <c r="H174" s="227">
        <v>2</v>
      </c>
      <c r="I174" s="228"/>
      <c r="J174" s="227">
        <f>ROUND(I174*H174,15)</f>
        <v>0</v>
      </c>
      <c r="K174" s="225" t="s">
        <v>134</v>
      </c>
      <c r="L174" s="229"/>
      <c r="M174" s="230" t="s">
        <v>1</v>
      </c>
      <c r="N174" s="231" t="s">
        <v>37</v>
      </c>
      <c r="O174" s="91"/>
      <c r="P174" s="213">
        <f>O174*H174</f>
        <v>0</v>
      </c>
      <c r="Q174" s="213">
        <v>0</v>
      </c>
      <c r="R174" s="213">
        <f>Q174*H174</f>
        <v>0</v>
      </c>
      <c r="S174" s="213">
        <v>0</v>
      </c>
      <c r="T174" s="214">
        <f>S174*H174</f>
        <v>0</v>
      </c>
      <c r="U174" s="38"/>
      <c r="V174" s="38"/>
      <c r="W174" s="38"/>
      <c r="X174" s="38"/>
      <c r="Y174" s="38"/>
      <c r="Z174" s="38"/>
      <c r="AA174" s="38"/>
      <c r="AB174" s="38"/>
      <c r="AC174" s="38"/>
      <c r="AD174" s="38"/>
      <c r="AE174" s="38"/>
      <c r="AR174" s="215" t="s">
        <v>892</v>
      </c>
      <c r="AT174" s="215" t="s">
        <v>291</v>
      </c>
      <c r="AU174" s="215" t="s">
        <v>79</v>
      </c>
      <c r="AY174" s="17" t="s">
        <v>136</v>
      </c>
      <c r="BE174" s="216">
        <f>IF(N174="základní",J174,0)</f>
        <v>0</v>
      </c>
      <c r="BF174" s="216">
        <f>IF(N174="snížená",J174,0)</f>
        <v>0</v>
      </c>
      <c r="BG174" s="216">
        <f>IF(N174="zákl. přenesená",J174,0)</f>
        <v>0</v>
      </c>
      <c r="BH174" s="216">
        <f>IF(N174="sníž. přenesená",J174,0)</f>
        <v>0</v>
      </c>
      <c r="BI174" s="216">
        <f>IF(N174="nulová",J174,0)</f>
        <v>0</v>
      </c>
      <c r="BJ174" s="17" t="s">
        <v>79</v>
      </c>
      <c r="BK174" s="217">
        <f>ROUND(I174*H174,15)</f>
        <v>0</v>
      </c>
      <c r="BL174" s="17" t="s">
        <v>892</v>
      </c>
      <c r="BM174" s="215" t="s">
        <v>234</v>
      </c>
    </row>
    <row r="175" s="2" customFormat="1">
      <c r="A175" s="38"/>
      <c r="B175" s="39"/>
      <c r="C175" s="40"/>
      <c r="D175" s="218" t="s">
        <v>137</v>
      </c>
      <c r="E175" s="40"/>
      <c r="F175" s="219" t="s">
        <v>938</v>
      </c>
      <c r="G175" s="40"/>
      <c r="H175" s="40"/>
      <c r="I175" s="144"/>
      <c r="J175" s="40"/>
      <c r="K175" s="40"/>
      <c r="L175" s="44"/>
      <c r="M175" s="220"/>
      <c r="N175" s="221"/>
      <c r="O175" s="91"/>
      <c r="P175" s="91"/>
      <c r="Q175" s="91"/>
      <c r="R175" s="91"/>
      <c r="S175" s="91"/>
      <c r="T175" s="92"/>
      <c r="U175" s="38"/>
      <c r="V175" s="38"/>
      <c r="W175" s="38"/>
      <c r="X175" s="38"/>
      <c r="Y175" s="38"/>
      <c r="Z175" s="38"/>
      <c r="AA175" s="38"/>
      <c r="AB175" s="38"/>
      <c r="AC175" s="38"/>
      <c r="AD175" s="38"/>
      <c r="AE175" s="38"/>
      <c r="AT175" s="17" t="s">
        <v>137</v>
      </c>
      <c r="AU175" s="17" t="s">
        <v>79</v>
      </c>
    </row>
    <row r="176" s="2" customFormat="1" ht="19.8" customHeight="1">
      <c r="A176" s="38"/>
      <c r="B176" s="39"/>
      <c r="C176" s="205" t="s">
        <v>236</v>
      </c>
      <c r="D176" s="205" t="s">
        <v>130</v>
      </c>
      <c r="E176" s="206" t="s">
        <v>939</v>
      </c>
      <c r="F176" s="207" t="s">
        <v>940</v>
      </c>
      <c r="G176" s="208" t="s">
        <v>194</v>
      </c>
      <c r="H176" s="209">
        <v>100</v>
      </c>
      <c r="I176" s="210"/>
      <c r="J176" s="209">
        <f>ROUND(I176*H176,15)</f>
        <v>0</v>
      </c>
      <c r="K176" s="207" t="s">
        <v>134</v>
      </c>
      <c r="L176" s="44"/>
      <c r="M176" s="211" t="s">
        <v>1</v>
      </c>
      <c r="N176" s="212" t="s">
        <v>37</v>
      </c>
      <c r="O176" s="91"/>
      <c r="P176" s="213">
        <f>O176*H176</f>
        <v>0</v>
      </c>
      <c r="Q176" s="213">
        <v>0</v>
      </c>
      <c r="R176" s="213">
        <f>Q176*H176</f>
        <v>0</v>
      </c>
      <c r="S176" s="213">
        <v>0</v>
      </c>
      <c r="T176" s="214">
        <f>S176*H176</f>
        <v>0</v>
      </c>
      <c r="U176" s="38"/>
      <c r="V176" s="38"/>
      <c r="W176" s="38"/>
      <c r="X176" s="38"/>
      <c r="Y176" s="38"/>
      <c r="Z176" s="38"/>
      <c r="AA176" s="38"/>
      <c r="AB176" s="38"/>
      <c r="AC176" s="38"/>
      <c r="AD176" s="38"/>
      <c r="AE176" s="38"/>
      <c r="AR176" s="215" t="s">
        <v>892</v>
      </c>
      <c r="AT176" s="215" t="s">
        <v>130</v>
      </c>
      <c r="AU176" s="215" t="s">
        <v>79</v>
      </c>
      <c r="AY176" s="17" t="s">
        <v>136</v>
      </c>
      <c r="BE176" s="216">
        <f>IF(N176="základní",J176,0)</f>
        <v>0</v>
      </c>
      <c r="BF176" s="216">
        <f>IF(N176="snížená",J176,0)</f>
        <v>0</v>
      </c>
      <c r="BG176" s="216">
        <f>IF(N176="zákl. přenesená",J176,0)</f>
        <v>0</v>
      </c>
      <c r="BH176" s="216">
        <f>IF(N176="sníž. přenesená",J176,0)</f>
        <v>0</v>
      </c>
      <c r="BI176" s="216">
        <f>IF(N176="nulová",J176,0)</f>
        <v>0</v>
      </c>
      <c r="BJ176" s="17" t="s">
        <v>79</v>
      </c>
      <c r="BK176" s="217">
        <f>ROUND(I176*H176,15)</f>
        <v>0</v>
      </c>
      <c r="BL176" s="17" t="s">
        <v>892</v>
      </c>
      <c r="BM176" s="215" t="s">
        <v>239</v>
      </c>
    </row>
    <row r="177" s="2" customFormat="1">
      <c r="A177" s="38"/>
      <c r="B177" s="39"/>
      <c r="C177" s="40"/>
      <c r="D177" s="218" t="s">
        <v>137</v>
      </c>
      <c r="E177" s="40"/>
      <c r="F177" s="219" t="s">
        <v>940</v>
      </c>
      <c r="G177" s="40"/>
      <c r="H177" s="40"/>
      <c r="I177" s="144"/>
      <c r="J177" s="40"/>
      <c r="K177" s="40"/>
      <c r="L177" s="44"/>
      <c r="M177" s="220"/>
      <c r="N177" s="221"/>
      <c r="O177" s="91"/>
      <c r="P177" s="91"/>
      <c r="Q177" s="91"/>
      <c r="R177" s="91"/>
      <c r="S177" s="91"/>
      <c r="T177" s="92"/>
      <c r="U177" s="38"/>
      <c r="V177" s="38"/>
      <c r="W177" s="38"/>
      <c r="X177" s="38"/>
      <c r="Y177" s="38"/>
      <c r="Z177" s="38"/>
      <c r="AA177" s="38"/>
      <c r="AB177" s="38"/>
      <c r="AC177" s="38"/>
      <c r="AD177" s="38"/>
      <c r="AE177" s="38"/>
      <c r="AT177" s="17" t="s">
        <v>137</v>
      </c>
      <c r="AU177" s="17" t="s">
        <v>79</v>
      </c>
    </row>
    <row r="178" s="2" customFormat="1" ht="19.8" customHeight="1">
      <c r="A178" s="38"/>
      <c r="B178" s="39"/>
      <c r="C178" s="205" t="s">
        <v>189</v>
      </c>
      <c r="D178" s="205" t="s">
        <v>130</v>
      </c>
      <c r="E178" s="206" t="s">
        <v>941</v>
      </c>
      <c r="F178" s="207" t="s">
        <v>942</v>
      </c>
      <c r="G178" s="208" t="s">
        <v>194</v>
      </c>
      <c r="H178" s="209">
        <v>45</v>
      </c>
      <c r="I178" s="210"/>
      <c r="J178" s="209">
        <f>ROUND(I178*H178,15)</f>
        <v>0</v>
      </c>
      <c r="K178" s="207" t="s">
        <v>134</v>
      </c>
      <c r="L178" s="44"/>
      <c r="M178" s="211" t="s">
        <v>1</v>
      </c>
      <c r="N178" s="212" t="s">
        <v>37</v>
      </c>
      <c r="O178" s="91"/>
      <c r="P178" s="213">
        <f>O178*H178</f>
        <v>0</v>
      </c>
      <c r="Q178" s="213">
        <v>0</v>
      </c>
      <c r="R178" s="213">
        <f>Q178*H178</f>
        <v>0</v>
      </c>
      <c r="S178" s="213">
        <v>0</v>
      </c>
      <c r="T178" s="214">
        <f>S178*H178</f>
        <v>0</v>
      </c>
      <c r="U178" s="38"/>
      <c r="V178" s="38"/>
      <c r="W178" s="38"/>
      <c r="X178" s="38"/>
      <c r="Y178" s="38"/>
      <c r="Z178" s="38"/>
      <c r="AA178" s="38"/>
      <c r="AB178" s="38"/>
      <c r="AC178" s="38"/>
      <c r="AD178" s="38"/>
      <c r="AE178" s="38"/>
      <c r="AR178" s="215" t="s">
        <v>892</v>
      </c>
      <c r="AT178" s="215" t="s">
        <v>130</v>
      </c>
      <c r="AU178" s="215" t="s">
        <v>79</v>
      </c>
      <c r="AY178" s="17" t="s">
        <v>136</v>
      </c>
      <c r="BE178" s="216">
        <f>IF(N178="základní",J178,0)</f>
        <v>0</v>
      </c>
      <c r="BF178" s="216">
        <f>IF(N178="snížená",J178,0)</f>
        <v>0</v>
      </c>
      <c r="BG178" s="216">
        <f>IF(N178="zákl. přenesená",J178,0)</f>
        <v>0</v>
      </c>
      <c r="BH178" s="216">
        <f>IF(N178="sníž. přenesená",J178,0)</f>
        <v>0</v>
      </c>
      <c r="BI178" s="216">
        <f>IF(N178="nulová",J178,0)</f>
        <v>0</v>
      </c>
      <c r="BJ178" s="17" t="s">
        <v>79</v>
      </c>
      <c r="BK178" s="217">
        <f>ROUND(I178*H178,15)</f>
        <v>0</v>
      </c>
      <c r="BL178" s="17" t="s">
        <v>892</v>
      </c>
      <c r="BM178" s="215" t="s">
        <v>243</v>
      </c>
    </row>
    <row r="179" s="2" customFormat="1">
      <c r="A179" s="38"/>
      <c r="B179" s="39"/>
      <c r="C179" s="40"/>
      <c r="D179" s="218" t="s">
        <v>137</v>
      </c>
      <c r="E179" s="40"/>
      <c r="F179" s="219" t="s">
        <v>942</v>
      </c>
      <c r="G179" s="40"/>
      <c r="H179" s="40"/>
      <c r="I179" s="144"/>
      <c r="J179" s="40"/>
      <c r="K179" s="40"/>
      <c r="L179" s="44"/>
      <c r="M179" s="220"/>
      <c r="N179" s="221"/>
      <c r="O179" s="91"/>
      <c r="P179" s="91"/>
      <c r="Q179" s="91"/>
      <c r="R179" s="91"/>
      <c r="S179" s="91"/>
      <c r="T179" s="92"/>
      <c r="U179" s="38"/>
      <c r="V179" s="38"/>
      <c r="W179" s="38"/>
      <c r="X179" s="38"/>
      <c r="Y179" s="38"/>
      <c r="Z179" s="38"/>
      <c r="AA179" s="38"/>
      <c r="AB179" s="38"/>
      <c r="AC179" s="38"/>
      <c r="AD179" s="38"/>
      <c r="AE179" s="38"/>
      <c r="AT179" s="17" t="s">
        <v>137</v>
      </c>
      <c r="AU179" s="17" t="s">
        <v>79</v>
      </c>
    </row>
    <row r="180" s="2" customFormat="1" ht="19.8" customHeight="1">
      <c r="A180" s="38"/>
      <c r="B180" s="39"/>
      <c r="C180" s="205" t="s">
        <v>245</v>
      </c>
      <c r="D180" s="205" t="s">
        <v>130</v>
      </c>
      <c r="E180" s="206" t="s">
        <v>943</v>
      </c>
      <c r="F180" s="207" t="s">
        <v>944</v>
      </c>
      <c r="G180" s="208" t="s">
        <v>194</v>
      </c>
      <c r="H180" s="209">
        <v>45</v>
      </c>
      <c r="I180" s="210"/>
      <c r="J180" s="209">
        <f>ROUND(I180*H180,15)</f>
        <v>0</v>
      </c>
      <c r="K180" s="207" t="s">
        <v>134</v>
      </c>
      <c r="L180" s="44"/>
      <c r="M180" s="211" t="s">
        <v>1</v>
      </c>
      <c r="N180" s="212" t="s">
        <v>37</v>
      </c>
      <c r="O180" s="91"/>
      <c r="P180" s="213">
        <f>O180*H180</f>
        <v>0</v>
      </c>
      <c r="Q180" s="213">
        <v>0</v>
      </c>
      <c r="R180" s="213">
        <f>Q180*H180</f>
        <v>0</v>
      </c>
      <c r="S180" s="213">
        <v>0</v>
      </c>
      <c r="T180" s="214">
        <f>S180*H180</f>
        <v>0</v>
      </c>
      <c r="U180" s="38"/>
      <c r="V180" s="38"/>
      <c r="W180" s="38"/>
      <c r="X180" s="38"/>
      <c r="Y180" s="38"/>
      <c r="Z180" s="38"/>
      <c r="AA180" s="38"/>
      <c r="AB180" s="38"/>
      <c r="AC180" s="38"/>
      <c r="AD180" s="38"/>
      <c r="AE180" s="38"/>
      <c r="AR180" s="215" t="s">
        <v>892</v>
      </c>
      <c r="AT180" s="215" t="s">
        <v>130</v>
      </c>
      <c r="AU180" s="215" t="s">
        <v>79</v>
      </c>
      <c r="AY180" s="17" t="s">
        <v>136</v>
      </c>
      <c r="BE180" s="216">
        <f>IF(N180="základní",J180,0)</f>
        <v>0</v>
      </c>
      <c r="BF180" s="216">
        <f>IF(N180="snížená",J180,0)</f>
        <v>0</v>
      </c>
      <c r="BG180" s="216">
        <f>IF(N180="zákl. přenesená",J180,0)</f>
        <v>0</v>
      </c>
      <c r="BH180" s="216">
        <f>IF(N180="sníž. přenesená",J180,0)</f>
        <v>0</v>
      </c>
      <c r="BI180" s="216">
        <f>IF(N180="nulová",J180,0)</f>
        <v>0</v>
      </c>
      <c r="BJ180" s="17" t="s">
        <v>79</v>
      </c>
      <c r="BK180" s="217">
        <f>ROUND(I180*H180,15)</f>
        <v>0</v>
      </c>
      <c r="BL180" s="17" t="s">
        <v>892</v>
      </c>
      <c r="BM180" s="215" t="s">
        <v>248</v>
      </c>
    </row>
    <row r="181" s="2" customFormat="1">
      <c r="A181" s="38"/>
      <c r="B181" s="39"/>
      <c r="C181" s="40"/>
      <c r="D181" s="218" t="s">
        <v>137</v>
      </c>
      <c r="E181" s="40"/>
      <c r="F181" s="219" t="s">
        <v>944</v>
      </c>
      <c r="G181" s="40"/>
      <c r="H181" s="40"/>
      <c r="I181" s="144"/>
      <c r="J181" s="40"/>
      <c r="K181" s="40"/>
      <c r="L181" s="44"/>
      <c r="M181" s="220"/>
      <c r="N181" s="221"/>
      <c r="O181" s="91"/>
      <c r="P181" s="91"/>
      <c r="Q181" s="91"/>
      <c r="R181" s="91"/>
      <c r="S181" s="91"/>
      <c r="T181" s="92"/>
      <c r="U181" s="38"/>
      <c r="V181" s="38"/>
      <c r="W181" s="38"/>
      <c r="X181" s="38"/>
      <c r="Y181" s="38"/>
      <c r="Z181" s="38"/>
      <c r="AA181" s="38"/>
      <c r="AB181" s="38"/>
      <c r="AC181" s="38"/>
      <c r="AD181" s="38"/>
      <c r="AE181" s="38"/>
      <c r="AT181" s="17" t="s">
        <v>137</v>
      </c>
      <c r="AU181" s="17" t="s">
        <v>79</v>
      </c>
    </row>
    <row r="182" s="2" customFormat="1" ht="19.8" customHeight="1">
      <c r="A182" s="38"/>
      <c r="B182" s="39"/>
      <c r="C182" s="223" t="s">
        <v>195</v>
      </c>
      <c r="D182" s="223" t="s">
        <v>291</v>
      </c>
      <c r="E182" s="224" t="s">
        <v>945</v>
      </c>
      <c r="F182" s="225" t="s">
        <v>946</v>
      </c>
      <c r="G182" s="226" t="s">
        <v>194</v>
      </c>
      <c r="H182" s="227">
        <v>45</v>
      </c>
      <c r="I182" s="228"/>
      <c r="J182" s="227">
        <f>ROUND(I182*H182,15)</f>
        <v>0</v>
      </c>
      <c r="K182" s="225" t="s">
        <v>134</v>
      </c>
      <c r="L182" s="229"/>
      <c r="M182" s="230" t="s">
        <v>1</v>
      </c>
      <c r="N182" s="231" t="s">
        <v>37</v>
      </c>
      <c r="O182" s="91"/>
      <c r="P182" s="213">
        <f>O182*H182</f>
        <v>0</v>
      </c>
      <c r="Q182" s="213">
        <v>0</v>
      </c>
      <c r="R182" s="213">
        <f>Q182*H182</f>
        <v>0</v>
      </c>
      <c r="S182" s="213">
        <v>0</v>
      </c>
      <c r="T182" s="214">
        <f>S182*H182</f>
        <v>0</v>
      </c>
      <c r="U182" s="38"/>
      <c r="V182" s="38"/>
      <c r="W182" s="38"/>
      <c r="X182" s="38"/>
      <c r="Y182" s="38"/>
      <c r="Z182" s="38"/>
      <c r="AA182" s="38"/>
      <c r="AB182" s="38"/>
      <c r="AC182" s="38"/>
      <c r="AD182" s="38"/>
      <c r="AE182" s="38"/>
      <c r="AR182" s="215" t="s">
        <v>892</v>
      </c>
      <c r="AT182" s="215" t="s">
        <v>291</v>
      </c>
      <c r="AU182" s="215" t="s">
        <v>79</v>
      </c>
      <c r="AY182" s="17" t="s">
        <v>136</v>
      </c>
      <c r="BE182" s="216">
        <f>IF(N182="základní",J182,0)</f>
        <v>0</v>
      </c>
      <c r="BF182" s="216">
        <f>IF(N182="snížená",J182,0)</f>
        <v>0</v>
      </c>
      <c r="BG182" s="216">
        <f>IF(N182="zákl. přenesená",J182,0)</f>
        <v>0</v>
      </c>
      <c r="BH182" s="216">
        <f>IF(N182="sníž. přenesená",J182,0)</f>
        <v>0</v>
      </c>
      <c r="BI182" s="216">
        <f>IF(N182="nulová",J182,0)</f>
        <v>0</v>
      </c>
      <c r="BJ182" s="17" t="s">
        <v>79</v>
      </c>
      <c r="BK182" s="217">
        <f>ROUND(I182*H182,15)</f>
        <v>0</v>
      </c>
      <c r="BL182" s="17" t="s">
        <v>892</v>
      </c>
      <c r="BM182" s="215" t="s">
        <v>252</v>
      </c>
    </row>
    <row r="183" s="2" customFormat="1">
      <c r="A183" s="38"/>
      <c r="B183" s="39"/>
      <c r="C183" s="40"/>
      <c r="D183" s="218" t="s">
        <v>137</v>
      </c>
      <c r="E183" s="40"/>
      <c r="F183" s="219" t="s">
        <v>946</v>
      </c>
      <c r="G183" s="40"/>
      <c r="H183" s="40"/>
      <c r="I183" s="144"/>
      <c r="J183" s="40"/>
      <c r="K183" s="40"/>
      <c r="L183" s="44"/>
      <c r="M183" s="220"/>
      <c r="N183" s="221"/>
      <c r="O183" s="91"/>
      <c r="P183" s="91"/>
      <c r="Q183" s="91"/>
      <c r="R183" s="91"/>
      <c r="S183" s="91"/>
      <c r="T183" s="92"/>
      <c r="U183" s="38"/>
      <c r="V183" s="38"/>
      <c r="W183" s="38"/>
      <c r="X183" s="38"/>
      <c r="Y183" s="38"/>
      <c r="Z183" s="38"/>
      <c r="AA183" s="38"/>
      <c r="AB183" s="38"/>
      <c r="AC183" s="38"/>
      <c r="AD183" s="38"/>
      <c r="AE183" s="38"/>
      <c r="AT183" s="17" t="s">
        <v>137</v>
      </c>
      <c r="AU183" s="17" t="s">
        <v>79</v>
      </c>
    </row>
    <row r="184" s="2" customFormat="1" ht="19.8" customHeight="1">
      <c r="A184" s="38"/>
      <c r="B184" s="39"/>
      <c r="C184" s="205" t="s">
        <v>254</v>
      </c>
      <c r="D184" s="205" t="s">
        <v>130</v>
      </c>
      <c r="E184" s="206" t="s">
        <v>842</v>
      </c>
      <c r="F184" s="207" t="s">
        <v>843</v>
      </c>
      <c r="G184" s="208" t="s">
        <v>161</v>
      </c>
      <c r="H184" s="209">
        <v>15</v>
      </c>
      <c r="I184" s="210"/>
      <c r="J184" s="209">
        <f>ROUND(I184*H184,15)</f>
        <v>0</v>
      </c>
      <c r="K184" s="207" t="s">
        <v>134</v>
      </c>
      <c r="L184" s="44"/>
      <c r="M184" s="211" t="s">
        <v>1</v>
      </c>
      <c r="N184" s="212" t="s">
        <v>37</v>
      </c>
      <c r="O184" s="91"/>
      <c r="P184" s="213">
        <f>O184*H184</f>
        <v>0</v>
      </c>
      <c r="Q184" s="213">
        <v>0</v>
      </c>
      <c r="R184" s="213">
        <f>Q184*H184</f>
        <v>0</v>
      </c>
      <c r="S184" s="213">
        <v>0</v>
      </c>
      <c r="T184" s="214">
        <f>S184*H184</f>
        <v>0</v>
      </c>
      <c r="U184" s="38"/>
      <c r="V184" s="38"/>
      <c r="W184" s="38"/>
      <c r="X184" s="38"/>
      <c r="Y184" s="38"/>
      <c r="Z184" s="38"/>
      <c r="AA184" s="38"/>
      <c r="AB184" s="38"/>
      <c r="AC184" s="38"/>
      <c r="AD184" s="38"/>
      <c r="AE184" s="38"/>
      <c r="AR184" s="215" t="s">
        <v>892</v>
      </c>
      <c r="AT184" s="215" t="s">
        <v>130</v>
      </c>
      <c r="AU184" s="215" t="s">
        <v>79</v>
      </c>
      <c r="AY184" s="17" t="s">
        <v>136</v>
      </c>
      <c r="BE184" s="216">
        <f>IF(N184="základní",J184,0)</f>
        <v>0</v>
      </c>
      <c r="BF184" s="216">
        <f>IF(N184="snížená",J184,0)</f>
        <v>0</v>
      </c>
      <c r="BG184" s="216">
        <f>IF(N184="zákl. přenesená",J184,0)</f>
        <v>0</v>
      </c>
      <c r="BH184" s="216">
        <f>IF(N184="sníž. přenesená",J184,0)</f>
        <v>0</v>
      </c>
      <c r="BI184" s="216">
        <f>IF(N184="nulová",J184,0)</f>
        <v>0</v>
      </c>
      <c r="BJ184" s="17" t="s">
        <v>79</v>
      </c>
      <c r="BK184" s="217">
        <f>ROUND(I184*H184,15)</f>
        <v>0</v>
      </c>
      <c r="BL184" s="17" t="s">
        <v>892</v>
      </c>
      <c r="BM184" s="215" t="s">
        <v>257</v>
      </c>
    </row>
    <row r="185" s="2" customFormat="1">
      <c r="A185" s="38"/>
      <c r="B185" s="39"/>
      <c r="C185" s="40"/>
      <c r="D185" s="218" t="s">
        <v>137</v>
      </c>
      <c r="E185" s="40"/>
      <c r="F185" s="219" t="s">
        <v>843</v>
      </c>
      <c r="G185" s="40"/>
      <c r="H185" s="40"/>
      <c r="I185" s="144"/>
      <c r="J185" s="40"/>
      <c r="K185" s="40"/>
      <c r="L185" s="44"/>
      <c r="M185" s="220"/>
      <c r="N185" s="221"/>
      <c r="O185" s="91"/>
      <c r="P185" s="91"/>
      <c r="Q185" s="91"/>
      <c r="R185" s="91"/>
      <c r="S185" s="91"/>
      <c r="T185" s="92"/>
      <c r="U185" s="38"/>
      <c r="V185" s="38"/>
      <c r="W185" s="38"/>
      <c r="X185" s="38"/>
      <c r="Y185" s="38"/>
      <c r="Z185" s="38"/>
      <c r="AA185" s="38"/>
      <c r="AB185" s="38"/>
      <c r="AC185" s="38"/>
      <c r="AD185" s="38"/>
      <c r="AE185" s="38"/>
      <c r="AT185" s="17" t="s">
        <v>137</v>
      </c>
      <c r="AU185" s="17" t="s">
        <v>79</v>
      </c>
    </row>
    <row r="186" s="2" customFormat="1" ht="30" customHeight="1">
      <c r="A186" s="38"/>
      <c r="B186" s="39"/>
      <c r="C186" s="205" t="s">
        <v>199</v>
      </c>
      <c r="D186" s="205" t="s">
        <v>130</v>
      </c>
      <c r="E186" s="206" t="s">
        <v>947</v>
      </c>
      <c r="F186" s="207" t="s">
        <v>948</v>
      </c>
      <c r="G186" s="208" t="s">
        <v>194</v>
      </c>
      <c r="H186" s="209">
        <v>53</v>
      </c>
      <c r="I186" s="210"/>
      <c r="J186" s="209">
        <f>ROUND(I186*H186,15)</f>
        <v>0</v>
      </c>
      <c r="K186" s="207" t="s">
        <v>134</v>
      </c>
      <c r="L186" s="44"/>
      <c r="M186" s="211" t="s">
        <v>1</v>
      </c>
      <c r="N186" s="212" t="s">
        <v>37</v>
      </c>
      <c r="O186" s="91"/>
      <c r="P186" s="213">
        <f>O186*H186</f>
        <v>0</v>
      </c>
      <c r="Q186" s="213">
        <v>0</v>
      </c>
      <c r="R186" s="213">
        <f>Q186*H186</f>
        <v>0</v>
      </c>
      <c r="S186" s="213">
        <v>0</v>
      </c>
      <c r="T186" s="214">
        <f>S186*H186</f>
        <v>0</v>
      </c>
      <c r="U186" s="38"/>
      <c r="V186" s="38"/>
      <c r="W186" s="38"/>
      <c r="X186" s="38"/>
      <c r="Y186" s="38"/>
      <c r="Z186" s="38"/>
      <c r="AA186" s="38"/>
      <c r="AB186" s="38"/>
      <c r="AC186" s="38"/>
      <c r="AD186" s="38"/>
      <c r="AE186" s="38"/>
      <c r="AR186" s="215" t="s">
        <v>892</v>
      </c>
      <c r="AT186" s="215" t="s">
        <v>130</v>
      </c>
      <c r="AU186" s="215" t="s">
        <v>79</v>
      </c>
      <c r="AY186" s="17" t="s">
        <v>136</v>
      </c>
      <c r="BE186" s="216">
        <f>IF(N186="základní",J186,0)</f>
        <v>0</v>
      </c>
      <c r="BF186" s="216">
        <f>IF(N186="snížená",J186,0)</f>
        <v>0</v>
      </c>
      <c r="BG186" s="216">
        <f>IF(N186="zákl. přenesená",J186,0)</f>
        <v>0</v>
      </c>
      <c r="BH186" s="216">
        <f>IF(N186="sníž. přenesená",J186,0)</f>
        <v>0</v>
      </c>
      <c r="BI186" s="216">
        <f>IF(N186="nulová",J186,0)</f>
        <v>0</v>
      </c>
      <c r="BJ186" s="17" t="s">
        <v>79</v>
      </c>
      <c r="BK186" s="217">
        <f>ROUND(I186*H186,15)</f>
        <v>0</v>
      </c>
      <c r="BL186" s="17" t="s">
        <v>892</v>
      </c>
      <c r="BM186" s="215" t="s">
        <v>261</v>
      </c>
    </row>
    <row r="187" s="2" customFormat="1">
      <c r="A187" s="38"/>
      <c r="B187" s="39"/>
      <c r="C187" s="40"/>
      <c r="D187" s="218" t="s">
        <v>137</v>
      </c>
      <c r="E187" s="40"/>
      <c r="F187" s="219" t="s">
        <v>948</v>
      </c>
      <c r="G187" s="40"/>
      <c r="H187" s="40"/>
      <c r="I187" s="144"/>
      <c r="J187" s="40"/>
      <c r="K187" s="40"/>
      <c r="L187" s="44"/>
      <c r="M187" s="220"/>
      <c r="N187" s="221"/>
      <c r="O187" s="91"/>
      <c r="P187" s="91"/>
      <c r="Q187" s="91"/>
      <c r="R187" s="91"/>
      <c r="S187" s="91"/>
      <c r="T187" s="92"/>
      <c r="U187" s="38"/>
      <c r="V187" s="38"/>
      <c r="W187" s="38"/>
      <c r="X187" s="38"/>
      <c r="Y187" s="38"/>
      <c r="Z187" s="38"/>
      <c r="AA187" s="38"/>
      <c r="AB187" s="38"/>
      <c r="AC187" s="38"/>
      <c r="AD187" s="38"/>
      <c r="AE187" s="38"/>
      <c r="AT187" s="17" t="s">
        <v>137</v>
      </c>
      <c r="AU187" s="17" t="s">
        <v>79</v>
      </c>
    </row>
    <row r="188" s="2" customFormat="1" ht="30" customHeight="1">
      <c r="A188" s="38"/>
      <c r="B188" s="39"/>
      <c r="C188" s="223" t="s">
        <v>263</v>
      </c>
      <c r="D188" s="223" t="s">
        <v>291</v>
      </c>
      <c r="E188" s="224" t="s">
        <v>949</v>
      </c>
      <c r="F188" s="225" t="s">
        <v>950</v>
      </c>
      <c r="G188" s="226" t="s">
        <v>194</v>
      </c>
      <c r="H188" s="227">
        <v>45</v>
      </c>
      <c r="I188" s="228"/>
      <c r="J188" s="227">
        <f>ROUND(I188*H188,15)</f>
        <v>0</v>
      </c>
      <c r="K188" s="225" t="s">
        <v>134</v>
      </c>
      <c r="L188" s="229"/>
      <c r="M188" s="230" t="s">
        <v>1</v>
      </c>
      <c r="N188" s="231" t="s">
        <v>37</v>
      </c>
      <c r="O188" s="91"/>
      <c r="P188" s="213">
        <f>O188*H188</f>
        <v>0</v>
      </c>
      <c r="Q188" s="213">
        <v>0</v>
      </c>
      <c r="R188" s="213">
        <f>Q188*H188</f>
        <v>0</v>
      </c>
      <c r="S188" s="213">
        <v>0</v>
      </c>
      <c r="T188" s="214">
        <f>S188*H188</f>
        <v>0</v>
      </c>
      <c r="U188" s="38"/>
      <c r="V188" s="38"/>
      <c r="W188" s="38"/>
      <c r="X188" s="38"/>
      <c r="Y188" s="38"/>
      <c r="Z188" s="38"/>
      <c r="AA188" s="38"/>
      <c r="AB188" s="38"/>
      <c r="AC188" s="38"/>
      <c r="AD188" s="38"/>
      <c r="AE188" s="38"/>
      <c r="AR188" s="215" t="s">
        <v>892</v>
      </c>
      <c r="AT188" s="215" t="s">
        <v>291</v>
      </c>
      <c r="AU188" s="215" t="s">
        <v>79</v>
      </c>
      <c r="AY188" s="17" t="s">
        <v>136</v>
      </c>
      <c r="BE188" s="216">
        <f>IF(N188="základní",J188,0)</f>
        <v>0</v>
      </c>
      <c r="BF188" s="216">
        <f>IF(N188="snížená",J188,0)</f>
        <v>0</v>
      </c>
      <c r="BG188" s="216">
        <f>IF(N188="zákl. přenesená",J188,0)</f>
        <v>0</v>
      </c>
      <c r="BH188" s="216">
        <f>IF(N188="sníž. přenesená",J188,0)</f>
        <v>0</v>
      </c>
      <c r="BI188" s="216">
        <f>IF(N188="nulová",J188,0)</f>
        <v>0</v>
      </c>
      <c r="BJ188" s="17" t="s">
        <v>79</v>
      </c>
      <c r="BK188" s="217">
        <f>ROUND(I188*H188,15)</f>
        <v>0</v>
      </c>
      <c r="BL188" s="17" t="s">
        <v>892</v>
      </c>
      <c r="BM188" s="215" t="s">
        <v>266</v>
      </c>
    </row>
    <row r="189" s="2" customFormat="1">
      <c r="A189" s="38"/>
      <c r="B189" s="39"/>
      <c r="C189" s="40"/>
      <c r="D189" s="218" t="s">
        <v>137</v>
      </c>
      <c r="E189" s="40"/>
      <c r="F189" s="219" t="s">
        <v>950</v>
      </c>
      <c r="G189" s="40"/>
      <c r="H189" s="40"/>
      <c r="I189" s="144"/>
      <c r="J189" s="40"/>
      <c r="K189" s="40"/>
      <c r="L189" s="44"/>
      <c r="M189" s="220"/>
      <c r="N189" s="221"/>
      <c r="O189" s="91"/>
      <c r="P189" s="91"/>
      <c r="Q189" s="91"/>
      <c r="R189" s="91"/>
      <c r="S189" s="91"/>
      <c r="T189" s="92"/>
      <c r="U189" s="38"/>
      <c r="V189" s="38"/>
      <c r="W189" s="38"/>
      <c r="X189" s="38"/>
      <c r="Y189" s="38"/>
      <c r="Z189" s="38"/>
      <c r="AA189" s="38"/>
      <c r="AB189" s="38"/>
      <c r="AC189" s="38"/>
      <c r="AD189" s="38"/>
      <c r="AE189" s="38"/>
      <c r="AT189" s="17" t="s">
        <v>137</v>
      </c>
      <c r="AU189" s="17" t="s">
        <v>79</v>
      </c>
    </row>
    <row r="190" s="13" customFormat="1">
      <c r="A190" s="13"/>
      <c r="B190" s="267"/>
      <c r="C190" s="268"/>
      <c r="D190" s="218" t="s">
        <v>913</v>
      </c>
      <c r="E190" s="269" t="s">
        <v>1</v>
      </c>
      <c r="F190" s="270" t="s">
        <v>951</v>
      </c>
      <c r="G190" s="268"/>
      <c r="H190" s="269" t="s">
        <v>1</v>
      </c>
      <c r="I190" s="271"/>
      <c r="J190" s="268"/>
      <c r="K190" s="268"/>
      <c r="L190" s="272"/>
      <c r="M190" s="273"/>
      <c r="N190" s="274"/>
      <c r="O190" s="274"/>
      <c r="P190" s="274"/>
      <c r="Q190" s="274"/>
      <c r="R190" s="274"/>
      <c r="S190" s="274"/>
      <c r="T190" s="275"/>
      <c r="U190" s="13"/>
      <c r="V190" s="13"/>
      <c r="W190" s="13"/>
      <c r="X190" s="13"/>
      <c r="Y190" s="13"/>
      <c r="Z190" s="13"/>
      <c r="AA190" s="13"/>
      <c r="AB190" s="13"/>
      <c r="AC190" s="13"/>
      <c r="AD190" s="13"/>
      <c r="AE190" s="13"/>
      <c r="AT190" s="276" t="s">
        <v>913</v>
      </c>
      <c r="AU190" s="276" t="s">
        <v>79</v>
      </c>
      <c r="AV190" s="13" t="s">
        <v>79</v>
      </c>
      <c r="AW190" s="13" t="s">
        <v>29</v>
      </c>
      <c r="AX190" s="13" t="s">
        <v>6</v>
      </c>
      <c r="AY190" s="276" t="s">
        <v>136</v>
      </c>
    </row>
    <row r="191" s="14" customFormat="1">
      <c r="A191" s="14"/>
      <c r="B191" s="277"/>
      <c r="C191" s="278"/>
      <c r="D191" s="218" t="s">
        <v>913</v>
      </c>
      <c r="E191" s="279" t="s">
        <v>1</v>
      </c>
      <c r="F191" s="280" t="s">
        <v>337</v>
      </c>
      <c r="G191" s="278"/>
      <c r="H191" s="281">
        <v>45</v>
      </c>
      <c r="I191" s="282"/>
      <c r="J191" s="278"/>
      <c r="K191" s="278"/>
      <c r="L191" s="283"/>
      <c r="M191" s="284"/>
      <c r="N191" s="285"/>
      <c r="O191" s="285"/>
      <c r="P191" s="285"/>
      <c r="Q191" s="285"/>
      <c r="R191" s="285"/>
      <c r="S191" s="285"/>
      <c r="T191" s="286"/>
      <c r="U191" s="14"/>
      <c r="V191" s="14"/>
      <c r="W191" s="14"/>
      <c r="X191" s="14"/>
      <c r="Y191" s="14"/>
      <c r="Z191" s="14"/>
      <c r="AA191" s="14"/>
      <c r="AB191" s="14"/>
      <c r="AC191" s="14"/>
      <c r="AD191" s="14"/>
      <c r="AE191" s="14"/>
      <c r="AT191" s="287" t="s">
        <v>913</v>
      </c>
      <c r="AU191" s="287" t="s">
        <v>79</v>
      </c>
      <c r="AV191" s="14" t="s">
        <v>81</v>
      </c>
      <c r="AW191" s="14" t="s">
        <v>29</v>
      </c>
      <c r="AX191" s="14" t="s">
        <v>6</v>
      </c>
      <c r="AY191" s="287" t="s">
        <v>136</v>
      </c>
    </row>
    <row r="192" s="15" customFormat="1">
      <c r="A192" s="15"/>
      <c r="B192" s="288"/>
      <c r="C192" s="289"/>
      <c r="D192" s="218" t="s">
        <v>913</v>
      </c>
      <c r="E192" s="290" t="s">
        <v>1</v>
      </c>
      <c r="F192" s="291" t="s">
        <v>918</v>
      </c>
      <c r="G192" s="289"/>
      <c r="H192" s="292">
        <v>45</v>
      </c>
      <c r="I192" s="293"/>
      <c r="J192" s="289"/>
      <c r="K192" s="289"/>
      <c r="L192" s="294"/>
      <c r="M192" s="295"/>
      <c r="N192" s="296"/>
      <c r="O192" s="296"/>
      <c r="P192" s="296"/>
      <c r="Q192" s="296"/>
      <c r="R192" s="296"/>
      <c r="S192" s="296"/>
      <c r="T192" s="297"/>
      <c r="U192" s="15"/>
      <c r="V192" s="15"/>
      <c r="W192" s="15"/>
      <c r="X192" s="15"/>
      <c r="Y192" s="15"/>
      <c r="Z192" s="15"/>
      <c r="AA192" s="15"/>
      <c r="AB192" s="15"/>
      <c r="AC192" s="15"/>
      <c r="AD192" s="15"/>
      <c r="AE192" s="15"/>
      <c r="AT192" s="298" t="s">
        <v>913</v>
      </c>
      <c r="AU192" s="298" t="s">
        <v>79</v>
      </c>
      <c r="AV192" s="15" t="s">
        <v>135</v>
      </c>
      <c r="AW192" s="15" t="s">
        <v>29</v>
      </c>
      <c r="AX192" s="15" t="s">
        <v>79</v>
      </c>
      <c r="AY192" s="298" t="s">
        <v>136</v>
      </c>
    </row>
    <row r="193" s="2" customFormat="1" ht="30" customHeight="1">
      <c r="A193" s="38"/>
      <c r="B193" s="39"/>
      <c r="C193" s="223" t="s">
        <v>203</v>
      </c>
      <c r="D193" s="223" t="s">
        <v>291</v>
      </c>
      <c r="E193" s="224" t="s">
        <v>952</v>
      </c>
      <c r="F193" s="225" t="s">
        <v>953</v>
      </c>
      <c r="G193" s="226" t="s">
        <v>194</v>
      </c>
      <c r="H193" s="227">
        <v>4</v>
      </c>
      <c r="I193" s="228"/>
      <c r="J193" s="227">
        <f>ROUND(I193*H193,15)</f>
        <v>0</v>
      </c>
      <c r="K193" s="225" t="s">
        <v>134</v>
      </c>
      <c r="L193" s="229"/>
      <c r="M193" s="230" t="s">
        <v>1</v>
      </c>
      <c r="N193" s="231" t="s">
        <v>37</v>
      </c>
      <c r="O193" s="91"/>
      <c r="P193" s="213">
        <f>O193*H193</f>
        <v>0</v>
      </c>
      <c r="Q193" s="213">
        <v>0</v>
      </c>
      <c r="R193" s="213">
        <f>Q193*H193</f>
        <v>0</v>
      </c>
      <c r="S193" s="213">
        <v>0</v>
      </c>
      <c r="T193" s="214">
        <f>S193*H193</f>
        <v>0</v>
      </c>
      <c r="U193" s="38"/>
      <c r="V193" s="38"/>
      <c r="W193" s="38"/>
      <c r="X193" s="38"/>
      <c r="Y193" s="38"/>
      <c r="Z193" s="38"/>
      <c r="AA193" s="38"/>
      <c r="AB193" s="38"/>
      <c r="AC193" s="38"/>
      <c r="AD193" s="38"/>
      <c r="AE193" s="38"/>
      <c r="AR193" s="215" t="s">
        <v>892</v>
      </c>
      <c r="AT193" s="215" t="s">
        <v>291</v>
      </c>
      <c r="AU193" s="215" t="s">
        <v>79</v>
      </c>
      <c r="AY193" s="17" t="s">
        <v>136</v>
      </c>
      <c r="BE193" s="216">
        <f>IF(N193="základní",J193,0)</f>
        <v>0</v>
      </c>
      <c r="BF193" s="216">
        <f>IF(N193="snížená",J193,0)</f>
        <v>0</v>
      </c>
      <c r="BG193" s="216">
        <f>IF(N193="zákl. přenesená",J193,0)</f>
        <v>0</v>
      </c>
      <c r="BH193" s="216">
        <f>IF(N193="sníž. přenesená",J193,0)</f>
        <v>0</v>
      </c>
      <c r="BI193" s="216">
        <f>IF(N193="nulová",J193,0)</f>
        <v>0</v>
      </c>
      <c r="BJ193" s="17" t="s">
        <v>79</v>
      </c>
      <c r="BK193" s="217">
        <f>ROUND(I193*H193,15)</f>
        <v>0</v>
      </c>
      <c r="BL193" s="17" t="s">
        <v>892</v>
      </c>
      <c r="BM193" s="215" t="s">
        <v>270</v>
      </c>
    </row>
    <row r="194" s="2" customFormat="1">
      <c r="A194" s="38"/>
      <c r="B194" s="39"/>
      <c r="C194" s="40"/>
      <c r="D194" s="218" t="s">
        <v>137</v>
      </c>
      <c r="E194" s="40"/>
      <c r="F194" s="219" t="s">
        <v>953</v>
      </c>
      <c r="G194" s="40"/>
      <c r="H194" s="40"/>
      <c r="I194" s="144"/>
      <c r="J194" s="40"/>
      <c r="K194" s="40"/>
      <c r="L194" s="44"/>
      <c r="M194" s="220"/>
      <c r="N194" s="221"/>
      <c r="O194" s="91"/>
      <c r="P194" s="91"/>
      <c r="Q194" s="91"/>
      <c r="R194" s="91"/>
      <c r="S194" s="91"/>
      <c r="T194" s="92"/>
      <c r="U194" s="38"/>
      <c r="V194" s="38"/>
      <c r="W194" s="38"/>
      <c r="X194" s="38"/>
      <c r="Y194" s="38"/>
      <c r="Z194" s="38"/>
      <c r="AA194" s="38"/>
      <c r="AB194" s="38"/>
      <c r="AC194" s="38"/>
      <c r="AD194" s="38"/>
      <c r="AE194" s="38"/>
      <c r="AT194" s="17" t="s">
        <v>137</v>
      </c>
      <c r="AU194" s="17" t="s">
        <v>79</v>
      </c>
    </row>
    <row r="195" s="2" customFormat="1" ht="30" customHeight="1">
      <c r="A195" s="38"/>
      <c r="B195" s="39"/>
      <c r="C195" s="223" t="s">
        <v>272</v>
      </c>
      <c r="D195" s="223" t="s">
        <v>291</v>
      </c>
      <c r="E195" s="224" t="s">
        <v>954</v>
      </c>
      <c r="F195" s="225" t="s">
        <v>955</v>
      </c>
      <c r="G195" s="226" t="s">
        <v>194</v>
      </c>
      <c r="H195" s="227">
        <v>4</v>
      </c>
      <c r="I195" s="228"/>
      <c r="J195" s="227">
        <f>ROUND(I195*H195,15)</f>
        <v>0</v>
      </c>
      <c r="K195" s="225" t="s">
        <v>134</v>
      </c>
      <c r="L195" s="229"/>
      <c r="M195" s="230" t="s">
        <v>1</v>
      </c>
      <c r="N195" s="231" t="s">
        <v>37</v>
      </c>
      <c r="O195" s="91"/>
      <c r="P195" s="213">
        <f>O195*H195</f>
        <v>0</v>
      </c>
      <c r="Q195" s="213">
        <v>0</v>
      </c>
      <c r="R195" s="213">
        <f>Q195*H195</f>
        <v>0</v>
      </c>
      <c r="S195" s="213">
        <v>0</v>
      </c>
      <c r="T195" s="214">
        <f>S195*H195</f>
        <v>0</v>
      </c>
      <c r="U195" s="38"/>
      <c r="V195" s="38"/>
      <c r="W195" s="38"/>
      <c r="X195" s="38"/>
      <c r="Y195" s="38"/>
      <c r="Z195" s="38"/>
      <c r="AA195" s="38"/>
      <c r="AB195" s="38"/>
      <c r="AC195" s="38"/>
      <c r="AD195" s="38"/>
      <c r="AE195" s="38"/>
      <c r="AR195" s="215" t="s">
        <v>892</v>
      </c>
      <c r="AT195" s="215" t="s">
        <v>291</v>
      </c>
      <c r="AU195" s="215" t="s">
        <v>79</v>
      </c>
      <c r="AY195" s="17" t="s">
        <v>136</v>
      </c>
      <c r="BE195" s="216">
        <f>IF(N195="základní",J195,0)</f>
        <v>0</v>
      </c>
      <c r="BF195" s="216">
        <f>IF(N195="snížená",J195,0)</f>
        <v>0</v>
      </c>
      <c r="BG195" s="216">
        <f>IF(N195="zákl. přenesená",J195,0)</f>
        <v>0</v>
      </c>
      <c r="BH195" s="216">
        <f>IF(N195="sníž. přenesená",J195,0)</f>
        <v>0</v>
      </c>
      <c r="BI195" s="216">
        <f>IF(N195="nulová",J195,0)</f>
        <v>0</v>
      </c>
      <c r="BJ195" s="17" t="s">
        <v>79</v>
      </c>
      <c r="BK195" s="217">
        <f>ROUND(I195*H195,15)</f>
        <v>0</v>
      </c>
      <c r="BL195" s="17" t="s">
        <v>892</v>
      </c>
      <c r="BM195" s="215" t="s">
        <v>275</v>
      </c>
    </row>
    <row r="196" s="2" customFormat="1">
      <c r="A196" s="38"/>
      <c r="B196" s="39"/>
      <c r="C196" s="40"/>
      <c r="D196" s="218" t="s">
        <v>137</v>
      </c>
      <c r="E196" s="40"/>
      <c r="F196" s="219" t="s">
        <v>955</v>
      </c>
      <c r="G196" s="40"/>
      <c r="H196" s="40"/>
      <c r="I196" s="144"/>
      <c r="J196" s="40"/>
      <c r="K196" s="40"/>
      <c r="L196" s="44"/>
      <c r="M196" s="220"/>
      <c r="N196" s="221"/>
      <c r="O196" s="91"/>
      <c r="P196" s="91"/>
      <c r="Q196" s="91"/>
      <c r="R196" s="91"/>
      <c r="S196" s="91"/>
      <c r="T196" s="92"/>
      <c r="U196" s="38"/>
      <c r="V196" s="38"/>
      <c r="W196" s="38"/>
      <c r="X196" s="38"/>
      <c r="Y196" s="38"/>
      <c r="Z196" s="38"/>
      <c r="AA196" s="38"/>
      <c r="AB196" s="38"/>
      <c r="AC196" s="38"/>
      <c r="AD196" s="38"/>
      <c r="AE196" s="38"/>
      <c r="AT196" s="17" t="s">
        <v>137</v>
      </c>
      <c r="AU196" s="17" t="s">
        <v>79</v>
      </c>
    </row>
    <row r="197" s="2" customFormat="1" ht="19.8" customHeight="1">
      <c r="A197" s="38"/>
      <c r="B197" s="39"/>
      <c r="C197" s="205" t="s">
        <v>207</v>
      </c>
      <c r="D197" s="205" t="s">
        <v>130</v>
      </c>
      <c r="E197" s="206" t="s">
        <v>956</v>
      </c>
      <c r="F197" s="207" t="s">
        <v>957</v>
      </c>
      <c r="G197" s="208" t="s">
        <v>161</v>
      </c>
      <c r="H197" s="209">
        <v>10</v>
      </c>
      <c r="I197" s="210"/>
      <c r="J197" s="209">
        <f>ROUND(I197*H197,15)</f>
        <v>0</v>
      </c>
      <c r="K197" s="207" t="s">
        <v>134</v>
      </c>
      <c r="L197" s="44"/>
      <c r="M197" s="211" t="s">
        <v>1</v>
      </c>
      <c r="N197" s="212" t="s">
        <v>37</v>
      </c>
      <c r="O197" s="91"/>
      <c r="P197" s="213">
        <f>O197*H197</f>
        <v>0</v>
      </c>
      <c r="Q197" s="213">
        <v>0</v>
      </c>
      <c r="R197" s="213">
        <f>Q197*H197</f>
        <v>0</v>
      </c>
      <c r="S197" s="213">
        <v>0</v>
      </c>
      <c r="T197" s="214">
        <f>S197*H197</f>
        <v>0</v>
      </c>
      <c r="U197" s="38"/>
      <c r="V197" s="38"/>
      <c r="W197" s="38"/>
      <c r="X197" s="38"/>
      <c r="Y197" s="38"/>
      <c r="Z197" s="38"/>
      <c r="AA197" s="38"/>
      <c r="AB197" s="38"/>
      <c r="AC197" s="38"/>
      <c r="AD197" s="38"/>
      <c r="AE197" s="38"/>
      <c r="AR197" s="215" t="s">
        <v>892</v>
      </c>
      <c r="AT197" s="215" t="s">
        <v>130</v>
      </c>
      <c r="AU197" s="215" t="s">
        <v>79</v>
      </c>
      <c r="AY197" s="17" t="s">
        <v>136</v>
      </c>
      <c r="BE197" s="216">
        <f>IF(N197="základní",J197,0)</f>
        <v>0</v>
      </c>
      <c r="BF197" s="216">
        <f>IF(N197="snížená",J197,0)</f>
        <v>0</v>
      </c>
      <c r="BG197" s="216">
        <f>IF(N197="zákl. přenesená",J197,0)</f>
        <v>0</v>
      </c>
      <c r="BH197" s="216">
        <f>IF(N197="sníž. přenesená",J197,0)</f>
        <v>0</v>
      </c>
      <c r="BI197" s="216">
        <f>IF(N197="nulová",J197,0)</f>
        <v>0</v>
      </c>
      <c r="BJ197" s="17" t="s">
        <v>79</v>
      </c>
      <c r="BK197" s="217">
        <f>ROUND(I197*H197,15)</f>
        <v>0</v>
      </c>
      <c r="BL197" s="17" t="s">
        <v>892</v>
      </c>
      <c r="BM197" s="215" t="s">
        <v>279</v>
      </c>
    </row>
    <row r="198" s="2" customFormat="1">
      <c r="A198" s="38"/>
      <c r="B198" s="39"/>
      <c r="C198" s="40"/>
      <c r="D198" s="218" t="s">
        <v>137</v>
      </c>
      <c r="E198" s="40"/>
      <c r="F198" s="219" t="s">
        <v>957</v>
      </c>
      <c r="G198" s="40"/>
      <c r="H198" s="40"/>
      <c r="I198" s="144"/>
      <c r="J198" s="40"/>
      <c r="K198" s="40"/>
      <c r="L198" s="44"/>
      <c r="M198" s="220"/>
      <c r="N198" s="221"/>
      <c r="O198" s="91"/>
      <c r="P198" s="91"/>
      <c r="Q198" s="91"/>
      <c r="R198" s="91"/>
      <c r="S198" s="91"/>
      <c r="T198" s="92"/>
      <c r="U198" s="38"/>
      <c r="V198" s="38"/>
      <c r="W198" s="38"/>
      <c r="X198" s="38"/>
      <c r="Y198" s="38"/>
      <c r="Z198" s="38"/>
      <c r="AA198" s="38"/>
      <c r="AB198" s="38"/>
      <c r="AC198" s="38"/>
      <c r="AD198" s="38"/>
      <c r="AE198" s="38"/>
      <c r="AT198" s="17" t="s">
        <v>137</v>
      </c>
      <c r="AU198" s="17" t="s">
        <v>79</v>
      </c>
    </row>
    <row r="199" s="2" customFormat="1" ht="19.8" customHeight="1">
      <c r="A199" s="38"/>
      <c r="B199" s="39"/>
      <c r="C199" s="205" t="s">
        <v>281</v>
      </c>
      <c r="D199" s="205" t="s">
        <v>130</v>
      </c>
      <c r="E199" s="206" t="s">
        <v>958</v>
      </c>
      <c r="F199" s="207" t="s">
        <v>959</v>
      </c>
      <c r="G199" s="208" t="s">
        <v>161</v>
      </c>
      <c r="H199" s="209">
        <v>10</v>
      </c>
      <c r="I199" s="210"/>
      <c r="J199" s="209">
        <f>ROUND(I199*H199,15)</f>
        <v>0</v>
      </c>
      <c r="K199" s="207" t="s">
        <v>134</v>
      </c>
      <c r="L199" s="44"/>
      <c r="M199" s="211" t="s">
        <v>1</v>
      </c>
      <c r="N199" s="212" t="s">
        <v>37</v>
      </c>
      <c r="O199" s="91"/>
      <c r="P199" s="213">
        <f>O199*H199</f>
        <v>0</v>
      </c>
      <c r="Q199" s="213">
        <v>0</v>
      </c>
      <c r="R199" s="213">
        <f>Q199*H199</f>
        <v>0</v>
      </c>
      <c r="S199" s="213">
        <v>0</v>
      </c>
      <c r="T199" s="214">
        <f>S199*H199</f>
        <v>0</v>
      </c>
      <c r="U199" s="38"/>
      <c r="V199" s="38"/>
      <c r="W199" s="38"/>
      <c r="X199" s="38"/>
      <c r="Y199" s="38"/>
      <c r="Z199" s="38"/>
      <c r="AA199" s="38"/>
      <c r="AB199" s="38"/>
      <c r="AC199" s="38"/>
      <c r="AD199" s="38"/>
      <c r="AE199" s="38"/>
      <c r="AR199" s="215" t="s">
        <v>892</v>
      </c>
      <c r="AT199" s="215" t="s">
        <v>130</v>
      </c>
      <c r="AU199" s="215" t="s">
        <v>79</v>
      </c>
      <c r="AY199" s="17" t="s">
        <v>136</v>
      </c>
      <c r="BE199" s="216">
        <f>IF(N199="základní",J199,0)</f>
        <v>0</v>
      </c>
      <c r="BF199" s="216">
        <f>IF(N199="snížená",J199,0)</f>
        <v>0</v>
      </c>
      <c r="BG199" s="216">
        <f>IF(N199="zákl. přenesená",J199,0)</f>
        <v>0</v>
      </c>
      <c r="BH199" s="216">
        <f>IF(N199="sníž. přenesená",J199,0)</f>
        <v>0</v>
      </c>
      <c r="BI199" s="216">
        <f>IF(N199="nulová",J199,0)</f>
        <v>0</v>
      </c>
      <c r="BJ199" s="17" t="s">
        <v>79</v>
      </c>
      <c r="BK199" s="217">
        <f>ROUND(I199*H199,15)</f>
        <v>0</v>
      </c>
      <c r="BL199" s="17" t="s">
        <v>892</v>
      </c>
      <c r="BM199" s="215" t="s">
        <v>284</v>
      </c>
    </row>
    <row r="200" s="2" customFormat="1">
      <c r="A200" s="38"/>
      <c r="B200" s="39"/>
      <c r="C200" s="40"/>
      <c r="D200" s="218" t="s">
        <v>137</v>
      </c>
      <c r="E200" s="40"/>
      <c r="F200" s="219" t="s">
        <v>959</v>
      </c>
      <c r="G200" s="40"/>
      <c r="H200" s="40"/>
      <c r="I200" s="144"/>
      <c r="J200" s="40"/>
      <c r="K200" s="40"/>
      <c r="L200" s="44"/>
      <c r="M200" s="220"/>
      <c r="N200" s="221"/>
      <c r="O200" s="91"/>
      <c r="P200" s="91"/>
      <c r="Q200" s="91"/>
      <c r="R200" s="91"/>
      <c r="S200" s="91"/>
      <c r="T200" s="92"/>
      <c r="U200" s="38"/>
      <c r="V200" s="38"/>
      <c r="W200" s="38"/>
      <c r="X200" s="38"/>
      <c r="Y200" s="38"/>
      <c r="Z200" s="38"/>
      <c r="AA200" s="38"/>
      <c r="AB200" s="38"/>
      <c r="AC200" s="38"/>
      <c r="AD200" s="38"/>
      <c r="AE200" s="38"/>
      <c r="AT200" s="17" t="s">
        <v>137</v>
      </c>
      <c r="AU200" s="17" t="s">
        <v>79</v>
      </c>
    </row>
    <row r="201" s="2" customFormat="1" ht="19.8" customHeight="1">
      <c r="A201" s="38"/>
      <c r="B201" s="39"/>
      <c r="C201" s="205" t="s">
        <v>212</v>
      </c>
      <c r="D201" s="205" t="s">
        <v>130</v>
      </c>
      <c r="E201" s="206" t="s">
        <v>960</v>
      </c>
      <c r="F201" s="207" t="s">
        <v>961</v>
      </c>
      <c r="G201" s="208" t="s">
        <v>161</v>
      </c>
      <c r="H201" s="209">
        <v>4</v>
      </c>
      <c r="I201" s="210"/>
      <c r="J201" s="209">
        <f>ROUND(I201*H201,15)</f>
        <v>0</v>
      </c>
      <c r="K201" s="207" t="s">
        <v>134</v>
      </c>
      <c r="L201" s="44"/>
      <c r="M201" s="211" t="s">
        <v>1</v>
      </c>
      <c r="N201" s="212" t="s">
        <v>37</v>
      </c>
      <c r="O201" s="91"/>
      <c r="P201" s="213">
        <f>O201*H201</f>
        <v>0</v>
      </c>
      <c r="Q201" s="213">
        <v>0</v>
      </c>
      <c r="R201" s="213">
        <f>Q201*H201</f>
        <v>0</v>
      </c>
      <c r="S201" s="213">
        <v>0</v>
      </c>
      <c r="T201" s="214">
        <f>S201*H201</f>
        <v>0</v>
      </c>
      <c r="U201" s="38"/>
      <c r="V201" s="38"/>
      <c r="W201" s="38"/>
      <c r="X201" s="38"/>
      <c r="Y201" s="38"/>
      <c r="Z201" s="38"/>
      <c r="AA201" s="38"/>
      <c r="AB201" s="38"/>
      <c r="AC201" s="38"/>
      <c r="AD201" s="38"/>
      <c r="AE201" s="38"/>
      <c r="AR201" s="215" t="s">
        <v>892</v>
      </c>
      <c r="AT201" s="215" t="s">
        <v>130</v>
      </c>
      <c r="AU201" s="215" t="s">
        <v>79</v>
      </c>
      <c r="AY201" s="17" t="s">
        <v>136</v>
      </c>
      <c r="BE201" s="216">
        <f>IF(N201="základní",J201,0)</f>
        <v>0</v>
      </c>
      <c r="BF201" s="216">
        <f>IF(N201="snížená",J201,0)</f>
        <v>0</v>
      </c>
      <c r="BG201" s="216">
        <f>IF(N201="zákl. přenesená",J201,0)</f>
        <v>0</v>
      </c>
      <c r="BH201" s="216">
        <f>IF(N201="sníž. přenesená",J201,0)</f>
        <v>0</v>
      </c>
      <c r="BI201" s="216">
        <f>IF(N201="nulová",J201,0)</f>
        <v>0</v>
      </c>
      <c r="BJ201" s="17" t="s">
        <v>79</v>
      </c>
      <c r="BK201" s="217">
        <f>ROUND(I201*H201,15)</f>
        <v>0</v>
      </c>
      <c r="BL201" s="17" t="s">
        <v>892</v>
      </c>
      <c r="BM201" s="215" t="s">
        <v>288</v>
      </c>
    </row>
    <row r="202" s="2" customFormat="1">
      <c r="A202" s="38"/>
      <c r="B202" s="39"/>
      <c r="C202" s="40"/>
      <c r="D202" s="218" t="s">
        <v>137</v>
      </c>
      <c r="E202" s="40"/>
      <c r="F202" s="219" t="s">
        <v>961</v>
      </c>
      <c r="G202" s="40"/>
      <c r="H202" s="40"/>
      <c r="I202" s="144"/>
      <c r="J202" s="40"/>
      <c r="K202" s="40"/>
      <c r="L202" s="44"/>
      <c r="M202" s="220"/>
      <c r="N202" s="221"/>
      <c r="O202" s="91"/>
      <c r="P202" s="91"/>
      <c r="Q202" s="91"/>
      <c r="R202" s="91"/>
      <c r="S202" s="91"/>
      <c r="T202" s="92"/>
      <c r="U202" s="38"/>
      <c r="V202" s="38"/>
      <c r="W202" s="38"/>
      <c r="X202" s="38"/>
      <c r="Y202" s="38"/>
      <c r="Z202" s="38"/>
      <c r="AA202" s="38"/>
      <c r="AB202" s="38"/>
      <c r="AC202" s="38"/>
      <c r="AD202" s="38"/>
      <c r="AE202" s="38"/>
      <c r="AT202" s="17" t="s">
        <v>137</v>
      </c>
      <c r="AU202" s="17" t="s">
        <v>79</v>
      </c>
    </row>
    <row r="203" s="2" customFormat="1" ht="19.8" customHeight="1">
      <c r="A203" s="38"/>
      <c r="B203" s="39"/>
      <c r="C203" s="205" t="s">
        <v>290</v>
      </c>
      <c r="D203" s="205" t="s">
        <v>130</v>
      </c>
      <c r="E203" s="206" t="s">
        <v>962</v>
      </c>
      <c r="F203" s="207" t="s">
        <v>963</v>
      </c>
      <c r="G203" s="208" t="s">
        <v>161</v>
      </c>
      <c r="H203" s="209">
        <v>10</v>
      </c>
      <c r="I203" s="210"/>
      <c r="J203" s="209">
        <f>ROUND(I203*H203,15)</f>
        <v>0</v>
      </c>
      <c r="K203" s="207" t="s">
        <v>134</v>
      </c>
      <c r="L203" s="44"/>
      <c r="M203" s="211" t="s">
        <v>1</v>
      </c>
      <c r="N203" s="212" t="s">
        <v>37</v>
      </c>
      <c r="O203" s="91"/>
      <c r="P203" s="213">
        <f>O203*H203</f>
        <v>0</v>
      </c>
      <c r="Q203" s="213">
        <v>0</v>
      </c>
      <c r="R203" s="213">
        <f>Q203*H203</f>
        <v>0</v>
      </c>
      <c r="S203" s="213">
        <v>0</v>
      </c>
      <c r="T203" s="214">
        <f>S203*H203</f>
        <v>0</v>
      </c>
      <c r="U203" s="38"/>
      <c r="V203" s="38"/>
      <c r="W203" s="38"/>
      <c r="X203" s="38"/>
      <c r="Y203" s="38"/>
      <c r="Z203" s="38"/>
      <c r="AA203" s="38"/>
      <c r="AB203" s="38"/>
      <c r="AC203" s="38"/>
      <c r="AD203" s="38"/>
      <c r="AE203" s="38"/>
      <c r="AR203" s="215" t="s">
        <v>892</v>
      </c>
      <c r="AT203" s="215" t="s">
        <v>130</v>
      </c>
      <c r="AU203" s="215" t="s">
        <v>79</v>
      </c>
      <c r="AY203" s="17" t="s">
        <v>136</v>
      </c>
      <c r="BE203" s="216">
        <f>IF(N203="základní",J203,0)</f>
        <v>0</v>
      </c>
      <c r="BF203" s="216">
        <f>IF(N203="snížená",J203,0)</f>
        <v>0</v>
      </c>
      <c r="BG203" s="216">
        <f>IF(N203="zákl. přenesená",J203,0)</f>
        <v>0</v>
      </c>
      <c r="BH203" s="216">
        <f>IF(N203="sníž. přenesená",J203,0)</f>
        <v>0</v>
      </c>
      <c r="BI203" s="216">
        <f>IF(N203="nulová",J203,0)</f>
        <v>0</v>
      </c>
      <c r="BJ203" s="17" t="s">
        <v>79</v>
      </c>
      <c r="BK203" s="217">
        <f>ROUND(I203*H203,15)</f>
        <v>0</v>
      </c>
      <c r="BL203" s="17" t="s">
        <v>892</v>
      </c>
      <c r="BM203" s="215" t="s">
        <v>295</v>
      </c>
    </row>
    <row r="204" s="2" customFormat="1">
      <c r="A204" s="38"/>
      <c r="B204" s="39"/>
      <c r="C204" s="40"/>
      <c r="D204" s="218" t="s">
        <v>137</v>
      </c>
      <c r="E204" s="40"/>
      <c r="F204" s="219" t="s">
        <v>963</v>
      </c>
      <c r="G204" s="40"/>
      <c r="H204" s="40"/>
      <c r="I204" s="144"/>
      <c r="J204" s="40"/>
      <c r="K204" s="40"/>
      <c r="L204" s="44"/>
      <c r="M204" s="220"/>
      <c r="N204" s="221"/>
      <c r="O204" s="91"/>
      <c r="P204" s="91"/>
      <c r="Q204" s="91"/>
      <c r="R204" s="91"/>
      <c r="S204" s="91"/>
      <c r="T204" s="92"/>
      <c r="U204" s="38"/>
      <c r="V204" s="38"/>
      <c r="W204" s="38"/>
      <c r="X204" s="38"/>
      <c r="Y204" s="38"/>
      <c r="Z204" s="38"/>
      <c r="AA204" s="38"/>
      <c r="AB204" s="38"/>
      <c r="AC204" s="38"/>
      <c r="AD204" s="38"/>
      <c r="AE204" s="38"/>
      <c r="AT204" s="17" t="s">
        <v>137</v>
      </c>
      <c r="AU204" s="17" t="s">
        <v>79</v>
      </c>
    </row>
    <row r="205" s="2" customFormat="1" ht="19.8" customHeight="1">
      <c r="A205" s="38"/>
      <c r="B205" s="39"/>
      <c r="C205" s="205" t="s">
        <v>216</v>
      </c>
      <c r="D205" s="205" t="s">
        <v>130</v>
      </c>
      <c r="E205" s="206" t="s">
        <v>964</v>
      </c>
      <c r="F205" s="207" t="s">
        <v>965</v>
      </c>
      <c r="G205" s="208" t="s">
        <v>161</v>
      </c>
      <c r="H205" s="209">
        <v>23</v>
      </c>
      <c r="I205" s="210"/>
      <c r="J205" s="209">
        <f>ROUND(I205*H205,15)</f>
        <v>0</v>
      </c>
      <c r="K205" s="207" t="s">
        <v>134</v>
      </c>
      <c r="L205" s="44"/>
      <c r="M205" s="211" t="s">
        <v>1</v>
      </c>
      <c r="N205" s="212" t="s">
        <v>37</v>
      </c>
      <c r="O205" s="91"/>
      <c r="P205" s="213">
        <f>O205*H205</f>
        <v>0</v>
      </c>
      <c r="Q205" s="213">
        <v>0</v>
      </c>
      <c r="R205" s="213">
        <f>Q205*H205</f>
        <v>0</v>
      </c>
      <c r="S205" s="213">
        <v>0</v>
      </c>
      <c r="T205" s="214">
        <f>S205*H205</f>
        <v>0</v>
      </c>
      <c r="U205" s="38"/>
      <c r="V205" s="38"/>
      <c r="W205" s="38"/>
      <c r="X205" s="38"/>
      <c r="Y205" s="38"/>
      <c r="Z205" s="38"/>
      <c r="AA205" s="38"/>
      <c r="AB205" s="38"/>
      <c r="AC205" s="38"/>
      <c r="AD205" s="38"/>
      <c r="AE205" s="38"/>
      <c r="AR205" s="215" t="s">
        <v>892</v>
      </c>
      <c r="AT205" s="215" t="s">
        <v>130</v>
      </c>
      <c r="AU205" s="215" t="s">
        <v>79</v>
      </c>
      <c r="AY205" s="17" t="s">
        <v>136</v>
      </c>
      <c r="BE205" s="216">
        <f>IF(N205="základní",J205,0)</f>
        <v>0</v>
      </c>
      <c r="BF205" s="216">
        <f>IF(N205="snížená",J205,0)</f>
        <v>0</v>
      </c>
      <c r="BG205" s="216">
        <f>IF(N205="zákl. přenesená",J205,0)</f>
        <v>0</v>
      </c>
      <c r="BH205" s="216">
        <f>IF(N205="sníž. přenesená",J205,0)</f>
        <v>0</v>
      </c>
      <c r="BI205" s="216">
        <f>IF(N205="nulová",J205,0)</f>
        <v>0</v>
      </c>
      <c r="BJ205" s="17" t="s">
        <v>79</v>
      </c>
      <c r="BK205" s="217">
        <f>ROUND(I205*H205,15)</f>
        <v>0</v>
      </c>
      <c r="BL205" s="17" t="s">
        <v>892</v>
      </c>
      <c r="BM205" s="215" t="s">
        <v>299</v>
      </c>
    </row>
    <row r="206" s="2" customFormat="1">
      <c r="A206" s="38"/>
      <c r="B206" s="39"/>
      <c r="C206" s="40"/>
      <c r="D206" s="218" t="s">
        <v>137</v>
      </c>
      <c r="E206" s="40"/>
      <c r="F206" s="219" t="s">
        <v>965</v>
      </c>
      <c r="G206" s="40"/>
      <c r="H206" s="40"/>
      <c r="I206" s="144"/>
      <c r="J206" s="40"/>
      <c r="K206" s="40"/>
      <c r="L206" s="44"/>
      <c r="M206" s="233"/>
      <c r="N206" s="234"/>
      <c r="O206" s="235"/>
      <c r="P206" s="235"/>
      <c r="Q206" s="235"/>
      <c r="R206" s="235"/>
      <c r="S206" s="235"/>
      <c r="T206" s="236"/>
      <c r="U206" s="38"/>
      <c r="V206" s="38"/>
      <c r="W206" s="38"/>
      <c r="X206" s="38"/>
      <c r="Y206" s="38"/>
      <c r="Z206" s="38"/>
      <c r="AA206" s="38"/>
      <c r="AB206" s="38"/>
      <c r="AC206" s="38"/>
      <c r="AD206" s="38"/>
      <c r="AE206" s="38"/>
      <c r="AT206" s="17" t="s">
        <v>137</v>
      </c>
      <c r="AU206" s="17" t="s">
        <v>79</v>
      </c>
    </row>
    <row r="207" s="2" customFormat="1" ht="6.96" customHeight="1">
      <c r="A207" s="38"/>
      <c r="B207" s="66"/>
      <c r="C207" s="67"/>
      <c r="D207" s="67"/>
      <c r="E207" s="67"/>
      <c r="F207" s="67"/>
      <c r="G207" s="67"/>
      <c r="H207" s="67"/>
      <c r="I207" s="183"/>
      <c r="J207" s="67"/>
      <c r="K207" s="67"/>
      <c r="L207" s="44"/>
      <c r="M207" s="38"/>
      <c r="O207" s="38"/>
      <c r="P207" s="38"/>
      <c r="Q207" s="38"/>
      <c r="R207" s="38"/>
      <c r="S207" s="38"/>
      <c r="T207" s="38"/>
      <c r="U207" s="38"/>
      <c r="V207" s="38"/>
      <c r="W207" s="38"/>
      <c r="X207" s="38"/>
      <c r="Y207" s="38"/>
      <c r="Z207" s="38"/>
      <c r="AA207" s="38"/>
      <c r="AB207" s="38"/>
      <c r="AC207" s="38"/>
      <c r="AD207" s="38"/>
      <c r="AE207" s="38"/>
    </row>
  </sheetData>
  <sheetProtection sheet="1" autoFilter="0" formatColumns="0" formatRows="0" objects="1" scenarios="1" spinCount="100000" saltValue="vfON6SpAvzD7QN6AXLc70ZzsYsLwPg5cwm6Ids2APN9Ggxb/p0Bsj4XGPelMa4DucV+a3xS+k0v8+bKUDpzzGQ==" hashValue="ZjnWAKeU8on0uxmhTRPXvPvnsue0hgOlLynT/8bP5jfT+51w+fGIaZBLTyktbK2BFav4U7GhDKAU9eBdwwJL/Q==" algorithmName="SHA-512" password="CC35"/>
  <autoFilter ref="C118:K20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96</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966</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ROUND(J116,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ROUND((SUM(BE116:BE131)),  15)</f>
        <v>0</v>
      </c>
      <c r="G33" s="38"/>
      <c r="H33" s="38"/>
      <c r="I33" s="162">
        <v>0.20999999999999999</v>
      </c>
      <c r="J33" s="161">
        <f>ROUND(((SUM(BE116:BE131))*I33),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ROUND((SUM(BF116:BF131)),  15)</f>
        <v>0</v>
      </c>
      <c r="G34" s="38"/>
      <c r="H34" s="38"/>
      <c r="I34" s="162">
        <v>0.14999999999999999</v>
      </c>
      <c r="J34" s="161">
        <f>ROUND(((SUM(BF116:BF131))*I34),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ROUND((SUM(BG116:BG131)),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ROUND((SUM(BH116:BH131)),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ROUND((SUM(BI116:BI131)),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PS 01.2 - Materiál - Etapa 1</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J116</f>
        <v>0</v>
      </c>
      <c r="K96" s="40"/>
      <c r="L96" s="63"/>
      <c r="S96" s="38"/>
      <c r="T96" s="38"/>
      <c r="U96" s="38"/>
      <c r="V96" s="38"/>
      <c r="W96" s="38"/>
      <c r="X96" s="38"/>
      <c r="Y96" s="38"/>
      <c r="Z96" s="38"/>
      <c r="AA96" s="38"/>
      <c r="AB96" s="38"/>
      <c r="AC96" s="38"/>
      <c r="AD96" s="38"/>
      <c r="AE96" s="38"/>
      <c r="AU96" s="17" t="s">
        <v>116</v>
      </c>
    </row>
    <row r="97" s="2" customFormat="1" ht="21.84" customHeight="1">
      <c r="A97" s="38"/>
      <c r="B97" s="39"/>
      <c r="C97" s="40"/>
      <c r="D97" s="40"/>
      <c r="E97" s="40"/>
      <c r="F97" s="40"/>
      <c r="G97" s="40"/>
      <c r="H97" s="40"/>
      <c r="I97" s="144"/>
      <c r="J97" s="40"/>
      <c r="K97" s="40"/>
      <c r="L97" s="63"/>
      <c r="S97" s="38"/>
      <c r="T97" s="38"/>
      <c r="U97" s="38"/>
      <c r="V97" s="38"/>
      <c r="W97" s="38"/>
      <c r="X97" s="38"/>
      <c r="Y97" s="38"/>
      <c r="Z97" s="38"/>
      <c r="AA97" s="38"/>
      <c r="AB97" s="38"/>
      <c r="AC97" s="38"/>
      <c r="AD97" s="38"/>
      <c r="AE97" s="38"/>
    </row>
    <row r="98" s="2" customFormat="1" ht="6.96" customHeight="1">
      <c r="A98" s="38"/>
      <c r="B98" s="66"/>
      <c r="C98" s="67"/>
      <c r="D98" s="67"/>
      <c r="E98" s="67"/>
      <c r="F98" s="67"/>
      <c r="G98" s="67"/>
      <c r="H98" s="67"/>
      <c r="I98" s="183"/>
      <c r="J98" s="67"/>
      <c r="K98" s="67"/>
      <c r="L98" s="63"/>
      <c r="S98" s="38"/>
      <c r="T98" s="38"/>
      <c r="U98" s="38"/>
      <c r="V98" s="38"/>
      <c r="W98" s="38"/>
      <c r="X98" s="38"/>
      <c r="Y98" s="38"/>
      <c r="Z98" s="38"/>
      <c r="AA98" s="38"/>
      <c r="AB98" s="38"/>
      <c r="AC98" s="38"/>
      <c r="AD98" s="38"/>
      <c r="AE98" s="38"/>
    </row>
    <row r="102" s="2" customFormat="1" ht="6.96" customHeight="1">
      <c r="A102" s="38"/>
      <c r="B102" s="68"/>
      <c r="C102" s="69"/>
      <c r="D102" s="69"/>
      <c r="E102" s="69"/>
      <c r="F102" s="69"/>
      <c r="G102" s="69"/>
      <c r="H102" s="69"/>
      <c r="I102" s="186"/>
      <c r="J102" s="69"/>
      <c r="K102" s="69"/>
      <c r="L102" s="63"/>
      <c r="S102" s="38"/>
      <c r="T102" s="38"/>
      <c r="U102" s="38"/>
      <c r="V102" s="38"/>
      <c r="W102" s="38"/>
      <c r="X102" s="38"/>
      <c r="Y102" s="38"/>
      <c r="Z102" s="38"/>
      <c r="AA102" s="38"/>
      <c r="AB102" s="38"/>
      <c r="AC102" s="38"/>
      <c r="AD102" s="38"/>
      <c r="AE102" s="38"/>
    </row>
    <row r="103" s="2" customFormat="1" ht="24.96" customHeight="1">
      <c r="A103" s="38"/>
      <c r="B103" s="39"/>
      <c r="C103" s="23" t="s">
        <v>117</v>
      </c>
      <c r="D103" s="40"/>
      <c r="E103" s="40"/>
      <c r="F103" s="40"/>
      <c r="G103" s="40"/>
      <c r="H103" s="40"/>
      <c r="I103" s="144"/>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144"/>
      <c r="J104" s="40"/>
      <c r="K104" s="40"/>
      <c r="L104" s="63"/>
      <c r="S104" s="38"/>
      <c r="T104" s="38"/>
      <c r="U104" s="38"/>
      <c r="V104" s="38"/>
      <c r="W104" s="38"/>
      <c r="X104" s="38"/>
      <c r="Y104" s="38"/>
      <c r="Z104" s="38"/>
      <c r="AA104" s="38"/>
      <c r="AB104" s="38"/>
      <c r="AC104" s="38"/>
      <c r="AD104" s="38"/>
      <c r="AE104" s="38"/>
    </row>
    <row r="105" s="2" customFormat="1" ht="12" customHeight="1">
      <c r="A105" s="38"/>
      <c r="B105" s="39"/>
      <c r="C105" s="32" t="s">
        <v>15</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14.4" customHeight="1">
      <c r="A106" s="38"/>
      <c r="B106" s="39"/>
      <c r="C106" s="40"/>
      <c r="D106" s="40"/>
      <c r="E106" s="187" t="str">
        <f>E7</f>
        <v>Oprava kolejí a výhybek v žst. Hradec Králové hl.n.</v>
      </c>
      <c r="F106" s="32"/>
      <c r="G106" s="32"/>
      <c r="H106" s="32"/>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110</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4.4" customHeight="1">
      <c r="A108" s="38"/>
      <c r="B108" s="39"/>
      <c r="C108" s="40"/>
      <c r="D108" s="40"/>
      <c r="E108" s="76" t="str">
        <f>E9</f>
        <v>PS 01.2 - Materiál - Etapa 1</v>
      </c>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19</v>
      </c>
      <c r="D110" s="40"/>
      <c r="E110" s="40"/>
      <c r="F110" s="27" t="str">
        <f>F12</f>
        <v xml:space="preserve"> </v>
      </c>
      <c r="G110" s="40"/>
      <c r="H110" s="40"/>
      <c r="I110" s="147" t="s">
        <v>21</v>
      </c>
      <c r="J110" s="79" t="str">
        <f>IF(J12="","",J12)</f>
        <v>3. 6. 2020</v>
      </c>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32" t="s">
        <v>23</v>
      </c>
      <c r="D112" s="40"/>
      <c r="E112" s="40"/>
      <c r="F112" s="27" t="str">
        <f>E15</f>
        <v xml:space="preserve"> </v>
      </c>
      <c r="G112" s="40"/>
      <c r="H112" s="40"/>
      <c r="I112" s="147" t="s">
        <v>28</v>
      </c>
      <c r="J112" s="36" t="str">
        <f>E21</f>
        <v xml:space="preserve"> </v>
      </c>
      <c r="K112" s="40"/>
      <c r="L112" s="63"/>
      <c r="S112" s="38"/>
      <c r="T112" s="38"/>
      <c r="U112" s="38"/>
      <c r="V112" s="38"/>
      <c r="W112" s="38"/>
      <c r="X112" s="38"/>
      <c r="Y112" s="38"/>
      <c r="Z112" s="38"/>
      <c r="AA112" s="38"/>
      <c r="AB112" s="38"/>
      <c r="AC112" s="38"/>
      <c r="AD112" s="38"/>
      <c r="AE112" s="38"/>
    </row>
    <row r="113" s="2" customFormat="1" ht="15.6" customHeight="1">
      <c r="A113" s="38"/>
      <c r="B113" s="39"/>
      <c r="C113" s="32" t="s">
        <v>26</v>
      </c>
      <c r="D113" s="40"/>
      <c r="E113" s="40"/>
      <c r="F113" s="27" t="str">
        <f>IF(E18="","",E18)</f>
        <v>Vyplň údaj</v>
      </c>
      <c r="G113" s="40"/>
      <c r="H113" s="40"/>
      <c r="I113" s="147" t="s">
        <v>30</v>
      </c>
      <c r="J113" s="36" t="str">
        <f>E24</f>
        <v xml:space="preserve"> </v>
      </c>
      <c r="K113" s="40"/>
      <c r="L113" s="63"/>
      <c r="S113" s="38"/>
      <c r="T113" s="38"/>
      <c r="U113" s="38"/>
      <c r="V113" s="38"/>
      <c r="W113" s="38"/>
      <c r="X113" s="38"/>
      <c r="Y113" s="38"/>
      <c r="Z113" s="38"/>
      <c r="AA113" s="38"/>
      <c r="AB113" s="38"/>
      <c r="AC113" s="38"/>
      <c r="AD113" s="38"/>
      <c r="AE113" s="38"/>
    </row>
    <row r="114" s="2" customFormat="1" ht="10.32"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9" customFormat="1" ht="29.28" customHeight="1">
      <c r="A115" s="193"/>
      <c r="B115" s="194"/>
      <c r="C115" s="195" t="s">
        <v>118</v>
      </c>
      <c r="D115" s="196" t="s">
        <v>57</v>
      </c>
      <c r="E115" s="196" t="s">
        <v>53</v>
      </c>
      <c r="F115" s="196" t="s">
        <v>54</v>
      </c>
      <c r="G115" s="196" t="s">
        <v>119</v>
      </c>
      <c r="H115" s="196" t="s">
        <v>120</v>
      </c>
      <c r="I115" s="197" t="s">
        <v>121</v>
      </c>
      <c r="J115" s="196" t="s">
        <v>114</v>
      </c>
      <c r="K115" s="198" t="s">
        <v>122</v>
      </c>
      <c r="L115" s="199"/>
      <c r="M115" s="100" t="s">
        <v>1</v>
      </c>
      <c r="N115" s="101" t="s">
        <v>36</v>
      </c>
      <c r="O115" s="101" t="s">
        <v>123</v>
      </c>
      <c r="P115" s="101" t="s">
        <v>124</v>
      </c>
      <c r="Q115" s="101" t="s">
        <v>125</v>
      </c>
      <c r="R115" s="101" t="s">
        <v>126</v>
      </c>
      <c r="S115" s="101" t="s">
        <v>127</v>
      </c>
      <c r="T115" s="102" t="s">
        <v>128</v>
      </c>
      <c r="U115" s="193"/>
      <c r="V115" s="193"/>
      <c r="W115" s="193"/>
      <c r="X115" s="193"/>
      <c r="Y115" s="193"/>
      <c r="Z115" s="193"/>
      <c r="AA115" s="193"/>
      <c r="AB115" s="193"/>
      <c r="AC115" s="193"/>
      <c r="AD115" s="193"/>
      <c r="AE115" s="193"/>
    </row>
    <row r="116" s="2" customFormat="1" ht="22.8" customHeight="1">
      <c r="A116" s="38"/>
      <c r="B116" s="39"/>
      <c r="C116" s="107" t="s">
        <v>129</v>
      </c>
      <c r="D116" s="40"/>
      <c r="E116" s="40"/>
      <c r="F116" s="40"/>
      <c r="G116" s="40"/>
      <c r="H116" s="40"/>
      <c r="I116" s="144"/>
      <c r="J116" s="200">
        <f>BK116</f>
        <v>0</v>
      </c>
      <c r="K116" s="40"/>
      <c r="L116" s="44"/>
      <c r="M116" s="103"/>
      <c r="N116" s="201"/>
      <c r="O116" s="104"/>
      <c r="P116" s="202">
        <f>SUM(P117:P131)</f>
        <v>0</v>
      </c>
      <c r="Q116" s="104"/>
      <c r="R116" s="202">
        <f>SUM(R117:R131)</f>
        <v>0</v>
      </c>
      <c r="S116" s="104"/>
      <c r="T116" s="203">
        <f>SUM(T117:T131)</f>
        <v>0</v>
      </c>
      <c r="U116" s="38"/>
      <c r="V116" s="38"/>
      <c r="W116" s="38"/>
      <c r="X116" s="38"/>
      <c r="Y116" s="38"/>
      <c r="Z116" s="38"/>
      <c r="AA116" s="38"/>
      <c r="AB116" s="38"/>
      <c r="AC116" s="38"/>
      <c r="AD116" s="38"/>
      <c r="AE116" s="38"/>
      <c r="AT116" s="17" t="s">
        <v>71</v>
      </c>
      <c r="AU116" s="17" t="s">
        <v>116</v>
      </c>
      <c r="BK116" s="204">
        <f>SUM(BK117:BK131)</f>
        <v>0</v>
      </c>
    </row>
    <row r="117" s="2" customFormat="1" ht="19.8" customHeight="1">
      <c r="A117" s="38"/>
      <c r="B117" s="39"/>
      <c r="C117" s="223" t="s">
        <v>79</v>
      </c>
      <c r="D117" s="223" t="s">
        <v>291</v>
      </c>
      <c r="E117" s="224" t="s">
        <v>967</v>
      </c>
      <c r="F117" s="225" t="s">
        <v>968</v>
      </c>
      <c r="G117" s="226" t="s">
        <v>969</v>
      </c>
      <c r="H117" s="227">
        <v>2</v>
      </c>
      <c r="I117" s="228"/>
      <c r="J117" s="227">
        <f>ROUND(I117*H117,15)</f>
        <v>0</v>
      </c>
      <c r="K117" s="225" t="s">
        <v>1</v>
      </c>
      <c r="L117" s="229"/>
      <c r="M117" s="230" t="s">
        <v>1</v>
      </c>
      <c r="N117" s="231" t="s">
        <v>37</v>
      </c>
      <c r="O117" s="91"/>
      <c r="P117" s="213">
        <f>O117*H117</f>
        <v>0</v>
      </c>
      <c r="Q117" s="213">
        <v>0</v>
      </c>
      <c r="R117" s="213">
        <f>Q117*H117</f>
        <v>0</v>
      </c>
      <c r="S117" s="213">
        <v>0</v>
      </c>
      <c r="T117" s="214">
        <f>S117*H117</f>
        <v>0</v>
      </c>
      <c r="U117" s="38"/>
      <c r="V117" s="38"/>
      <c r="W117" s="38"/>
      <c r="X117" s="38"/>
      <c r="Y117" s="38"/>
      <c r="Z117" s="38"/>
      <c r="AA117" s="38"/>
      <c r="AB117" s="38"/>
      <c r="AC117" s="38"/>
      <c r="AD117" s="38"/>
      <c r="AE117" s="38"/>
      <c r="AR117" s="215" t="s">
        <v>152</v>
      </c>
      <c r="AT117" s="215" t="s">
        <v>291</v>
      </c>
      <c r="AU117" s="215" t="s">
        <v>6</v>
      </c>
      <c r="AY117" s="17" t="s">
        <v>136</v>
      </c>
      <c r="BE117" s="216">
        <f>IF(N117="základní",J117,0)</f>
        <v>0</v>
      </c>
      <c r="BF117" s="216">
        <f>IF(N117="snížená",J117,0)</f>
        <v>0</v>
      </c>
      <c r="BG117" s="216">
        <f>IF(N117="zákl. přenesená",J117,0)</f>
        <v>0</v>
      </c>
      <c r="BH117" s="216">
        <f>IF(N117="sníž. přenesená",J117,0)</f>
        <v>0</v>
      </c>
      <c r="BI117" s="216">
        <f>IF(N117="nulová",J117,0)</f>
        <v>0</v>
      </c>
      <c r="BJ117" s="17" t="s">
        <v>79</v>
      </c>
      <c r="BK117" s="217">
        <f>ROUND(I117*H117,15)</f>
        <v>0</v>
      </c>
      <c r="BL117" s="17" t="s">
        <v>135</v>
      </c>
      <c r="BM117" s="215" t="s">
        <v>81</v>
      </c>
    </row>
    <row r="118" s="2" customFormat="1">
      <c r="A118" s="38"/>
      <c r="B118" s="39"/>
      <c r="C118" s="40"/>
      <c r="D118" s="218" t="s">
        <v>137</v>
      </c>
      <c r="E118" s="40"/>
      <c r="F118" s="219" t="s">
        <v>968</v>
      </c>
      <c r="G118" s="40"/>
      <c r="H118" s="40"/>
      <c r="I118" s="144"/>
      <c r="J118" s="40"/>
      <c r="K118" s="40"/>
      <c r="L118" s="44"/>
      <c r="M118" s="220"/>
      <c r="N118" s="221"/>
      <c r="O118" s="91"/>
      <c r="P118" s="91"/>
      <c r="Q118" s="91"/>
      <c r="R118" s="91"/>
      <c r="S118" s="91"/>
      <c r="T118" s="92"/>
      <c r="U118" s="38"/>
      <c r="V118" s="38"/>
      <c r="W118" s="38"/>
      <c r="X118" s="38"/>
      <c r="Y118" s="38"/>
      <c r="Z118" s="38"/>
      <c r="AA118" s="38"/>
      <c r="AB118" s="38"/>
      <c r="AC118" s="38"/>
      <c r="AD118" s="38"/>
      <c r="AE118" s="38"/>
      <c r="AT118" s="17" t="s">
        <v>137</v>
      </c>
      <c r="AU118" s="17" t="s">
        <v>6</v>
      </c>
    </row>
    <row r="119" s="13" customFormat="1">
      <c r="A119" s="13"/>
      <c r="B119" s="267"/>
      <c r="C119" s="268"/>
      <c r="D119" s="218" t="s">
        <v>913</v>
      </c>
      <c r="E119" s="269" t="s">
        <v>1</v>
      </c>
      <c r="F119" s="270" t="s">
        <v>916</v>
      </c>
      <c r="G119" s="268"/>
      <c r="H119" s="269" t="s">
        <v>1</v>
      </c>
      <c r="I119" s="271"/>
      <c r="J119" s="268"/>
      <c r="K119" s="268"/>
      <c r="L119" s="272"/>
      <c r="M119" s="273"/>
      <c r="N119" s="274"/>
      <c r="O119" s="274"/>
      <c r="P119" s="274"/>
      <c r="Q119" s="274"/>
      <c r="R119" s="274"/>
      <c r="S119" s="274"/>
      <c r="T119" s="275"/>
      <c r="U119" s="13"/>
      <c r="V119" s="13"/>
      <c r="W119" s="13"/>
      <c r="X119" s="13"/>
      <c r="Y119" s="13"/>
      <c r="Z119" s="13"/>
      <c r="AA119" s="13"/>
      <c r="AB119" s="13"/>
      <c r="AC119" s="13"/>
      <c r="AD119" s="13"/>
      <c r="AE119" s="13"/>
      <c r="AT119" s="276" t="s">
        <v>913</v>
      </c>
      <c r="AU119" s="276" t="s">
        <v>6</v>
      </c>
      <c r="AV119" s="13" t="s">
        <v>79</v>
      </c>
      <c r="AW119" s="13" t="s">
        <v>29</v>
      </c>
      <c r="AX119" s="13" t="s">
        <v>6</v>
      </c>
      <c r="AY119" s="276" t="s">
        <v>136</v>
      </c>
    </row>
    <row r="120" s="14" customFormat="1">
      <c r="A120" s="14"/>
      <c r="B120" s="277"/>
      <c r="C120" s="278"/>
      <c r="D120" s="218" t="s">
        <v>913</v>
      </c>
      <c r="E120" s="279" t="s">
        <v>1</v>
      </c>
      <c r="F120" s="280" t="s">
        <v>79</v>
      </c>
      <c r="G120" s="278"/>
      <c r="H120" s="281">
        <v>1</v>
      </c>
      <c r="I120" s="282"/>
      <c r="J120" s="278"/>
      <c r="K120" s="278"/>
      <c r="L120" s="283"/>
      <c r="M120" s="284"/>
      <c r="N120" s="285"/>
      <c r="O120" s="285"/>
      <c r="P120" s="285"/>
      <c r="Q120" s="285"/>
      <c r="R120" s="285"/>
      <c r="S120" s="285"/>
      <c r="T120" s="286"/>
      <c r="U120" s="14"/>
      <c r="V120" s="14"/>
      <c r="W120" s="14"/>
      <c r="X120" s="14"/>
      <c r="Y120" s="14"/>
      <c r="Z120" s="14"/>
      <c r="AA120" s="14"/>
      <c r="AB120" s="14"/>
      <c r="AC120" s="14"/>
      <c r="AD120" s="14"/>
      <c r="AE120" s="14"/>
      <c r="AT120" s="287" t="s">
        <v>913</v>
      </c>
      <c r="AU120" s="287" t="s">
        <v>6</v>
      </c>
      <c r="AV120" s="14" t="s">
        <v>81</v>
      </c>
      <c r="AW120" s="14" t="s">
        <v>29</v>
      </c>
      <c r="AX120" s="14" t="s">
        <v>6</v>
      </c>
      <c r="AY120" s="287" t="s">
        <v>136</v>
      </c>
    </row>
    <row r="121" s="13" customFormat="1">
      <c r="A121" s="13"/>
      <c r="B121" s="267"/>
      <c r="C121" s="268"/>
      <c r="D121" s="218" t="s">
        <v>913</v>
      </c>
      <c r="E121" s="269" t="s">
        <v>1</v>
      </c>
      <c r="F121" s="270" t="s">
        <v>917</v>
      </c>
      <c r="G121" s="268"/>
      <c r="H121" s="269" t="s">
        <v>1</v>
      </c>
      <c r="I121" s="271"/>
      <c r="J121" s="268"/>
      <c r="K121" s="268"/>
      <c r="L121" s="272"/>
      <c r="M121" s="273"/>
      <c r="N121" s="274"/>
      <c r="O121" s="274"/>
      <c r="P121" s="274"/>
      <c r="Q121" s="274"/>
      <c r="R121" s="274"/>
      <c r="S121" s="274"/>
      <c r="T121" s="275"/>
      <c r="U121" s="13"/>
      <c r="V121" s="13"/>
      <c r="W121" s="13"/>
      <c r="X121" s="13"/>
      <c r="Y121" s="13"/>
      <c r="Z121" s="13"/>
      <c r="AA121" s="13"/>
      <c r="AB121" s="13"/>
      <c r="AC121" s="13"/>
      <c r="AD121" s="13"/>
      <c r="AE121" s="13"/>
      <c r="AT121" s="276" t="s">
        <v>913</v>
      </c>
      <c r="AU121" s="276" t="s">
        <v>6</v>
      </c>
      <c r="AV121" s="13" t="s">
        <v>79</v>
      </c>
      <c r="AW121" s="13" t="s">
        <v>29</v>
      </c>
      <c r="AX121" s="13" t="s">
        <v>6</v>
      </c>
      <c r="AY121" s="276" t="s">
        <v>136</v>
      </c>
    </row>
    <row r="122" s="14" customFormat="1">
      <c r="A122" s="14"/>
      <c r="B122" s="277"/>
      <c r="C122" s="278"/>
      <c r="D122" s="218" t="s">
        <v>913</v>
      </c>
      <c r="E122" s="279" t="s">
        <v>1</v>
      </c>
      <c r="F122" s="280" t="s">
        <v>79</v>
      </c>
      <c r="G122" s="278"/>
      <c r="H122" s="281">
        <v>1</v>
      </c>
      <c r="I122" s="282"/>
      <c r="J122" s="278"/>
      <c r="K122" s="278"/>
      <c r="L122" s="283"/>
      <c r="M122" s="284"/>
      <c r="N122" s="285"/>
      <c r="O122" s="285"/>
      <c r="P122" s="285"/>
      <c r="Q122" s="285"/>
      <c r="R122" s="285"/>
      <c r="S122" s="285"/>
      <c r="T122" s="286"/>
      <c r="U122" s="14"/>
      <c r="V122" s="14"/>
      <c r="W122" s="14"/>
      <c r="X122" s="14"/>
      <c r="Y122" s="14"/>
      <c r="Z122" s="14"/>
      <c r="AA122" s="14"/>
      <c r="AB122" s="14"/>
      <c r="AC122" s="14"/>
      <c r="AD122" s="14"/>
      <c r="AE122" s="14"/>
      <c r="AT122" s="287" t="s">
        <v>913</v>
      </c>
      <c r="AU122" s="287" t="s">
        <v>6</v>
      </c>
      <c r="AV122" s="14" t="s">
        <v>81</v>
      </c>
      <c r="AW122" s="14" t="s">
        <v>29</v>
      </c>
      <c r="AX122" s="14" t="s">
        <v>6</v>
      </c>
      <c r="AY122" s="287" t="s">
        <v>136</v>
      </c>
    </row>
    <row r="123" s="15" customFormat="1">
      <c r="A123" s="15"/>
      <c r="B123" s="288"/>
      <c r="C123" s="289"/>
      <c r="D123" s="218" t="s">
        <v>913</v>
      </c>
      <c r="E123" s="290" t="s">
        <v>1</v>
      </c>
      <c r="F123" s="291" t="s">
        <v>918</v>
      </c>
      <c r="G123" s="289"/>
      <c r="H123" s="292">
        <v>2</v>
      </c>
      <c r="I123" s="293"/>
      <c r="J123" s="289"/>
      <c r="K123" s="289"/>
      <c r="L123" s="294"/>
      <c r="M123" s="295"/>
      <c r="N123" s="296"/>
      <c r="O123" s="296"/>
      <c r="P123" s="296"/>
      <c r="Q123" s="296"/>
      <c r="R123" s="296"/>
      <c r="S123" s="296"/>
      <c r="T123" s="297"/>
      <c r="U123" s="15"/>
      <c r="V123" s="15"/>
      <c r="W123" s="15"/>
      <c r="X123" s="15"/>
      <c r="Y123" s="15"/>
      <c r="Z123" s="15"/>
      <c r="AA123" s="15"/>
      <c r="AB123" s="15"/>
      <c r="AC123" s="15"/>
      <c r="AD123" s="15"/>
      <c r="AE123" s="15"/>
      <c r="AT123" s="298" t="s">
        <v>913</v>
      </c>
      <c r="AU123" s="298" t="s">
        <v>6</v>
      </c>
      <c r="AV123" s="15" t="s">
        <v>135</v>
      </c>
      <c r="AW123" s="15" t="s">
        <v>29</v>
      </c>
      <c r="AX123" s="15" t="s">
        <v>79</v>
      </c>
      <c r="AY123" s="298" t="s">
        <v>136</v>
      </c>
    </row>
    <row r="124" s="2" customFormat="1" ht="19.8" customHeight="1">
      <c r="A124" s="38"/>
      <c r="B124" s="39"/>
      <c r="C124" s="223" t="s">
        <v>154</v>
      </c>
      <c r="D124" s="223" t="s">
        <v>291</v>
      </c>
      <c r="E124" s="224" t="s">
        <v>970</v>
      </c>
      <c r="F124" s="225" t="s">
        <v>971</v>
      </c>
      <c r="G124" s="226" t="s">
        <v>969</v>
      </c>
      <c r="H124" s="227">
        <v>2</v>
      </c>
      <c r="I124" s="228"/>
      <c r="J124" s="227">
        <f>ROUND(I124*H124,15)</f>
        <v>0</v>
      </c>
      <c r="K124" s="225" t="s">
        <v>1</v>
      </c>
      <c r="L124" s="229"/>
      <c r="M124" s="230" t="s">
        <v>1</v>
      </c>
      <c r="N124" s="231" t="s">
        <v>37</v>
      </c>
      <c r="O124" s="91"/>
      <c r="P124" s="213">
        <f>O124*H124</f>
        <v>0</v>
      </c>
      <c r="Q124" s="213">
        <v>0</v>
      </c>
      <c r="R124" s="213">
        <f>Q124*H124</f>
        <v>0</v>
      </c>
      <c r="S124" s="213">
        <v>0</v>
      </c>
      <c r="T124" s="214">
        <f>S124*H124</f>
        <v>0</v>
      </c>
      <c r="U124" s="38"/>
      <c r="V124" s="38"/>
      <c r="W124" s="38"/>
      <c r="X124" s="38"/>
      <c r="Y124" s="38"/>
      <c r="Z124" s="38"/>
      <c r="AA124" s="38"/>
      <c r="AB124" s="38"/>
      <c r="AC124" s="38"/>
      <c r="AD124" s="38"/>
      <c r="AE124" s="38"/>
      <c r="AR124" s="215" t="s">
        <v>152</v>
      </c>
      <c r="AT124" s="215" t="s">
        <v>291</v>
      </c>
      <c r="AU124" s="215" t="s">
        <v>6</v>
      </c>
      <c r="AY124" s="17" t="s">
        <v>136</v>
      </c>
      <c r="BE124" s="216">
        <f>IF(N124="základní",J124,0)</f>
        <v>0</v>
      </c>
      <c r="BF124" s="216">
        <f>IF(N124="snížená",J124,0)</f>
        <v>0</v>
      </c>
      <c r="BG124" s="216">
        <f>IF(N124="zákl. přenesená",J124,0)</f>
        <v>0</v>
      </c>
      <c r="BH124" s="216">
        <f>IF(N124="sníž. přenesená",J124,0)</f>
        <v>0</v>
      </c>
      <c r="BI124" s="216">
        <f>IF(N124="nulová",J124,0)</f>
        <v>0</v>
      </c>
      <c r="BJ124" s="17" t="s">
        <v>79</v>
      </c>
      <c r="BK124" s="217">
        <f>ROUND(I124*H124,15)</f>
        <v>0</v>
      </c>
      <c r="BL124" s="17" t="s">
        <v>135</v>
      </c>
      <c r="BM124" s="215" t="s">
        <v>135</v>
      </c>
    </row>
    <row r="125" s="2" customFormat="1">
      <c r="A125" s="38"/>
      <c r="B125" s="39"/>
      <c r="C125" s="40"/>
      <c r="D125" s="218" t="s">
        <v>137</v>
      </c>
      <c r="E125" s="40"/>
      <c r="F125" s="219" t="s">
        <v>971</v>
      </c>
      <c r="G125" s="40"/>
      <c r="H125" s="40"/>
      <c r="I125" s="144"/>
      <c r="J125" s="40"/>
      <c r="K125" s="40"/>
      <c r="L125" s="44"/>
      <c r="M125" s="220"/>
      <c r="N125" s="221"/>
      <c r="O125" s="91"/>
      <c r="P125" s="91"/>
      <c r="Q125" s="91"/>
      <c r="R125" s="91"/>
      <c r="S125" s="91"/>
      <c r="T125" s="92"/>
      <c r="U125" s="38"/>
      <c r="V125" s="38"/>
      <c r="W125" s="38"/>
      <c r="X125" s="38"/>
      <c r="Y125" s="38"/>
      <c r="Z125" s="38"/>
      <c r="AA125" s="38"/>
      <c r="AB125" s="38"/>
      <c r="AC125" s="38"/>
      <c r="AD125" s="38"/>
      <c r="AE125" s="38"/>
      <c r="AT125" s="17" t="s">
        <v>137</v>
      </c>
      <c r="AU125" s="17" t="s">
        <v>6</v>
      </c>
    </row>
    <row r="126" s="2" customFormat="1" ht="14.4" customHeight="1">
      <c r="A126" s="38"/>
      <c r="B126" s="39"/>
      <c r="C126" s="223" t="s">
        <v>144</v>
      </c>
      <c r="D126" s="223" t="s">
        <v>291</v>
      </c>
      <c r="E126" s="224" t="s">
        <v>972</v>
      </c>
      <c r="F126" s="225" t="s">
        <v>973</v>
      </c>
      <c r="G126" s="226" t="s">
        <v>969</v>
      </c>
      <c r="H126" s="227">
        <v>2</v>
      </c>
      <c r="I126" s="228"/>
      <c r="J126" s="227">
        <f>ROUND(I126*H126,15)</f>
        <v>0</v>
      </c>
      <c r="K126" s="225" t="s">
        <v>1</v>
      </c>
      <c r="L126" s="229"/>
      <c r="M126" s="230" t="s">
        <v>1</v>
      </c>
      <c r="N126" s="231" t="s">
        <v>37</v>
      </c>
      <c r="O126" s="91"/>
      <c r="P126" s="213">
        <f>O126*H126</f>
        <v>0</v>
      </c>
      <c r="Q126" s="213">
        <v>0</v>
      </c>
      <c r="R126" s="213">
        <f>Q126*H126</f>
        <v>0</v>
      </c>
      <c r="S126" s="213">
        <v>0</v>
      </c>
      <c r="T126" s="214">
        <f>S126*H126</f>
        <v>0</v>
      </c>
      <c r="U126" s="38"/>
      <c r="V126" s="38"/>
      <c r="W126" s="38"/>
      <c r="X126" s="38"/>
      <c r="Y126" s="38"/>
      <c r="Z126" s="38"/>
      <c r="AA126" s="38"/>
      <c r="AB126" s="38"/>
      <c r="AC126" s="38"/>
      <c r="AD126" s="38"/>
      <c r="AE126" s="38"/>
      <c r="AR126" s="215" t="s">
        <v>152</v>
      </c>
      <c r="AT126" s="215" t="s">
        <v>291</v>
      </c>
      <c r="AU126" s="215" t="s">
        <v>6</v>
      </c>
      <c r="AY126" s="17" t="s">
        <v>136</v>
      </c>
      <c r="BE126" s="216">
        <f>IF(N126="základní",J126,0)</f>
        <v>0</v>
      </c>
      <c r="BF126" s="216">
        <f>IF(N126="snížená",J126,0)</f>
        <v>0</v>
      </c>
      <c r="BG126" s="216">
        <f>IF(N126="zákl. přenesená",J126,0)</f>
        <v>0</v>
      </c>
      <c r="BH126" s="216">
        <f>IF(N126="sníž. přenesená",J126,0)</f>
        <v>0</v>
      </c>
      <c r="BI126" s="216">
        <f>IF(N126="nulová",J126,0)</f>
        <v>0</v>
      </c>
      <c r="BJ126" s="17" t="s">
        <v>79</v>
      </c>
      <c r="BK126" s="217">
        <f>ROUND(I126*H126,15)</f>
        <v>0</v>
      </c>
      <c r="BL126" s="17" t="s">
        <v>135</v>
      </c>
      <c r="BM126" s="215" t="s">
        <v>148</v>
      </c>
    </row>
    <row r="127" s="2" customFormat="1">
      <c r="A127" s="38"/>
      <c r="B127" s="39"/>
      <c r="C127" s="40"/>
      <c r="D127" s="218" t="s">
        <v>137</v>
      </c>
      <c r="E127" s="40"/>
      <c r="F127" s="219" t="s">
        <v>973</v>
      </c>
      <c r="G127" s="40"/>
      <c r="H127" s="40"/>
      <c r="I127" s="144"/>
      <c r="J127" s="40"/>
      <c r="K127" s="40"/>
      <c r="L127" s="44"/>
      <c r="M127" s="220"/>
      <c r="N127" s="221"/>
      <c r="O127" s="91"/>
      <c r="P127" s="91"/>
      <c r="Q127" s="91"/>
      <c r="R127" s="91"/>
      <c r="S127" s="91"/>
      <c r="T127" s="92"/>
      <c r="U127" s="38"/>
      <c r="V127" s="38"/>
      <c r="W127" s="38"/>
      <c r="X127" s="38"/>
      <c r="Y127" s="38"/>
      <c r="Z127" s="38"/>
      <c r="AA127" s="38"/>
      <c r="AB127" s="38"/>
      <c r="AC127" s="38"/>
      <c r="AD127" s="38"/>
      <c r="AE127" s="38"/>
      <c r="AT127" s="17" t="s">
        <v>137</v>
      </c>
      <c r="AU127" s="17" t="s">
        <v>6</v>
      </c>
    </row>
    <row r="128" s="2" customFormat="1" ht="14.4" customHeight="1">
      <c r="A128" s="38"/>
      <c r="B128" s="39"/>
      <c r="C128" s="223" t="s">
        <v>135</v>
      </c>
      <c r="D128" s="223" t="s">
        <v>291</v>
      </c>
      <c r="E128" s="224" t="s">
        <v>974</v>
      </c>
      <c r="F128" s="225" t="s">
        <v>975</v>
      </c>
      <c r="G128" s="226" t="s">
        <v>969</v>
      </c>
      <c r="H128" s="227">
        <v>2</v>
      </c>
      <c r="I128" s="228"/>
      <c r="J128" s="227">
        <f>ROUND(I128*H128,15)</f>
        <v>0</v>
      </c>
      <c r="K128" s="225" t="s">
        <v>1</v>
      </c>
      <c r="L128" s="229"/>
      <c r="M128" s="230" t="s">
        <v>1</v>
      </c>
      <c r="N128" s="231" t="s">
        <v>37</v>
      </c>
      <c r="O128" s="91"/>
      <c r="P128" s="213">
        <f>O128*H128</f>
        <v>0</v>
      </c>
      <c r="Q128" s="213">
        <v>0</v>
      </c>
      <c r="R128" s="213">
        <f>Q128*H128</f>
        <v>0</v>
      </c>
      <c r="S128" s="213">
        <v>0</v>
      </c>
      <c r="T128" s="214">
        <f>S128*H128</f>
        <v>0</v>
      </c>
      <c r="U128" s="38"/>
      <c r="V128" s="38"/>
      <c r="W128" s="38"/>
      <c r="X128" s="38"/>
      <c r="Y128" s="38"/>
      <c r="Z128" s="38"/>
      <c r="AA128" s="38"/>
      <c r="AB128" s="38"/>
      <c r="AC128" s="38"/>
      <c r="AD128" s="38"/>
      <c r="AE128" s="38"/>
      <c r="AR128" s="215" t="s">
        <v>152</v>
      </c>
      <c r="AT128" s="215" t="s">
        <v>291</v>
      </c>
      <c r="AU128" s="215" t="s">
        <v>6</v>
      </c>
      <c r="AY128" s="17" t="s">
        <v>136</v>
      </c>
      <c r="BE128" s="216">
        <f>IF(N128="základní",J128,0)</f>
        <v>0</v>
      </c>
      <c r="BF128" s="216">
        <f>IF(N128="snížená",J128,0)</f>
        <v>0</v>
      </c>
      <c r="BG128" s="216">
        <f>IF(N128="zákl. přenesená",J128,0)</f>
        <v>0</v>
      </c>
      <c r="BH128" s="216">
        <f>IF(N128="sníž. přenesená",J128,0)</f>
        <v>0</v>
      </c>
      <c r="BI128" s="216">
        <f>IF(N128="nulová",J128,0)</f>
        <v>0</v>
      </c>
      <c r="BJ128" s="17" t="s">
        <v>79</v>
      </c>
      <c r="BK128" s="217">
        <f>ROUND(I128*H128,15)</f>
        <v>0</v>
      </c>
      <c r="BL128" s="17" t="s">
        <v>135</v>
      </c>
      <c r="BM128" s="215" t="s">
        <v>152</v>
      </c>
    </row>
    <row r="129" s="2" customFormat="1">
      <c r="A129" s="38"/>
      <c r="B129" s="39"/>
      <c r="C129" s="40"/>
      <c r="D129" s="218" t="s">
        <v>137</v>
      </c>
      <c r="E129" s="40"/>
      <c r="F129" s="219" t="s">
        <v>975</v>
      </c>
      <c r="G129" s="40"/>
      <c r="H129" s="40"/>
      <c r="I129" s="144"/>
      <c r="J129" s="40"/>
      <c r="K129" s="40"/>
      <c r="L129" s="44"/>
      <c r="M129" s="220"/>
      <c r="N129" s="221"/>
      <c r="O129" s="91"/>
      <c r="P129" s="91"/>
      <c r="Q129" s="91"/>
      <c r="R129" s="91"/>
      <c r="S129" s="91"/>
      <c r="T129" s="92"/>
      <c r="U129" s="38"/>
      <c r="V129" s="38"/>
      <c r="W129" s="38"/>
      <c r="X129" s="38"/>
      <c r="Y129" s="38"/>
      <c r="Z129" s="38"/>
      <c r="AA129" s="38"/>
      <c r="AB129" s="38"/>
      <c r="AC129" s="38"/>
      <c r="AD129" s="38"/>
      <c r="AE129" s="38"/>
      <c r="AT129" s="17" t="s">
        <v>137</v>
      </c>
      <c r="AU129" s="17" t="s">
        <v>6</v>
      </c>
    </row>
    <row r="130" s="2" customFormat="1" ht="14.4" customHeight="1">
      <c r="A130" s="38"/>
      <c r="B130" s="39"/>
      <c r="C130" s="223" t="s">
        <v>81</v>
      </c>
      <c r="D130" s="223" t="s">
        <v>291</v>
      </c>
      <c r="E130" s="224" t="s">
        <v>976</v>
      </c>
      <c r="F130" s="225" t="s">
        <v>977</v>
      </c>
      <c r="G130" s="226" t="s">
        <v>969</v>
      </c>
      <c r="H130" s="227">
        <v>2</v>
      </c>
      <c r="I130" s="228"/>
      <c r="J130" s="227">
        <f>ROUND(I130*H130,15)</f>
        <v>0</v>
      </c>
      <c r="K130" s="225" t="s">
        <v>1</v>
      </c>
      <c r="L130" s="229"/>
      <c r="M130" s="230" t="s">
        <v>1</v>
      </c>
      <c r="N130" s="231" t="s">
        <v>37</v>
      </c>
      <c r="O130" s="91"/>
      <c r="P130" s="213">
        <f>O130*H130</f>
        <v>0</v>
      </c>
      <c r="Q130" s="213">
        <v>0</v>
      </c>
      <c r="R130" s="213">
        <f>Q130*H130</f>
        <v>0</v>
      </c>
      <c r="S130" s="213">
        <v>0</v>
      </c>
      <c r="T130" s="214">
        <f>S130*H130</f>
        <v>0</v>
      </c>
      <c r="U130" s="38"/>
      <c r="V130" s="38"/>
      <c r="W130" s="38"/>
      <c r="X130" s="38"/>
      <c r="Y130" s="38"/>
      <c r="Z130" s="38"/>
      <c r="AA130" s="38"/>
      <c r="AB130" s="38"/>
      <c r="AC130" s="38"/>
      <c r="AD130" s="38"/>
      <c r="AE130" s="38"/>
      <c r="AR130" s="215" t="s">
        <v>152</v>
      </c>
      <c r="AT130" s="215" t="s">
        <v>291</v>
      </c>
      <c r="AU130" s="215" t="s">
        <v>6</v>
      </c>
      <c r="AY130" s="17" t="s">
        <v>136</v>
      </c>
      <c r="BE130" s="216">
        <f>IF(N130="základní",J130,0)</f>
        <v>0</v>
      </c>
      <c r="BF130" s="216">
        <f>IF(N130="snížená",J130,0)</f>
        <v>0</v>
      </c>
      <c r="BG130" s="216">
        <f>IF(N130="zákl. přenesená",J130,0)</f>
        <v>0</v>
      </c>
      <c r="BH130" s="216">
        <f>IF(N130="sníž. přenesená",J130,0)</f>
        <v>0</v>
      </c>
      <c r="BI130" s="216">
        <f>IF(N130="nulová",J130,0)</f>
        <v>0</v>
      </c>
      <c r="BJ130" s="17" t="s">
        <v>79</v>
      </c>
      <c r="BK130" s="217">
        <f>ROUND(I130*H130,15)</f>
        <v>0</v>
      </c>
      <c r="BL130" s="17" t="s">
        <v>135</v>
      </c>
      <c r="BM130" s="215" t="s">
        <v>157</v>
      </c>
    </row>
    <row r="131" s="2" customFormat="1">
      <c r="A131" s="38"/>
      <c r="B131" s="39"/>
      <c r="C131" s="40"/>
      <c r="D131" s="218" t="s">
        <v>137</v>
      </c>
      <c r="E131" s="40"/>
      <c r="F131" s="219" t="s">
        <v>977</v>
      </c>
      <c r="G131" s="40"/>
      <c r="H131" s="40"/>
      <c r="I131" s="144"/>
      <c r="J131" s="40"/>
      <c r="K131" s="40"/>
      <c r="L131" s="44"/>
      <c r="M131" s="233"/>
      <c r="N131" s="234"/>
      <c r="O131" s="235"/>
      <c r="P131" s="235"/>
      <c r="Q131" s="235"/>
      <c r="R131" s="235"/>
      <c r="S131" s="235"/>
      <c r="T131" s="236"/>
      <c r="U131" s="38"/>
      <c r="V131" s="38"/>
      <c r="W131" s="38"/>
      <c r="X131" s="38"/>
      <c r="Y131" s="38"/>
      <c r="Z131" s="38"/>
      <c r="AA131" s="38"/>
      <c r="AB131" s="38"/>
      <c r="AC131" s="38"/>
      <c r="AD131" s="38"/>
      <c r="AE131" s="38"/>
      <c r="AT131" s="17" t="s">
        <v>137</v>
      </c>
      <c r="AU131" s="17" t="s">
        <v>6</v>
      </c>
    </row>
    <row r="132" s="2" customFormat="1" ht="6.96" customHeight="1">
      <c r="A132" s="38"/>
      <c r="B132" s="66"/>
      <c r="C132" s="67"/>
      <c r="D132" s="67"/>
      <c r="E132" s="67"/>
      <c r="F132" s="67"/>
      <c r="G132" s="67"/>
      <c r="H132" s="67"/>
      <c r="I132" s="183"/>
      <c r="J132" s="67"/>
      <c r="K132" s="67"/>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zB2TRW0G5Rxh6ZR2Js31DRMDlCNe+21jSmCH705MS4G24V+64Ch+PbrmmlLyCyPqrO5qzlX0WzrFQx0tOfpsHQ==" hashValue="Np+JgrZUmg2G1i7jpqJKT7Za0N3aPbj/mwtIwG3PezXhuPFc3eYkOnO1Lw7Fm1eHRIP0bSSrkze4xnkihADi+Q==" algorithmName="SHA-512" password="CC35"/>
  <autoFilter ref="C115:K131"/>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99</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978</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ROUND(J119,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ROUND((SUM(BE119:BE165)),  15)</f>
        <v>0</v>
      </c>
      <c r="G33" s="38"/>
      <c r="H33" s="38"/>
      <c r="I33" s="162">
        <v>0.20999999999999999</v>
      </c>
      <c r="J33" s="161">
        <f>ROUND(((SUM(BE119:BE165))*I33),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ROUND((SUM(BF119:BF165)),  15)</f>
        <v>0</v>
      </c>
      <c r="G34" s="38"/>
      <c r="H34" s="38"/>
      <c r="I34" s="162">
        <v>0.14999999999999999</v>
      </c>
      <c r="J34" s="161">
        <f>ROUND(((SUM(BF119:BF165))*I34),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ROUND((SUM(BG119:BG165)),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ROUND((SUM(BH119:BH165)),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ROUND((SUM(BI119:BI165)),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PS 02.1 - Technologická část - Etapa 2</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J119</f>
        <v>0</v>
      </c>
      <c r="K96" s="40"/>
      <c r="L96" s="63"/>
      <c r="S96" s="38"/>
      <c r="T96" s="38"/>
      <c r="U96" s="38"/>
      <c r="V96" s="38"/>
      <c r="W96" s="38"/>
      <c r="X96" s="38"/>
      <c r="Y96" s="38"/>
      <c r="Z96" s="38"/>
      <c r="AA96" s="38"/>
      <c r="AB96" s="38"/>
      <c r="AC96" s="38"/>
      <c r="AD96" s="38"/>
      <c r="AE96" s="38"/>
      <c r="AU96" s="17" t="s">
        <v>116</v>
      </c>
    </row>
    <row r="97" s="10" customFormat="1" ht="24.96" customHeight="1">
      <c r="A97" s="10"/>
      <c r="B97" s="237"/>
      <c r="C97" s="238"/>
      <c r="D97" s="239" t="s">
        <v>879</v>
      </c>
      <c r="E97" s="240"/>
      <c r="F97" s="240"/>
      <c r="G97" s="240"/>
      <c r="H97" s="240"/>
      <c r="I97" s="241"/>
      <c r="J97" s="242">
        <f>J120</f>
        <v>0</v>
      </c>
      <c r="K97" s="238"/>
      <c r="L97" s="243"/>
      <c r="S97" s="10"/>
      <c r="T97" s="10"/>
      <c r="U97" s="10"/>
      <c r="V97" s="10"/>
      <c r="W97" s="10"/>
      <c r="X97" s="10"/>
      <c r="Y97" s="10"/>
      <c r="Z97" s="10"/>
      <c r="AA97" s="10"/>
      <c r="AB97" s="10"/>
      <c r="AC97" s="10"/>
      <c r="AD97" s="10"/>
      <c r="AE97" s="10"/>
    </row>
    <row r="98" s="11" customFormat="1" ht="19.92" customHeight="1">
      <c r="A98" s="11"/>
      <c r="B98" s="244"/>
      <c r="C98" s="245"/>
      <c r="D98" s="246" t="s">
        <v>880</v>
      </c>
      <c r="E98" s="247"/>
      <c r="F98" s="247"/>
      <c r="G98" s="247"/>
      <c r="H98" s="247"/>
      <c r="I98" s="248"/>
      <c r="J98" s="249">
        <f>J121</f>
        <v>0</v>
      </c>
      <c r="K98" s="245"/>
      <c r="L98" s="250"/>
      <c r="S98" s="11"/>
      <c r="T98" s="11"/>
      <c r="U98" s="11"/>
      <c r="V98" s="11"/>
      <c r="W98" s="11"/>
      <c r="X98" s="11"/>
      <c r="Y98" s="11"/>
      <c r="Z98" s="11"/>
      <c r="AA98" s="11"/>
      <c r="AB98" s="11"/>
      <c r="AC98" s="11"/>
      <c r="AD98" s="11"/>
      <c r="AE98" s="11"/>
    </row>
    <row r="99" s="10" customFormat="1" ht="24.96" customHeight="1">
      <c r="A99" s="10"/>
      <c r="B99" s="237"/>
      <c r="C99" s="238"/>
      <c r="D99" s="239" t="s">
        <v>881</v>
      </c>
      <c r="E99" s="240"/>
      <c r="F99" s="240"/>
      <c r="G99" s="240"/>
      <c r="H99" s="240"/>
      <c r="I99" s="241"/>
      <c r="J99" s="242">
        <f>J124</f>
        <v>0</v>
      </c>
      <c r="K99" s="238"/>
      <c r="L99" s="243"/>
      <c r="S99" s="10"/>
      <c r="T99" s="10"/>
      <c r="U99" s="10"/>
      <c r="V99" s="10"/>
      <c r="W99" s="10"/>
      <c r="X99" s="10"/>
      <c r="Y99" s="10"/>
      <c r="Z99" s="10"/>
      <c r="AA99" s="10"/>
      <c r="AB99" s="10"/>
      <c r="AC99" s="10"/>
      <c r="AD99" s="10"/>
      <c r="AE99" s="10"/>
    </row>
    <row r="100" s="2" customFormat="1" ht="21.84" customHeight="1">
      <c r="A100" s="38"/>
      <c r="B100" s="39"/>
      <c r="C100" s="40"/>
      <c r="D100" s="40"/>
      <c r="E100" s="40"/>
      <c r="F100" s="40"/>
      <c r="G100" s="40"/>
      <c r="H100" s="40"/>
      <c r="I100" s="144"/>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183"/>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186"/>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117</v>
      </c>
      <c r="D106" s="40"/>
      <c r="E106" s="40"/>
      <c r="F106" s="40"/>
      <c r="G106" s="40"/>
      <c r="H106" s="40"/>
      <c r="I106" s="144"/>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15</v>
      </c>
      <c r="D108" s="40"/>
      <c r="E108" s="40"/>
      <c r="F108" s="40"/>
      <c r="G108" s="40"/>
      <c r="H108" s="40"/>
      <c r="I108" s="144"/>
      <c r="J108" s="40"/>
      <c r="K108" s="40"/>
      <c r="L108" s="63"/>
      <c r="S108" s="38"/>
      <c r="T108" s="38"/>
      <c r="U108" s="38"/>
      <c r="V108" s="38"/>
      <c r="W108" s="38"/>
      <c r="X108" s="38"/>
      <c r="Y108" s="38"/>
      <c r="Z108" s="38"/>
      <c r="AA108" s="38"/>
      <c r="AB108" s="38"/>
      <c r="AC108" s="38"/>
      <c r="AD108" s="38"/>
      <c r="AE108" s="38"/>
    </row>
    <row r="109" s="2" customFormat="1" ht="14.4" customHeight="1">
      <c r="A109" s="38"/>
      <c r="B109" s="39"/>
      <c r="C109" s="40"/>
      <c r="D109" s="40"/>
      <c r="E109" s="187" t="str">
        <f>E7</f>
        <v>Oprava kolejí a výhybek v žst. Hradec Králové hl.n.</v>
      </c>
      <c r="F109" s="32"/>
      <c r="G109" s="32"/>
      <c r="H109" s="32"/>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110</v>
      </c>
      <c r="D110" s="40"/>
      <c r="E110" s="40"/>
      <c r="F110" s="40"/>
      <c r="G110" s="40"/>
      <c r="H110" s="40"/>
      <c r="I110" s="144"/>
      <c r="J110" s="40"/>
      <c r="K110" s="40"/>
      <c r="L110" s="63"/>
      <c r="S110" s="38"/>
      <c r="T110" s="38"/>
      <c r="U110" s="38"/>
      <c r="V110" s="38"/>
      <c r="W110" s="38"/>
      <c r="X110" s="38"/>
      <c r="Y110" s="38"/>
      <c r="Z110" s="38"/>
      <c r="AA110" s="38"/>
      <c r="AB110" s="38"/>
      <c r="AC110" s="38"/>
      <c r="AD110" s="38"/>
      <c r="AE110" s="38"/>
    </row>
    <row r="111" s="2" customFormat="1" ht="14.4" customHeight="1">
      <c r="A111" s="38"/>
      <c r="B111" s="39"/>
      <c r="C111" s="40"/>
      <c r="D111" s="40"/>
      <c r="E111" s="76" t="str">
        <f>E9</f>
        <v>PS 02.1 - Technologická část - Etapa 2</v>
      </c>
      <c r="F111" s="40"/>
      <c r="G111" s="40"/>
      <c r="H111" s="40"/>
      <c r="I111" s="144"/>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144"/>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19</v>
      </c>
      <c r="D113" s="40"/>
      <c r="E113" s="40"/>
      <c r="F113" s="27" t="str">
        <f>F12</f>
        <v xml:space="preserve"> </v>
      </c>
      <c r="G113" s="40"/>
      <c r="H113" s="40"/>
      <c r="I113" s="147" t="s">
        <v>21</v>
      </c>
      <c r="J113" s="79" t="str">
        <f>IF(J12="","",J12)</f>
        <v>3. 6. 2020</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2" customFormat="1" ht="15.6" customHeight="1">
      <c r="A115" s="38"/>
      <c r="B115" s="39"/>
      <c r="C115" s="32" t="s">
        <v>23</v>
      </c>
      <c r="D115" s="40"/>
      <c r="E115" s="40"/>
      <c r="F115" s="27" t="str">
        <f>E15</f>
        <v xml:space="preserve"> </v>
      </c>
      <c r="G115" s="40"/>
      <c r="H115" s="40"/>
      <c r="I115" s="147" t="s">
        <v>28</v>
      </c>
      <c r="J115" s="36" t="str">
        <f>E21</f>
        <v xml:space="preserve"> </v>
      </c>
      <c r="K115" s="40"/>
      <c r="L115" s="63"/>
      <c r="S115" s="38"/>
      <c r="T115" s="38"/>
      <c r="U115" s="38"/>
      <c r="V115" s="38"/>
      <c r="W115" s="38"/>
      <c r="X115" s="38"/>
      <c r="Y115" s="38"/>
      <c r="Z115" s="38"/>
      <c r="AA115" s="38"/>
      <c r="AB115" s="38"/>
      <c r="AC115" s="38"/>
      <c r="AD115" s="38"/>
      <c r="AE115" s="38"/>
    </row>
    <row r="116" s="2" customFormat="1" ht="15.6" customHeight="1">
      <c r="A116" s="38"/>
      <c r="B116" s="39"/>
      <c r="C116" s="32" t="s">
        <v>26</v>
      </c>
      <c r="D116" s="40"/>
      <c r="E116" s="40"/>
      <c r="F116" s="27" t="str">
        <f>IF(E18="","",E18)</f>
        <v>Vyplň údaj</v>
      </c>
      <c r="G116" s="40"/>
      <c r="H116" s="40"/>
      <c r="I116" s="147" t="s">
        <v>30</v>
      </c>
      <c r="J116" s="36" t="str">
        <f>E24</f>
        <v xml:space="preserve">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144"/>
      <c r="J117" s="40"/>
      <c r="K117" s="40"/>
      <c r="L117" s="63"/>
      <c r="S117" s="38"/>
      <c r="T117" s="38"/>
      <c r="U117" s="38"/>
      <c r="V117" s="38"/>
      <c r="W117" s="38"/>
      <c r="X117" s="38"/>
      <c r="Y117" s="38"/>
      <c r="Z117" s="38"/>
      <c r="AA117" s="38"/>
      <c r="AB117" s="38"/>
      <c r="AC117" s="38"/>
      <c r="AD117" s="38"/>
      <c r="AE117" s="38"/>
    </row>
    <row r="118" s="9" customFormat="1" ht="29.28" customHeight="1">
      <c r="A118" s="193"/>
      <c r="B118" s="194"/>
      <c r="C118" s="195" t="s">
        <v>118</v>
      </c>
      <c r="D118" s="196" t="s">
        <v>57</v>
      </c>
      <c r="E118" s="196" t="s">
        <v>53</v>
      </c>
      <c r="F118" s="196" t="s">
        <v>54</v>
      </c>
      <c r="G118" s="196" t="s">
        <v>119</v>
      </c>
      <c r="H118" s="196" t="s">
        <v>120</v>
      </c>
      <c r="I118" s="197" t="s">
        <v>121</v>
      </c>
      <c r="J118" s="196" t="s">
        <v>114</v>
      </c>
      <c r="K118" s="198" t="s">
        <v>122</v>
      </c>
      <c r="L118" s="199"/>
      <c r="M118" s="100" t="s">
        <v>1</v>
      </c>
      <c r="N118" s="101" t="s">
        <v>36</v>
      </c>
      <c r="O118" s="101" t="s">
        <v>123</v>
      </c>
      <c r="P118" s="101" t="s">
        <v>124</v>
      </c>
      <c r="Q118" s="101" t="s">
        <v>125</v>
      </c>
      <c r="R118" s="101" t="s">
        <v>126</v>
      </c>
      <c r="S118" s="101" t="s">
        <v>127</v>
      </c>
      <c r="T118" s="102" t="s">
        <v>128</v>
      </c>
      <c r="U118" s="193"/>
      <c r="V118" s="193"/>
      <c r="W118" s="193"/>
      <c r="X118" s="193"/>
      <c r="Y118" s="193"/>
      <c r="Z118" s="193"/>
      <c r="AA118" s="193"/>
      <c r="AB118" s="193"/>
      <c r="AC118" s="193"/>
      <c r="AD118" s="193"/>
      <c r="AE118" s="193"/>
    </row>
    <row r="119" s="2" customFormat="1" ht="22.8" customHeight="1">
      <c r="A119" s="38"/>
      <c r="B119" s="39"/>
      <c r="C119" s="107" t="s">
        <v>129</v>
      </c>
      <c r="D119" s="40"/>
      <c r="E119" s="40"/>
      <c r="F119" s="40"/>
      <c r="G119" s="40"/>
      <c r="H119" s="40"/>
      <c r="I119" s="144"/>
      <c r="J119" s="200">
        <f>BK119</f>
        <v>0</v>
      </c>
      <c r="K119" s="40"/>
      <c r="L119" s="44"/>
      <c r="M119" s="103"/>
      <c r="N119" s="201"/>
      <c r="O119" s="104"/>
      <c r="P119" s="202">
        <f>P120+P124</f>
        <v>0</v>
      </c>
      <c r="Q119" s="104"/>
      <c r="R119" s="202">
        <f>R120+R124</f>
        <v>0</v>
      </c>
      <c r="S119" s="104"/>
      <c r="T119" s="203">
        <f>T120+T124</f>
        <v>0</v>
      </c>
      <c r="U119" s="38"/>
      <c r="V119" s="38"/>
      <c r="W119" s="38"/>
      <c r="X119" s="38"/>
      <c r="Y119" s="38"/>
      <c r="Z119" s="38"/>
      <c r="AA119" s="38"/>
      <c r="AB119" s="38"/>
      <c r="AC119" s="38"/>
      <c r="AD119" s="38"/>
      <c r="AE119" s="38"/>
      <c r="AT119" s="17" t="s">
        <v>71</v>
      </c>
      <c r="AU119" s="17" t="s">
        <v>116</v>
      </c>
      <c r="BK119" s="204">
        <f>BK120+BK124</f>
        <v>0</v>
      </c>
    </row>
    <row r="120" s="12" customFormat="1" ht="25.92" customHeight="1">
      <c r="A120" s="12"/>
      <c r="B120" s="251"/>
      <c r="C120" s="252"/>
      <c r="D120" s="253" t="s">
        <v>71</v>
      </c>
      <c r="E120" s="254" t="s">
        <v>882</v>
      </c>
      <c r="F120" s="254" t="s">
        <v>883</v>
      </c>
      <c r="G120" s="252"/>
      <c r="H120" s="252"/>
      <c r="I120" s="255"/>
      <c r="J120" s="256">
        <f>BK120</f>
        <v>0</v>
      </c>
      <c r="K120" s="252"/>
      <c r="L120" s="257"/>
      <c r="M120" s="258"/>
      <c r="N120" s="259"/>
      <c r="O120" s="259"/>
      <c r="P120" s="260">
        <f>P121</f>
        <v>0</v>
      </c>
      <c r="Q120" s="259"/>
      <c r="R120" s="260">
        <f>R121</f>
        <v>0</v>
      </c>
      <c r="S120" s="259"/>
      <c r="T120" s="261">
        <f>T121</f>
        <v>0</v>
      </c>
      <c r="U120" s="12"/>
      <c r="V120" s="12"/>
      <c r="W120" s="12"/>
      <c r="X120" s="12"/>
      <c r="Y120" s="12"/>
      <c r="Z120" s="12"/>
      <c r="AA120" s="12"/>
      <c r="AB120" s="12"/>
      <c r="AC120" s="12"/>
      <c r="AD120" s="12"/>
      <c r="AE120" s="12"/>
      <c r="AR120" s="262" t="s">
        <v>79</v>
      </c>
      <c r="AT120" s="263" t="s">
        <v>71</v>
      </c>
      <c r="AU120" s="263" t="s">
        <v>6</v>
      </c>
      <c r="AY120" s="262" t="s">
        <v>136</v>
      </c>
      <c r="BK120" s="264">
        <f>BK121</f>
        <v>0</v>
      </c>
    </row>
    <row r="121" s="12" customFormat="1" ht="22.8" customHeight="1">
      <c r="A121" s="12"/>
      <c r="B121" s="251"/>
      <c r="C121" s="252"/>
      <c r="D121" s="253" t="s">
        <v>71</v>
      </c>
      <c r="E121" s="265" t="s">
        <v>79</v>
      </c>
      <c r="F121" s="265" t="s">
        <v>884</v>
      </c>
      <c r="G121" s="252"/>
      <c r="H121" s="252"/>
      <c r="I121" s="255"/>
      <c r="J121" s="266">
        <f>BK121</f>
        <v>0</v>
      </c>
      <c r="K121" s="252"/>
      <c r="L121" s="257"/>
      <c r="M121" s="258"/>
      <c r="N121" s="259"/>
      <c r="O121" s="259"/>
      <c r="P121" s="260">
        <f>SUM(P122:P123)</f>
        <v>0</v>
      </c>
      <c r="Q121" s="259"/>
      <c r="R121" s="260">
        <f>SUM(R122:R123)</f>
        <v>0</v>
      </c>
      <c r="S121" s="259"/>
      <c r="T121" s="261">
        <f>SUM(T122:T123)</f>
        <v>0</v>
      </c>
      <c r="U121" s="12"/>
      <c r="V121" s="12"/>
      <c r="W121" s="12"/>
      <c r="X121" s="12"/>
      <c r="Y121" s="12"/>
      <c r="Z121" s="12"/>
      <c r="AA121" s="12"/>
      <c r="AB121" s="12"/>
      <c r="AC121" s="12"/>
      <c r="AD121" s="12"/>
      <c r="AE121" s="12"/>
      <c r="AR121" s="262" t="s">
        <v>79</v>
      </c>
      <c r="AT121" s="263" t="s">
        <v>71</v>
      </c>
      <c r="AU121" s="263" t="s">
        <v>79</v>
      </c>
      <c r="AY121" s="262" t="s">
        <v>136</v>
      </c>
      <c r="BK121" s="264">
        <f>SUM(BK122:BK123)</f>
        <v>0</v>
      </c>
    </row>
    <row r="122" s="2" customFormat="1" ht="19.8" customHeight="1">
      <c r="A122" s="38"/>
      <c r="B122" s="39"/>
      <c r="C122" s="205" t="s">
        <v>79</v>
      </c>
      <c r="D122" s="205" t="s">
        <v>130</v>
      </c>
      <c r="E122" s="206" t="s">
        <v>885</v>
      </c>
      <c r="F122" s="207" t="s">
        <v>886</v>
      </c>
      <c r="G122" s="208" t="s">
        <v>194</v>
      </c>
      <c r="H122" s="209">
        <v>350</v>
      </c>
      <c r="I122" s="210"/>
      <c r="J122" s="209">
        <f>ROUND(I122*H122,15)</f>
        <v>0</v>
      </c>
      <c r="K122" s="207" t="s">
        <v>134</v>
      </c>
      <c r="L122" s="44"/>
      <c r="M122" s="211" t="s">
        <v>1</v>
      </c>
      <c r="N122" s="212" t="s">
        <v>37</v>
      </c>
      <c r="O122" s="91"/>
      <c r="P122" s="213">
        <f>O122*H122</f>
        <v>0</v>
      </c>
      <c r="Q122" s="213">
        <v>0</v>
      </c>
      <c r="R122" s="213">
        <f>Q122*H122</f>
        <v>0</v>
      </c>
      <c r="S122" s="213">
        <v>0</v>
      </c>
      <c r="T122" s="214">
        <f>S122*H122</f>
        <v>0</v>
      </c>
      <c r="U122" s="38"/>
      <c r="V122" s="38"/>
      <c r="W122" s="38"/>
      <c r="X122" s="38"/>
      <c r="Y122" s="38"/>
      <c r="Z122" s="38"/>
      <c r="AA122" s="38"/>
      <c r="AB122" s="38"/>
      <c r="AC122" s="38"/>
      <c r="AD122" s="38"/>
      <c r="AE122" s="38"/>
      <c r="AR122" s="215" t="s">
        <v>135</v>
      </c>
      <c r="AT122" s="215" t="s">
        <v>130</v>
      </c>
      <c r="AU122" s="215" t="s">
        <v>81</v>
      </c>
      <c r="AY122" s="17" t="s">
        <v>136</v>
      </c>
      <c r="BE122" s="216">
        <f>IF(N122="základní",J122,0)</f>
        <v>0</v>
      </c>
      <c r="BF122" s="216">
        <f>IF(N122="snížená",J122,0)</f>
        <v>0</v>
      </c>
      <c r="BG122" s="216">
        <f>IF(N122="zákl. přenesená",J122,0)</f>
        <v>0</v>
      </c>
      <c r="BH122" s="216">
        <f>IF(N122="sníž. přenesená",J122,0)</f>
        <v>0</v>
      </c>
      <c r="BI122" s="216">
        <f>IF(N122="nulová",J122,0)</f>
        <v>0</v>
      </c>
      <c r="BJ122" s="17" t="s">
        <v>79</v>
      </c>
      <c r="BK122" s="217">
        <f>ROUND(I122*H122,15)</f>
        <v>0</v>
      </c>
      <c r="BL122" s="17" t="s">
        <v>135</v>
      </c>
      <c r="BM122" s="215" t="s">
        <v>81</v>
      </c>
    </row>
    <row r="123" s="2" customFormat="1">
      <c r="A123" s="38"/>
      <c r="B123" s="39"/>
      <c r="C123" s="40"/>
      <c r="D123" s="218" t="s">
        <v>137</v>
      </c>
      <c r="E123" s="40"/>
      <c r="F123" s="219" t="s">
        <v>886</v>
      </c>
      <c r="G123" s="40"/>
      <c r="H123" s="40"/>
      <c r="I123" s="144"/>
      <c r="J123" s="40"/>
      <c r="K123" s="40"/>
      <c r="L123" s="44"/>
      <c r="M123" s="220"/>
      <c r="N123" s="221"/>
      <c r="O123" s="91"/>
      <c r="P123" s="91"/>
      <c r="Q123" s="91"/>
      <c r="R123" s="91"/>
      <c r="S123" s="91"/>
      <c r="T123" s="92"/>
      <c r="U123" s="38"/>
      <c r="V123" s="38"/>
      <c r="W123" s="38"/>
      <c r="X123" s="38"/>
      <c r="Y123" s="38"/>
      <c r="Z123" s="38"/>
      <c r="AA123" s="38"/>
      <c r="AB123" s="38"/>
      <c r="AC123" s="38"/>
      <c r="AD123" s="38"/>
      <c r="AE123" s="38"/>
      <c r="AT123" s="17" t="s">
        <v>137</v>
      </c>
      <c r="AU123" s="17" t="s">
        <v>81</v>
      </c>
    </row>
    <row r="124" s="12" customFormat="1" ht="25.92" customHeight="1">
      <c r="A124" s="12"/>
      <c r="B124" s="251"/>
      <c r="C124" s="252"/>
      <c r="D124" s="253" t="s">
        <v>71</v>
      </c>
      <c r="E124" s="254" t="s">
        <v>887</v>
      </c>
      <c r="F124" s="254" t="s">
        <v>888</v>
      </c>
      <c r="G124" s="252"/>
      <c r="H124" s="252"/>
      <c r="I124" s="255"/>
      <c r="J124" s="256">
        <f>BK124</f>
        <v>0</v>
      </c>
      <c r="K124" s="252"/>
      <c r="L124" s="257"/>
      <c r="M124" s="258"/>
      <c r="N124" s="259"/>
      <c r="O124" s="259"/>
      <c r="P124" s="260">
        <f>SUM(P125:P165)</f>
        <v>0</v>
      </c>
      <c r="Q124" s="259"/>
      <c r="R124" s="260">
        <f>SUM(R125:R165)</f>
        <v>0</v>
      </c>
      <c r="S124" s="259"/>
      <c r="T124" s="261">
        <f>SUM(T125:T165)</f>
        <v>0</v>
      </c>
      <c r="U124" s="12"/>
      <c r="V124" s="12"/>
      <c r="W124" s="12"/>
      <c r="X124" s="12"/>
      <c r="Y124" s="12"/>
      <c r="Z124" s="12"/>
      <c r="AA124" s="12"/>
      <c r="AB124" s="12"/>
      <c r="AC124" s="12"/>
      <c r="AD124" s="12"/>
      <c r="AE124" s="12"/>
      <c r="AR124" s="262" t="s">
        <v>135</v>
      </c>
      <c r="AT124" s="263" t="s">
        <v>71</v>
      </c>
      <c r="AU124" s="263" t="s">
        <v>6</v>
      </c>
      <c r="AY124" s="262" t="s">
        <v>136</v>
      </c>
      <c r="BK124" s="264">
        <f>SUM(BK125:BK165)</f>
        <v>0</v>
      </c>
    </row>
    <row r="125" s="2" customFormat="1" ht="19.8" customHeight="1">
      <c r="A125" s="38"/>
      <c r="B125" s="39"/>
      <c r="C125" s="205" t="s">
        <v>81</v>
      </c>
      <c r="D125" s="205" t="s">
        <v>130</v>
      </c>
      <c r="E125" s="206" t="s">
        <v>889</v>
      </c>
      <c r="F125" s="207" t="s">
        <v>890</v>
      </c>
      <c r="G125" s="208" t="s">
        <v>891</v>
      </c>
      <c r="H125" s="209">
        <v>50</v>
      </c>
      <c r="I125" s="210"/>
      <c r="J125" s="209">
        <f>ROUND(I125*H125,15)</f>
        <v>0</v>
      </c>
      <c r="K125" s="207" t="s">
        <v>134</v>
      </c>
      <c r="L125" s="44"/>
      <c r="M125" s="211" t="s">
        <v>1</v>
      </c>
      <c r="N125" s="212" t="s">
        <v>37</v>
      </c>
      <c r="O125" s="91"/>
      <c r="P125" s="213">
        <f>O125*H125</f>
        <v>0</v>
      </c>
      <c r="Q125" s="213">
        <v>0</v>
      </c>
      <c r="R125" s="213">
        <f>Q125*H125</f>
        <v>0</v>
      </c>
      <c r="S125" s="213">
        <v>0</v>
      </c>
      <c r="T125" s="214">
        <f>S125*H125</f>
        <v>0</v>
      </c>
      <c r="U125" s="38"/>
      <c r="V125" s="38"/>
      <c r="W125" s="38"/>
      <c r="X125" s="38"/>
      <c r="Y125" s="38"/>
      <c r="Z125" s="38"/>
      <c r="AA125" s="38"/>
      <c r="AB125" s="38"/>
      <c r="AC125" s="38"/>
      <c r="AD125" s="38"/>
      <c r="AE125" s="38"/>
      <c r="AR125" s="215" t="s">
        <v>892</v>
      </c>
      <c r="AT125" s="215" t="s">
        <v>130</v>
      </c>
      <c r="AU125" s="215" t="s">
        <v>79</v>
      </c>
      <c r="AY125" s="17" t="s">
        <v>136</v>
      </c>
      <c r="BE125" s="216">
        <f>IF(N125="základní",J125,0)</f>
        <v>0</v>
      </c>
      <c r="BF125" s="216">
        <f>IF(N125="snížená",J125,0)</f>
        <v>0</v>
      </c>
      <c r="BG125" s="216">
        <f>IF(N125="zákl. přenesená",J125,0)</f>
        <v>0</v>
      </c>
      <c r="BH125" s="216">
        <f>IF(N125="sníž. přenesená",J125,0)</f>
        <v>0</v>
      </c>
      <c r="BI125" s="216">
        <f>IF(N125="nulová",J125,0)</f>
        <v>0</v>
      </c>
      <c r="BJ125" s="17" t="s">
        <v>79</v>
      </c>
      <c r="BK125" s="217">
        <f>ROUND(I125*H125,15)</f>
        <v>0</v>
      </c>
      <c r="BL125" s="17" t="s">
        <v>892</v>
      </c>
      <c r="BM125" s="215" t="s">
        <v>135</v>
      </c>
    </row>
    <row r="126" s="2" customFormat="1">
      <c r="A126" s="38"/>
      <c r="B126" s="39"/>
      <c r="C126" s="40"/>
      <c r="D126" s="218" t="s">
        <v>137</v>
      </c>
      <c r="E126" s="40"/>
      <c r="F126" s="219" t="s">
        <v>890</v>
      </c>
      <c r="G126" s="40"/>
      <c r="H126" s="40"/>
      <c r="I126" s="144"/>
      <c r="J126" s="40"/>
      <c r="K126" s="40"/>
      <c r="L126" s="44"/>
      <c r="M126" s="220"/>
      <c r="N126" s="221"/>
      <c r="O126" s="91"/>
      <c r="P126" s="91"/>
      <c r="Q126" s="91"/>
      <c r="R126" s="91"/>
      <c r="S126" s="91"/>
      <c r="T126" s="92"/>
      <c r="U126" s="38"/>
      <c r="V126" s="38"/>
      <c r="W126" s="38"/>
      <c r="X126" s="38"/>
      <c r="Y126" s="38"/>
      <c r="Z126" s="38"/>
      <c r="AA126" s="38"/>
      <c r="AB126" s="38"/>
      <c r="AC126" s="38"/>
      <c r="AD126" s="38"/>
      <c r="AE126" s="38"/>
      <c r="AT126" s="17" t="s">
        <v>137</v>
      </c>
      <c r="AU126" s="17" t="s">
        <v>79</v>
      </c>
    </row>
    <row r="127" s="2" customFormat="1" ht="30" customHeight="1">
      <c r="A127" s="38"/>
      <c r="B127" s="39"/>
      <c r="C127" s="205" t="s">
        <v>144</v>
      </c>
      <c r="D127" s="205" t="s">
        <v>130</v>
      </c>
      <c r="E127" s="206" t="s">
        <v>919</v>
      </c>
      <c r="F127" s="207" t="s">
        <v>920</v>
      </c>
      <c r="G127" s="208" t="s">
        <v>161</v>
      </c>
      <c r="H127" s="209">
        <v>3</v>
      </c>
      <c r="I127" s="210"/>
      <c r="J127" s="209">
        <f>ROUND(I127*H127,15)</f>
        <v>0</v>
      </c>
      <c r="K127" s="207" t="s">
        <v>134</v>
      </c>
      <c r="L127" s="44"/>
      <c r="M127" s="211" t="s">
        <v>1</v>
      </c>
      <c r="N127" s="212" t="s">
        <v>37</v>
      </c>
      <c r="O127" s="91"/>
      <c r="P127" s="213">
        <f>O127*H127</f>
        <v>0</v>
      </c>
      <c r="Q127" s="213">
        <v>0</v>
      </c>
      <c r="R127" s="213">
        <f>Q127*H127</f>
        <v>0</v>
      </c>
      <c r="S127" s="213">
        <v>0</v>
      </c>
      <c r="T127" s="214">
        <f>S127*H127</f>
        <v>0</v>
      </c>
      <c r="U127" s="38"/>
      <c r="V127" s="38"/>
      <c r="W127" s="38"/>
      <c r="X127" s="38"/>
      <c r="Y127" s="38"/>
      <c r="Z127" s="38"/>
      <c r="AA127" s="38"/>
      <c r="AB127" s="38"/>
      <c r="AC127" s="38"/>
      <c r="AD127" s="38"/>
      <c r="AE127" s="38"/>
      <c r="AR127" s="215" t="s">
        <v>892</v>
      </c>
      <c r="AT127" s="215" t="s">
        <v>130</v>
      </c>
      <c r="AU127" s="215" t="s">
        <v>79</v>
      </c>
      <c r="AY127" s="17" t="s">
        <v>136</v>
      </c>
      <c r="BE127" s="216">
        <f>IF(N127="základní",J127,0)</f>
        <v>0</v>
      </c>
      <c r="BF127" s="216">
        <f>IF(N127="snížená",J127,0)</f>
        <v>0</v>
      </c>
      <c r="BG127" s="216">
        <f>IF(N127="zákl. přenesená",J127,0)</f>
        <v>0</v>
      </c>
      <c r="BH127" s="216">
        <f>IF(N127="sníž. přenesená",J127,0)</f>
        <v>0</v>
      </c>
      <c r="BI127" s="216">
        <f>IF(N127="nulová",J127,0)</f>
        <v>0</v>
      </c>
      <c r="BJ127" s="17" t="s">
        <v>79</v>
      </c>
      <c r="BK127" s="217">
        <f>ROUND(I127*H127,15)</f>
        <v>0</v>
      </c>
      <c r="BL127" s="17" t="s">
        <v>892</v>
      </c>
      <c r="BM127" s="215" t="s">
        <v>148</v>
      </c>
    </row>
    <row r="128" s="2" customFormat="1">
      <c r="A128" s="38"/>
      <c r="B128" s="39"/>
      <c r="C128" s="40"/>
      <c r="D128" s="218" t="s">
        <v>137</v>
      </c>
      <c r="E128" s="40"/>
      <c r="F128" s="219" t="s">
        <v>920</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137</v>
      </c>
      <c r="AU128" s="17" t="s">
        <v>79</v>
      </c>
    </row>
    <row r="129" s="2" customFormat="1" ht="19.8" customHeight="1">
      <c r="A129" s="38"/>
      <c r="B129" s="39"/>
      <c r="C129" s="205" t="s">
        <v>135</v>
      </c>
      <c r="D129" s="205" t="s">
        <v>130</v>
      </c>
      <c r="E129" s="206" t="s">
        <v>921</v>
      </c>
      <c r="F129" s="207" t="s">
        <v>922</v>
      </c>
      <c r="G129" s="208" t="s">
        <v>161</v>
      </c>
      <c r="H129" s="209">
        <v>3</v>
      </c>
      <c r="I129" s="210"/>
      <c r="J129" s="209">
        <f>ROUND(I129*H129,15)</f>
        <v>0</v>
      </c>
      <c r="K129" s="207" t="s">
        <v>134</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892</v>
      </c>
      <c r="AT129" s="215" t="s">
        <v>130</v>
      </c>
      <c r="AU129" s="215" t="s">
        <v>79</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892</v>
      </c>
      <c r="BM129" s="215" t="s">
        <v>152</v>
      </c>
    </row>
    <row r="130" s="2" customFormat="1">
      <c r="A130" s="38"/>
      <c r="B130" s="39"/>
      <c r="C130" s="40"/>
      <c r="D130" s="218" t="s">
        <v>137</v>
      </c>
      <c r="E130" s="40"/>
      <c r="F130" s="219" t="s">
        <v>922</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79</v>
      </c>
    </row>
    <row r="131" s="2" customFormat="1" ht="19.8" customHeight="1">
      <c r="A131" s="38"/>
      <c r="B131" s="39"/>
      <c r="C131" s="205" t="s">
        <v>154</v>
      </c>
      <c r="D131" s="205" t="s">
        <v>130</v>
      </c>
      <c r="E131" s="206" t="s">
        <v>911</v>
      </c>
      <c r="F131" s="207" t="s">
        <v>912</v>
      </c>
      <c r="G131" s="208" t="s">
        <v>161</v>
      </c>
      <c r="H131" s="209">
        <v>3</v>
      </c>
      <c r="I131" s="210"/>
      <c r="J131" s="209">
        <f>ROUND(I131*H131,15)</f>
        <v>0</v>
      </c>
      <c r="K131" s="207" t="s">
        <v>134</v>
      </c>
      <c r="L131" s="44"/>
      <c r="M131" s="211" t="s">
        <v>1</v>
      </c>
      <c r="N131" s="212" t="s">
        <v>37</v>
      </c>
      <c r="O131" s="91"/>
      <c r="P131" s="213">
        <f>O131*H131</f>
        <v>0</v>
      </c>
      <c r="Q131" s="213">
        <v>0</v>
      </c>
      <c r="R131" s="213">
        <f>Q131*H131</f>
        <v>0</v>
      </c>
      <c r="S131" s="213">
        <v>0</v>
      </c>
      <c r="T131" s="214">
        <f>S131*H131</f>
        <v>0</v>
      </c>
      <c r="U131" s="38"/>
      <c r="V131" s="38"/>
      <c r="W131" s="38"/>
      <c r="X131" s="38"/>
      <c r="Y131" s="38"/>
      <c r="Z131" s="38"/>
      <c r="AA131" s="38"/>
      <c r="AB131" s="38"/>
      <c r="AC131" s="38"/>
      <c r="AD131" s="38"/>
      <c r="AE131" s="38"/>
      <c r="AR131" s="215" t="s">
        <v>892</v>
      </c>
      <c r="AT131" s="215" t="s">
        <v>130</v>
      </c>
      <c r="AU131" s="215" t="s">
        <v>79</v>
      </c>
      <c r="AY131" s="17" t="s">
        <v>136</v>
      </c>
      <c r="BE131" s="216">
        <f>IF(N131="základní",J131,0)</f>
        <v>0</v>
      </c>
      <c r="BF131" s="216">
        <f>IF(N131="snížená",J131,0)</f>
        <v>0</v>
      </c>
      <c r="BG131" s="216">
        <f>IF(N131="zákl. přenesená",J131,0)</f>
        <v>0</v>
      </c>
      <c r="BH131" s="216">
        <f>IF(N131="sníž. přenesená",J131,0)</f>
        <v>0</v>
      </c>
      <c r="BI131" s="216">
        <f>IF(N131="nulová",J131,0)</f>
        <v>0</v>
      </c>
      <c r="BJ131" s="17" t="s">
        <v>79</v>
      </c>
      <c r="BK131" s="217">
        <f>ROUND(I131*H131,15)</f>
        <v>0</v>
      </c>
      <c r="BL131" s="17" t="s">
        <v>892</v>
      </c>
      <c r="BM131" s="215" t="s">
        <v>157</v>
      </c>
    </row>
    <row r="132" s="2" customFormat="1">
      <c r="A132" s="38"/>
      <c r="B132" s="39"/>
      <c r="C132" s="40"/>
      <c r="D132" s="218" t="s">
        <v>137</v>
      </c>
      <c r="E132" s="40"/>
      <c r="F132" s="219" t="s">
        <v>912</v>
      </c>
      <c r="G132" s="40"/>
      <c r="H132" s="40"/>
      <c r="I132" s="144"/>
      <c r="J132" s="40"/>
      <c r="K132" s="40"/>
      <c r="L132" s="44"/>
      <c r="M132" s="220"/>
      <c r="N132" s="221"/>
      <c r="O132" s="91"/>
      <c r="P132" s="91"/>
      <c r="Q132" s="91"/>
      <c r="R132" s="91"/>
      <c r="S132" s="91"/>
      <c r="T132" s="92"/>
      <c r="U132" s="38"/>
      <c r="V132" s="38"/>
      <c r="W132" s="38"/>
      <c r="X132" s="38"/>
      <c r="Y132" s="38"/>
      <c r="Z132" s="38"/>
      <c r="AA132" s="38"/>
      <c r="AB132" s="38"/>
      <c r="AC132" s="38"/>
      <c r="AD132" s="38"/>
      <c r="AE132" s="38"/>
      <c r="AT132" s="17" t="s">
        <v>137</v>
      </c>
      <c r="AU132" s="17" t="s">
        <v>79</v>
      </c>
    </row>
    <row r="133" s="13" customFormat="1">
      <c r="A133" s="13"/>
      <c r="B133" s="267"/>
      <c r="C133" s="268"/>
      <c r="D133" s="218" t="s">
        <v>913</v>
      </c>
      <c r="E133" s="269" t="s">
        <v>1</v>
      </c>
      <c r="F133" s="270" t="s">
        <v>979</v>
      </c>
      <c r="G133" s="268"/>
      <c r="H133" s="269" t="s">
        <v>1</v>
      </c>
      <c r="I133" s="271"/>
      <c r="J133" s="268"/>
      <c r="K133" s="268"/>
      <c r="L133" s="272"/>
      <c r="M133" s="273"/>
      <c r="N133" s="274"/>
      <c r="O133" s="274"/>
      <c r="P133" s="274"/>
      <c r="Q133" s="274"/>
      <c r="R133" s="274"/>
      <c r="S133" s="274"/>
      <c r="T133" s="275"/>
      <c r="U133" s="13"/>
      <c r="V133" s="13"/>
      <c r="W133" s="13"/>
      <c r="X133" s="13"/>
      <c r="Y133" s="13"/>
      <c r="Z133" s="13"/>
      <c r="AA133" s="13"/>
      <c r="AB133" s="13"/>
      <c r="AC133" s="13"/>
      <c r="AD133" s="13"/>
      <c r="AE133" s="13"/>
      <c r="AT133" s="276" t="s">
        <v>913</v>
      </c>
      <c r="AU133" s="276" t="s">
        <v>79</v>
      </c>
      <c r="AV133" s="13" t="s">
        <v>79</v>
      </c>
      <c r="AW133" s="13" t="s">
        <v>29</v>
      </c>
      <c r="AX133" s="13" t="s">
        <v>6</v>
      </c>
      <c r="AY133" s="276" t="s">
        <v>136</v>
      </c>
    </row>
    <row r="134" s="14" customFormat="1">
      <c r="A134" s="14"/>
      <c r="B134" s="277"/>
      <c r="C134" s="278"/>
      <c r="D134" s="218" t="s">
        <v>913</v>
      </c>
      <c r="E134" s="279" t="s">
        <v>1</v>
      </c>
      <c r="F134" s="280" t="s">
        <v>79</v>
      </c>
      <c r="G134" s="278"/>
      <c r="H134" s="281">
        <v>1</v>
      </c>
      <c r="I134" s="282"/>
      <c r="J134" s="278"/>
      <c r="K134" s="278"/>
      <c r="L134" s="283"/>
      <c r="M134" s="284"/>
      <c r="N134" s="285"/>
      <c r="O134" s="285"/>
      <c r="P134" s="285"/>
      <c r="Q134" s="285"/>
      <c r="R134" s="285"/>
      <c r="S134" s="285"/>
      <c r="T134" s="286"/>
      <c r="U134" s="14"/>
      <c r="V134" s="14"/>
      <c r="W134" s="14"/>
      <c r="X134" s="14"/>
      <c r="Y134" s="14"/>
      <c r="Z134" s="14"/>
      <c r="AA134" s="14"/>
      <c r="AB134" s="14"/>
      <c r="AC134" s="14"/>
      <c r="AD134" s="14"/>
      <c r="AE134" s="14"/>
      <c r="AT134" s="287" t="s">
        <v>913</v>
      </c>
      <c r="AU134" s="287" t="s">
        <v>79</v>
      </c>
      <c r="AV134" s="14" t="s">
        <v>81</v>
      </c>
      <c r="AW134" s="14" t="s">
        <v>29</v>
      </c>
      <c r="AX134" s="14" t="s">
        <v>6</v>
      </c>
      <c r="AY134" s="287" t="s">
        <v>136</v>
      </c>
    </row>
    <row r="135" s="13" customFormat="1">
      <c r="A135" s="13"/>
      <c r="B135" s="267"/>
      <c r="C135" s="268"/>
      <c r="D135" s="218" t="s">
        <v>913</v>
      </c>
      <c r="E135" s="269" t="s">
        <v>1</v>
      </c>
      <c r="F135" s="270" t="s">
        <v>980</v>
      </c>
      <c r="G135" s="268"/>
      <c r="H135" s="269" t="s">
        <v>1</v>
      </c>
      <c r="I135" s="271"/>
      <c r="J135" s="268"/>
      <c r="K135" s="268"/>
      <c r="L135" s="272"/>
      <c r="M135" s="273"/>
      <c r="N135" s="274"/>
      <c r="O135" s="274"/>
      <c r="P135" s="274"/>
      <c r="Q135" s="274"/>
      <c r="R135" s="274"/>
      <c r="S135" s="274"/>
      <c r="T135" s="275"/>
      <c r="U135" s="13"/>
      <c r="V135" s="13"/>
      <c r="W135" s="13"/>
      <c r="X135" s="13"/>
      <c r="Y135" s="13"/>
      <c r="Z135" s="13"/>
      <c r="AA135" s="13"/>
      <c r="AB135" s="13"/>
      <c r="AC135" s="13"/>
      <c r="AD135" s="13"/>
      <c r="AE135" s="13"/>
      <c r="AT135" s="276" t="s">
        <v>913</v>
      </c>
      <c r="AU135" s="276" t="s">
        <v>79</v>
      </c>
      <c r="AV135" s="13" t="s">
        <v>79</v>
      </c>
      <c r="AW135" s="13" t="s">
        <v>29</v>
      </c>
      <c r="AX135" s="13" t="s">
        <v>6</v>
      </c>
      <c r="AY135" s="276" t="s">
        <v>136</v>
      </c>
    </row>
    <row r="136" s="14" customFormat="1">
      <c r="A136" s="14"/>
      <c r="B136" s="277"/>
      <c r="C136" s="278"/>
      <c r="D136" s="218" t="s">
        <v>913</v>
      </c>
      <c r="E136" s="279" t="s">
        <v>1</v>
      </c>
      <c r="F136" s="280" t="s">
        <v>79</v>
      </c>
      <c r="G136" s="278"/>
      <c r="H136" s="281">
        <v>1</v>
      </c>
      <c r="I136" s="282"/>
      <c r="J136" s="278"/>
      <c r="K136" s="278"/>
      <c r="L136" s="283"/>
      <c r="M136" s="284"/>
      <c r="N136" s="285"/>
      <c r="O136" s="285"/>
      <c r="P136" s="285"/>
      <c r="Q136" s="285"/>
      <c r="R136" s="285"/>
      <c r="S136" s="285"/>
      <c r="T136" s="286"/>
      <c r="U136" s="14"/>
      <c r="V136" s="14"/>
      <c r="W136" s="14"/>
      <c r="X136" s="14"/>
      <c r="Y136" s="14"/>
      <c r="Z136" s="14"/>
      <c r="AA136" s="14"/>
      <c r="AB136" s="14"/>
      <c r="AC136" s="14"/>
      <c r="AD136" s="14"/>
      <c r="AE136" s="14"/>
      <c r="AT136" s="287" t="s">
        <v>913</v>
      </c>
      <c r="AU136" s="287" t="s">
        <v>79</v>
      </c>
      <c r="AV136" s="14" t="s">
        <v>81</v>
      </c>
      <c r="AW136" s="14" t="s">
        <v>29</v>
      </c>
      <c r="AX136" s="14" t="s">
        <v>6</v>
      </c>
      <c r="AY136" s="287" t="s">
        <v>136</v>
      </c>
    </row>
    <row r="137" s="13" customFormat="1">
      <c r="A137" s="13"/>
      <c r="B137" s="267"/>
      <c r="C137" s="268"/>
      <c r="D137" s="218" t="s">
        <v>913</v>
      </c>
      <c r="E137" s="269" t="s">
        <v>1</v>
      </c>
      <c r="F137" s="270" t="s">
        <v>981</v>
      </c>
      <c r="G137" s="268"/>
      <c r="H137" s="269" t="s">
        <v>1</v>
      </c>
      <c r="I137" s="271"/>
      <c r="J137" s="268"/>
      <c r="K137" s="268"/>
      <c r="L137" s="272"/>
      <c r="M137" s="273"/>
      <c r="N137" s="274"/>
      <c r="O137" s="274"/>
      <c r="P137" s="274"/>
      <c r="Q137" s="274"/>
      <c r="R137" s="274"/>
      <c r="S137" s="274"/>
      <c r="T137" s="275"/>
      <c r="U137" s="13"/>
      <c r="V137" s="13"/>
      <c r="W137" s="13"/>
      <c r="X137" s="13"/>
      <c r="Y137" s="13"/>
      <c r="Z137" s="13"/>
      <c r="AA137" s="13"/>
      <c r="AB137" s="13"/>
      <c r="AC137" s="13"/>
      <c r="AD137" s="13"/>
      <c r="AE137" s="13"/>
      <c r="AT137" s="276" t="s">
        <v>913</v>
      </c>
      <c r="AU137" s="276" t="s">
        <v>79</v>
      </c>
      <c r="AV137" s="13" t="s">
        <v>79</v>
      </c>
      <c r="AW137" s="13" t="s">
        <v>29</v>
      </c>
      <c r="AX137" s="13" t="s">
        <v>6</v>
      </c>
      <c r="AY137" s="276" t="s">
        <v>136</v>
      </c>
    </row>
    <row r="138" s="14" customFormat="1">
      <c r="A138" s="14"/>
      <c r="B138" s="277"/>
      <c r="C138" s="278"/>
      <c r="D138" s="218" t="s">
        <v>913</v>
      </c>
      <c r="E138" s="279" t="s">
        <v>1</v>
      </c>
      <c r="F138" s="280" t="s">
        <v>79</v>
      </c>
      <c r="G138" s="278"/>
      <c r="H138" s="281">
        <v>1</v>
      </c>
      <c r="I138" s="282"/>
      <c r="J138" s="278"/>
      <c r="K138" s="278"/>
      <c r="L138" s="283"/>
      <c r="M138" s="284"/>
      <c r="N138" s="285"/>
      <c r="O138" s="285"/>
      <c r="P138" s="285"/>
      <c r="Q138" s="285"/>
      <c r="R138" s="285"/>
      <c r="S138" s="285"/>
      <c r="T138" s="286"/>
      <c r="U138" s="14"/>
      <c r="V138" s="14"/>
      <c r="W138" s="14"/>
      <c r="X138" s="14"/>
      <c r="Y138" s="14"/>
      <c r="Z138" s="14"/>
      <c r="AA138" s="14"/>
      <c r="AB138" s="14"/>
      <c r="AC138" s="14"/>
      <c r="AD138" s="14"/>
      <c r="AE138" s="14"/>
      <c r="AT138" s="287" t="s">
        <v>913</v>
      </c>
      <c r="AU138" s="287" t="s">
        <v>79</v>
      </c>
      <c r="AV138" s="14" t="s">
        <v>81</v>
      </c>
      <c r="AW138" s="14" t="s">
        <v>29</v>
      </c>
      <c r="AX138" s="14" t="s">
        <v>6</v>
      </c>
      <c r="AY138" s="287" t="s">
        <v>136</v>
      </c>
    </row>
    <row r="139" s="15" customFormat="1">
      <c r="A139" s="15"/>
      <c r="B139" s="288"/>
      <c r="C139" s="289"/>
      <c r="D139" s="218" t="s">
        <v>913</v>
      </c>
      <c r="E139" s="290" t="s">
        <v>1</v>
      </c>
      <c r="F139" s="291" t="s">
        <v>918</v>
      </c>
      <c r="G139" s="289"/>
      <c r="H139" s="292">
        <v>3</v>
      </c>
      <c r="I139" s="293"/>
      <c r="J139" s="289"/>
      <c r="K139" s="289"/>
      <c r="L139" s="294"/>
      <c r="M139" s="295"/>
      <c r="N139" s="296"/>
      <c r="O139" s="296"/>
      <c r="P139" s="296"/>
      <c r="Q139" s="296"/>
      <c r="R139" s="296"/>
      <c r="S139" s="296"/>
      <c r="T139" s="297"/>
      <c r="U139" s="15"/>
      <c r="V139" s="15"/>
      <c r="W139" s="15"/>
      <c r="X139" s="15"/>
      <c r="Y139" s="15"/>
      <c r="Z139" s="15"/>
      <c r="AA139" s="15"/>
      <c r="AB139" s="15"/>
      <c r="AC139" s="15"/>
      <c r="AD139" s="15"/>
      <c r="AE139" s="15"/>
      <c r="AT139" s="298" t="s">
        <v>913</v>
      </c>
      <c r="AU139" s="298" t="s">
        <v>79</v>
      </c>
      <c r="AV139" s="15" t="s">
        <v>135</v>
      </c>
      <c r="AW139" s="15" t="s">
        <v>29</v>
      </c>
      <c r="AX139" s="15" t="s">
        <v>79</v>
      </c>
      <c r="AY139" s="298" t="s">
        <v>136</v>
      </c>
    </row>
    <row r="140" s="2" customFormat="1" ht="19.8" customHeight="1">
      <c r="A140" s="38"/>
      <c r="B140" s="39"/>
      <c r="C140" s="205" t="s">
        <v>148</v>
      </c>
      <c r="D140" s="205" t="s">
        <v>130</v>
      </c>
      <c r="E140" s="206" t="s">
        <v>925</v>
      </c>
      <c r="F140" s="207" t="s">
        <v>926</v>
      </c>
      <c r="G140" s="208" t="s">
        <v>161</v>
      </c>
      <c r="H140" s="209">
        <v>3</v>
      </c>
      <c r="I140" s="210"/>
      <c r="J140" s="209">
        <f>ROUND(I140*H140,15)</f>
        <v>0</v>
      </c>
      <c r="K140" s="207" t="s">
        <v>134</v>
      </c>
      <c r="L140" s="44"/>
      <c r="M140" s="211" t="s">
        <v>1</v>
      </c>
      <c r="N140" s="212" t="s">
        <v>37</v>
      </c>
      <c r="O140" s="91"/>
      <c r="P140" s="213">
        <f>O140*H140</f>
        <v>0</v>
      </c>
      <c r="Q140" s="213">
        <v>0</v>
      </c>
      <c r="R140" s="213">
        <f>Q140*H140</f>
        <v>0</v>
      </c>
      <c r="S140" s="213">
        <v>0</v>
      </c>
      <c r="T140" s="214">
        <f>S140*H140</f>
        <v>0</v>
      </c>
      <c r="U140" s="38"/>
      <c r="V140" s="38"/>
      <c r="W140" s="38"/>
      <c r="X140" s="38"/>
      <c r="Y140" s="38"/>
      <c r="Z140" s="38"/>
      <c r="AA140" s="38"/>
      <c r="AB140" s="38"/>
      <c r="AC140" s="38"/>
      <c r="AD140" s="38"/>
      <c r="AE140" s="38"/>
      <c r="AR140" s="215" t="s">
        <v>892</v>
      </c>
      <c r="AT140" s="215" t="s">
        <v>130</v>
      </c>
      <c r="AU140" s="215" t="s">
        <v>79</v>
      </c>
      <c r="AY140" s="17" t="s">
        <v>136</v>
      </c>
      <c r="BE140" s="216">
        <f>IF(N140="základní",J140,0)</f>
        <v>0</v>
      </c>
      <c r="BF140" s="216">
        <f>IF(N140="snížená",J140,0)</f>
        <v>0</v>
      </c>
      <c r="BG140" s="216">
        <f>IF(N140="zákl. přenesená",J140,0)</f>
        <v>0</v>
      </c>
      <c r="BH140" s="216">
        <f>IF(N140="sníž. přenesená",J140,0)</f>
        <v>0</v>
      </c>
      <c r="BI140" s="216">
        <f>IF(N140="nulová",J140,0)</f>
        <v>0</v>
      </c>
      <c r="BJ140" s="17" t="s">
        <v>79</v>
      </c>
      <c r="BK140" s="217">
        <f>ROUND(I140*H140,15)</f>
        <v>0</v>
      </c>
      <c r="BL140" s="17" t="s">
        <v>892</v>
      </c>
      <c r="BM140" s="215" t="s">
        <v>162</v>
      </c>
    </row>
    <row r="141" s="2" customFormat="1">
      <c r="A141" s="38"/>
      <c r="B141" s="39"/>
      <c r="C141" s="40"/>
      <c r="D141" s="218" t="s">
        <v>137</v>
      </c>
      <c r="E141" s="40"/>
      <c r="F141" s="219" t="s">
        <v>926</v>
      </c>
      <c r="G141" s="40"/>
      <c r="H141" s="40"/>
      <c r="I141" s="144"/>
      <c r="J141" s="40"/>
      <c r="K141" s="40"/>
      <c r="L141" s="44"/>
      <c r="M141" s="220"/>
      <c r="N141" s="221"/>
      <c r="O141" s="91"/>
      <c r="P141" s="91"/>
      <c r="Q141" s="91"/>
      <c r="R141" s="91"/>
      <c r="S141" s="91"/>
      <c r="T141" s="92"/>
      <c r="U141" s="38"/>
      <c r="V141" s="38"/>
      <c r="W141" s="38"/>
      <c r="X141" s="38"/>
      <c r="Y141" s="38"/>
      <c r="Z141" s="38"/>
      <c r="AA141" s="38"/>
      <c r="AB141" s="38"/>
      <c r="AC141" s="38"/>
      <c r="AD141" s="38"/>
      <c r="AE141" s="38"/>
      <c r="AT141" s="17" t="s">
        <v>137</v>
      </c>
      <c r="AU141" s="17" t="s">
        <v>79</v>
      </c>
    </row>
    <row r="142" s="2" customFormat="1" ht="19.8" customHeight="1">
      <c r="A142" s="38"/>
      <c r="B142" s="39"/>
      <c r="C142" s="223" t="s">
        <v>164</v>
      </c>
      <c r="D142" s="223" t="s">
        <v>291</v>
      </c>
      <c r="E142" s="224" t="s">
        <v>927</v>
      </c>
      <c r="F142" s="225" t="s">
        <v>928</v>
      </c>
      <c r="G142" s="226" t="s">
        <v>161</v>
      </c>
      <c r="H142" s="227">
        <v>1</v>
      </c>
      <c r="I142" s="228"/>
      <c r="J142" s="227">
        <f>ROUND(I142*H142,15)</f>
        <v>0</v>
      </c>
      <c r="K142" s="225" t="s">
        <v>134</v>
      </c>
      <c r="L142" s="229"/>
      <c r="M142" s="230" t="s">
        <v>1</v>
      </c>
      <c r="N142" s="231" t="s">
        <v>37</v>
      </c>
      <c r="O142" s="91"/>
      <c r="P142" s="213">
        <f>O142*H142</f>
        <v>0</v>
      </c>
      <c r="Q142" s="213">
        <v>0</v>
      </c>
      <c r="R142" s="213">
        <f>Q142*H142</f>
        <v>0</v>
      </c>
      <c r="S142" s="213">
        <v>0</v>
      </c>
      <c r="T142" s="214">
        <f>S142*H142</f>
        <v>0</v>
      </c>
      <c r="U142" s="38"/>
      <c r="V142" s="38"/>
      <c r="W142" s="38"/>
      <c r="X142" s="38"/>
      <c r="Y142" s="38"/>
      <c r="Z142" s="38"/>
      <c r="AA142" s="38"/>
      <c r="AB142" s="38"/>
      <c r="AC142" s="38"/>
      <c r="AD142" s="38"/>
      <c r="AE142" s="38"/>
      <c r="AR142" s="215" t="s">
        <v>892</v>
      </c>
      <c r="AT142" s="215" t="s">
        <v>291</v>
      </c>
      <c r="AU142" s="215" t="s">
        <v>79</v>
      </c>
      <c r="AY142" s="17" t="s">
        <v>136</v>
      </c>
      <c r="BE142" s="216">
        <f>IF(N142="základní",J142,0)</f>
        <v>0</v>
      </c>
      <c r="BF142" s="216">
        <f>IF(N142="snížená",J142,0)</f>
        <v>0</v>
      </c>
      <c r="BG142" s="216">
        <f>IF(N142="zákl. přenesená",J142,0)</f>
        <v>0</v>
      </c>
      <c r="BH142" s="216">
        <f>IF(N142="sníž. přenesená",J142,0)</f>
        <v>0</v>
      </c>
      <c r="BI142" s="216">
        <f>IF(N142="nulová",J142,0)</f>
        <v>0</v>
      </c>
      <c r="BJ142" s="17" t="s">
        <v>79</v>
      </c>
      <c r="BK142" s="217">
        <f>ROUND(I142*H142,15)</f>
        <v>0</v>
      </c>
      <c r="BL142" s="17" t="s">
        <v>892</v>
      </c>
      <c r="BM142" s="215" t="s">
        <v>167</v>
      </c>
    </row>
    <row r="143" s="2" customFormat="1">
      <c r="A143" s="38"/>
      <c r="B143" s="39"/>
      <c r="C143" s="40"/>
      <c r="D143" s="218" t="s">
        <v>137</v>
      </c>
      <c r="E143" s="40"/>
      <c r="F143" s="219" t="s">
        <v>928</v>
      </c>
      <c r="G143" s="40"/>
      <c r="H143" s="40"/>
      <c r="I143" s="144"/>
      <c r="J143" s="40"/>
      <c r="K143" s="40"/>
      <c r="L143" s="44"/>
      <c r="M143" s="220"/>
      <c r="N143" s="221"/>
      <c r="O143" s="91"/>
      <c r="P143" s="91"/>
      <c r="Q143" s="91"/>
      <c r="R143" s="91"/>
      <c r="S143" s="91"/>
      <c r="T143" s="92"/>
      <c r="U143" s="38"/>
      <c r="V143" s="38"/>
      <c r="W143" s="38"/>
      <c r="X143" s="38"/>
      <c r="Y143" s="38"/>
      <c r="Z143" s="38"/>
      <c r="AA143" s="38"/>
      <c r="AB143" s="38"/>
      <c r="AC143" s="38"/>
      <c r="AD143" s="38"/>
      <c r="AE143" s="38"/>
      <c r="AT143" s="17" t="s">
        <v>137</v>
      </c>
      <c r="AU143" s="17" t="s">
        <v>79</v>
      </c>
    </row>
    <row r="144" s="2" customFormat="1" ht="19.8" customHeight="1">
      <c r="A144" s="38"/>
      <c r="B144" s="39"/>
      <c r="C144" s="223" t="s">
        <v>152</v>
      </c>
      <c r="D144" s="223" t="s">
        <v>291</v>
      </c>
      <c r="E144" s="224" t="s">
        <v>929</v>
      </c>
      <c r="F144" s="225" t="s">
        <v>930</v>
      </c>
      <c r="G144" s="226" t="s">
        <v>161</v>
      </c>
      <c r="H144" s="227">
        <v>1</v>
      </c>
      <c r="I144" s="228"/>
      <c r="J144" s="227">
        <f>ROUND(I144*H144,15)</f>
        <v>0</v>
      </c>
      <c r="K144" s="225" t="s">
        <v>134</v>
      </c>
      <c r="L144" s="229"/>
      <c r="M144" s="230" t="s">
        <v>1</v>
      </c>
      <c r="N144" s="231" t="s">
        <v>37</v>
      </c>
      <c r="O144" s="91"/>
      <c r="P144" s="213">
        <f>O144*H144</f>
        <v>0</v>
      </c>
      <c r="Q144" s="213">
        <v>0</v>
      </c>
      <c r="R144" s="213">
        <f>Q144*H144</f>
        <v>0</v>
      </c>
      <c r="S144" s="213">
        <v>0</v>
      </c>
      <c r="T144" s="214">
        <f>S144*H144</f>
        <v>0</v>
      </c>
      <c r="U144" s="38"/>
      <c r="V144" s="38"/>
      <c r="W144" s="38"/>
      <c r="X144" s="38"/>
      <c r="Y144" s="38"/>
      <c r="Z144" s="38"/>
      <c r="AA144" s="38"/>
      <c r="AB144" s="38"/>
      <c r="AC144" s="38"/>
      <c r="AD144" s="38"/>
      <c r="AE144" s="38"/>
      <c r="AR144" s="215" t="s">
        <v>892</v>
      </c>
      <c r="AT144" s="215" t="s">
        <v>291</v>
      </c>
      <c r="AU144" s="215" t="s">
        <v>79</v>
      </c>
      <c r="AY144" s="17" t="s">
        <v>136</v>
      </c>
      <c r="BE144" s="216">
        <f>IF(N144="základní",J144,0)</f>
        <v>0</v>
      </c>
      <c r="BF144" s="216">
        <f>IF(N144="snížená",J144,0)</f>
        <v>0</v>
      </c>
      <c r="BG144" s="216">
        <f>IF(N144="zákl. přenesená",J144,0)</f>
        <v>0</v>
      </c>
      <c r="BH144" s="216">
        <f>IF(N144="sníž. přenesená",J144,0)</f>
        <v>0</v>
      </c>
      <c r="BI144" s="216">
        <f>IF(N144="nulová",J144,0)</f>
        <v>0</v>
      </c>
      <c r="BJ144" s="17" t="s">
        <v>79</v>
      </c>
      <c r="BK144" s="217">
        <f>ROUND(I144*H144,15)</f>
        <v>0</v>
      </c>
      <c r="BL144" s="17" t="s">
        <v>892</v>
      </c>
      <c r="BM144" s="215" t="s">
        <v>171</v>
      </c>
    </row>
    <row r="145" s="2" customFormat="1">
      <c r="A145" s="38"/>
      <c r="B145" s="39"/>
      <c r="C145" s="40"/>
      <c r="D145" s="218" t="s">
        <v>137</v>
      </c>
      <c r="E145" s="40"/>
      <c r="F145" s="219" t="s">
        <v>930</v>
      </c>
      <c r="G145" s="40"/>
      <c r="H145" s="40"/>
      <c r="I145" s="144"/>
      <c r="J145" s="40"/>
      <c r="K145" s="40"/>
      <c r="L145" s="44"/>
      <c r="M145" s="220"/>
      <c r="N145" s="221"/>
      <c r="O145" s="91"/>
      <c r="P145" s="91"/>
      <c r="Q145" s="91"/>
      <c r="R145" s="91"/>
      <c r="S145" s="91"/>
      <c r="T145" s="92"/>
      <c r="U145" s="38"/>
      <c r="V145" s="38"/>
      <c r="W145" s="38"/>
      <c r="X145" s="38"/>
      <c r="Y145" s="38"/>
      <c r="Z145" s="38"/>
      <c r="AA145" s="38"/>
      <c r="AB145" s="38"/>
      <c r="AC145" s="38"/>
      <c r="AD145" s="38"/>
      <c r="AE145" s="38"/>
      <c r="AT145" s="17" t="s">
        <v>137</v>
      </c>
      <c r="AU145" s="17" t="s">
        <v>79</v>
      </c>
    </row>
    <row r="146" s="2" customFormat="1" ht="19.8" customHeight="1">
      <c r="A146" s="38"/>
      <c r="B146" s="39"/>
      <c r="C146" s="223" t="s">
        <v>173</v>
      </c>
      <c r="D146" s="223" t="s">
        <v>291</v>
      </c>
      <c r="E146" s="224" t="s">
        <v>931</v>
      </c>
      <c r="F146" s="225" t="s">
        <v>932</v>
      </c>
      <c r="G146" s="226" t="s">
        <v>161</v>
      </c>
      <c r="H146" s="227">
        <v>1</v>
      </c>
      <c r="I146" s="228"/>
      <c r="J146" s="227">
        <f>ROUND(I146*H146,15)</f>
        <v>0</v>
      </c>
      <c r="K146" s="225" t="s">
        <v>134</v>
      </c>
      <c r="L146" s="229"/>
      <c r="M146" s="230" t="s">
        <v>1</v>
      </c>
      <c r="N146" s="231" t="s">
        <v>37</v>
      </c>
      <c r="O146" s="91"/>
      <c r="P146" s="213">
        <f>O146*H146</f>
        <v>0</v>
      </c>
      <c r="Q146" s="213">
        <v>0</v>
      </c>
      <c r="R146" s="213">
        <f>Q146*H146</f>
        <v>0</v>
      </c>
      <c r="S146" s="213">
        <v>0</v>
      </c>
      <c r="T146" s="214">
        <f>S146*H146</f>
        <v>0</v>
      </c>
      <c r="U146" s="38"/>
      <c r="V146" s="38"/>
      <c r="W146" s="38"/>
      <c r="X146" s="38"/>
      <c r="Y146" s="38"/>
      <c r="Z146" s="38"/>
      <c r="AA146" s="38"/>
      <c r="AB146" s="38"/>
      <c r="AC146" s="38"/>
      <c r="AD146" s="38"/>
      <c r="AE146" s="38"/>
      <c r="AR146" s="215" t="s">
        <v>892</v>
      </c>
      <c r="AT146" s="215" t="s">
        <v>291</v>
      </c>
      <c r="AU146" s="215" t="s">
        <v>79</v>
      </c>
      <c r="AY146" s="17" t="s">
        <v>136</v>
      </c>
      <c r="BE146" s="216">
        <f>IF(N146="základní",J146,0)</f>
        <v>0</v>
      </c>
      <c r="BF146" s="216">
        <f>IF(N146="snížená",J146,0)</f>
        <v>0</v>
      </c>
      <c r="BG146" s="216">
        <f>IF(N146="zákl. přenesená",J146,0)</f>
        <v>0</v>
      </c>
      <c r="BH146" s="216">
        <f>IF(N146="sníž. přenesená",J146,0)</f>
        <v>0</v>
      </c>
      <c r="BI146" s="216">
        <f>IF(N146="nulová",J146,0)</f>
        <v>0</v>
      </c>
      <c r="BJ146" s="17" t="s">
        <v>79</v>
      </c>
      <c r="BK146" s="217">
        <f>ROUND(I146*H146,15)</f>
        <v>0</v>
      </c>
      <c r="BL146" s="17" t="s">
        <v>892</v>
      </c>
      <c r="BM146" s="215" t="s">
        <v>176</v>
      </c>
    </row>
    <row r="147" s="2" customFormat="1">
      <c r="A147" s="38"/>
      <c r="B147" s="39"/>
      <c r="C147" s="40"/>
      <c r="D147" s="218" t="s">
        <v>137</v>
      </c>
      <c r="E147" s="40"/>
      <c r="F147" s="219" t="s">
        <v>932</v>
      </c>
      <c r="G147" s="40"/>
      <c r="H147" s="40"/>
      <c r="I147" s="144"/>
      <c r="J147" s="40"/>
      <c r="K147" s="40"/>
      <c r="L147" s="44"/>
      <c r="M147" s="220"/>
      <c r="N147" s="221"/>
      <c r="O147" s="91"/>
      <c r="P147" s="91"/>
      <c r="Q147" s="91"/>
      <c r="R147" s="91"/>
      <c r="S147" s="91"/>
      <c r="T147" s="92"/>
      <c r="U147" s="38"/>
      <c r="V147" s="38"/>
      <c r="W147" s="38"/>
      <c r="X147" s="38"/>
      <c r="Y147" s="38"/>
      <c r="Z147" s="38"/>
      <c r="AA147" s="38"/>
      <c r="AB147" s="38"/>
      <c r="AC147" s="38"/>
      <c r="AD147" s="38"/>
      <c r="AE147" s="38"/>
      <c r="AT147" s="17" t="s">
        <v>137</v>
      </c>
      <c r="AU147" s="17" t="s">
        <v>79</v>
      </c>
    </row>
    <row r="148" s="2" customFormat="1" ht="30" customHeight="1">
      <c r="A148" s="38"/>
      <c r="B148" s="39"/>
      <c r="C148" s="223" t="s">
        <v>157</v>
      </c>
      <c r="D148" s="223" t="s">
        <v>291</v>
      </c>
      <c r="E148" s="224" t="s">
        <v>933</v>
      </c>
      <c r="F148" s="225" t="s">
        <v>934</v>
      </c>
      <c r="G148" s="226" t="s">
        <v>161</v>
      </c>
      <c r="H148" s="227">
        <v>1</v>
      </c>
      <c r="I148" s="228"/>
      <c r="J148" s="227">
        <f>ROUND(I148*H148,15)</f>
        <v>0</v>
      </c>
      <c r="K148" s="225" t="s">
        <v>134</v>
      </c>
      <c r="L148" s="229"/>
      <c r="M148" s="230" t="s">
        <v>1</v>
      </c>
      <c r="N148" s="231" t="s">
        <v>37</v>
      </c>
      <c r="O148" s="91"/>
      <c r="P148" s="213">
        <f>O148*H148</f>
        <v>0</v>
      </c>
      <c r="Q148" s="213">
        <v>0</v>
      </c>
      <c r="R148" s="213">
        <f>Q148*H148</f>
        <v>0</v>
      </c>
      <c r="S148" s="213">
        <v>0</v>
      </c>
      <c r="T148" s="214">
        <f>S148*H148</f>
        <v>0</v>
      </c>
      <c r="U148" s="38"/>
      <c r="V148" s="38"/>
      <c r="W148" s="38"/>
      <c r="X148" s="38"/>
      <c r="Y148" s="38"/>
      <c r="Z148" s="38"/>
      <c r="AA148" s="38"/>
      <c r="AB148" s="38"/>
      <c r="AC148" s="38"/>
      <c r="AD148" s="38"/>
      <c r="AE148" s="38"/>
      <c r="AR148" s="215" t="s">
        <v>892</v>
      </c>
      <c r="AT148" s="215" t="s">
        <v>291</v>
      </c>
      <c r="AU148" s="215" t="s">
        <v>79</v>
      </c>
      <c r="AY148" s="17" t="s">
        <v>136</v>
      </c>
      <c r="BE148" s="216">
        <f>IF(N148="základní",J148,0)</f>
        <v>0</v>
      </c>
      <c r="BF148" s="216">
        <f>IF(N148="snížená",J148,0)</f>
        <v>0</v>
      </c>
      <c r="BG148" s="216">
        <f>IF(N148="zákl. přenesená",J148,0)</f>
        <v>0</v>
      </c>
      <c r="BH148" s="216">
        <f>IF(N148="sníž. přenesená",J148,0)</f>
        <v>0</v>
      </c>
      <c r="BI148" s="216">
        <f>IF(N148="nulová",J148,0)</f>
        <v>0</v>
      </c>
      <c r="BJ148" s="17" t="s">
        <v>79</v>
      </c>
      <c r="BK148" s="217">
        <f>ROUND(I148*H148,15)</f>
        <v>0</v>
      </c>
      <c r="BL148" s="17" t="s">
        <v>892</v>
      </c>
      <c r="BM148" s="215" t="s">
        <v>180</v>
      </c>
    </row>
    <row r="149" s="2" customFormat="1">
      <c r="A149" s="38"/>
      <c r="B149" s="39"/>
      <c r="C149" s="40"/>
      <c r="D149" s="218" t="s">
        <v>137</v>
      </c>
      <c r="E149" s="40"/>
      <c r="F149" s="219" t="s">
        <v>934</v>
      </c>
      <c r="G149" s="40"/>
      <c r="H149" s="40"/>
      <c r="I149" s="144"/>
      <c r="J149" s="40"/>
      <c r="K149" s="40"/>
      <c r="L149" s="44"/>
      <c r="M149" s="220"/>
      <c r="N149" s="221"/>
      <c r="O149" s="91"/>
      <c r="P149" s="91"/>
      <c r="Q149" s="91"/>
      <c r="R149" s="91"/>
      <c r="S149" s="91"/>
      <c r="T149" s="92"/>
      <c r="U149" s="38"/>
      <c r="V149" s="38"/>
      <c r="W149" s="38"/>
      <c r="X149" s="38"/>
      <c r="Y149" s="38"/>
      <c r="Z149" s="38"/>
      <c r="AA149" s="38"/>
      <c r="AB149" s="38"/>
      <c r="AC149" s="38"/>
      <c r="AD149" s="38"/>
      <c r="AE149" s="38"/>
      <c r="AT149" s="17" t="s">
        <v>137</v>
      </c>
      <c r="AU149" s="17" t="s">
        <v>79</v>
      </c>
    </row>
    <row r="150" s="2" customFormat="1" ht="19.8" customHeight="1">
      <c r="A150" s="38"/>
      <c r="B150" s="39"/>
      <c r="C150" s="205" t="s">
        <v>182</v>
      </c>
      <c r="D150" s="205" t="s">
        <v>130</v>
      </c>
      <c r="E150" s="206" t="s">
        <v>923</v>
      </c>
      <c r="F150" s="207" t="s">
        <v>924</v>
      </c>
      <c r="G150" s="208" t="s">
        <v>161</v>
      </c>
      <c r="H150" s="209">
        <v>3</v>
      </c>
      <c r="I150" s="210"/>
      <c r="J150" s="209">
        <f>ROUND(I150*H150,15)</f>
        <v>0</v>
      </c>
      <c r="K150" s="207" t="s">
        <v>134</v>
      </c>
      <c r="L150" s="44"/>
      <c r="M150" s="211" t="s">
        <v>1</v>
      </c>
      <c r="N150" s="212" t="s">
        <v>37</v>
      </c>
      <c r="O150" s="91"/>
      <c r="P150" s="213">
        <f>O150*H150</f>
        <v>0</v>
      </c>
      <c r="Q150" s="213">
        <v>0</v>
      </c>
      <c r="R150" s="213">
        <f>Q150*H150</f>
        <v>0</v>
      </c>
      <c r="S150" s="213">
        <v>0</v>
      </c>
      <c r="T150" s="214">
        <f>S150*H150</f>
        <v>0</v>
      </c>
      <c r="U150" s="38"/>
      <c r="V150" s="38"/>
      <c r="W150" s="38"/>
      <c r="X150" s="38"/>
      <c r="Y150" s="38"/>
      <c r="Z150" s="38"/>
      <c r="AA150" s="38"/>
      <c r="AB150" s="38"/>
      <c r="AC150" s="38"/>
      <c r="AD150" s="38"/>
      <c r="AE150" s="38"/>
      <c r="AR150" s="215" t="s">
        <v>892</v>
      </c>
      <c r="AT150" s="215" t="s">
        <v>130</v>
      </c>
      <c r="AU150" s="215" t="s">
        <v>79</v>
      </c>
      <c r="AY150" s="17" t="s">
        <v>136</v>
      </c>
      <c r="BE150" s="216">
        <f>IF(N150="základní",J150,0)</f>
        <v>0</v>
      </c>
      <c r="BF150" s="216">
        <f>IF(N150="snížená",J150,0)</f>
        <v>0</v>
      </c>
      <c r="BG150" s="216">
        <f>IF(N150="zákl. přenesená",J150,0)</f>
        <v>0</v>
      </c>
      <c r="BH150" s="216">
        <f>IF(N150="sníž. přenesená",J150,0)</f>
        <v>0</v>
      </c>
      <c r="BI150" s="216">
        <f>IF(N150="nulová",J150,0)</f>
        <v>0</v>
      </c>
      <c r="BJ150" s="17" t="s">
        <v>79</v>
      </c>
      <c r="BK150" s="217">
        <f>ROUND(I150*H150,15)</f>
        <v>0</v>
      </c>
      <c r="BL150" s="17" t="s">
        <v>892</v>
      </c>
      <c r="BM150" s="215" t="s">
        <v>185</v>
      </c>
    </row>
    <row r="151" s="2" customFormat="1">
      <c r="A151" s="38"/>
      <c r="B151" s="39"/>
      <c r="C151" s="40"/>
      <c r="D151" s="218" t="s">
        <v>137</v>
      </c>
      <c r="E151" s="40"/>
      <c r="F151" s="219" t="s">
        <v>924</v>
      </c>
      <c r="G151" s="40"/>
      <c r="H151" s="40"/>
      <c r="I151" s="144"/>
      <c r="J151" s="40"/>
      <c r="K151" s="40"/>
      <c r="L151" s="44"/>
      <c r="M151" s="220"/>
      <c r="N151" s="221"/>
      <c r="O151" s="91"/>
      <c r="P151" s="91"/>
      <c r="Q151" s="91"/>
      <c r="R151" s="91"/>
      <c r="S151" s="91"/>
      <c r="T151" s="92"/>
      <c r="U151" s="38"/>
      <c r="V151" s="38"/>
      <c r="W151" s="38"/>
      <c r="X151" s="38"/>
      <c r="Y151" s="38"/>
      <c r="Z151" s="38"/>
      <c r="AA151" s="38"/>
      <c r="AB151" s="38"/>
      <c r="AC151" s="38"/>
      <c r="AD151" s="38"/>
      <c r="AE151" s="38"/>
      <c r="AT151" s="17" t="s">
        <v>137</v>
      </c>
      <c r="AU151" s="17" t="s">
        <v>79</v>
      </c>
    </row>
    <row r="152" s="2" customFormat="1" ht="30" customHeight="1">
      <c r="A152" s="38"/>
      <c r="B152" s="39"/>
      <c r="C152" s="205" t="s">
        <v>162</v>
      </c>
      <c r="D152" s="205" t="s">
        <v>130</v>
      </c>
      <c r="E152" s="206" t="s">
        <v>935</v>
      </c>
      <c r="F152" s="207" t="s">
        <v>936</v>
      </c>
      <c r="G152" s="208" t="s">
        <v>161</v>
      </c>
      <c r="H152" s="209">
        <v>1</v>
      </c>
      <c r="I152" s="210"/>
      <c r="J152" s="209">
        <f>ROUND(I152*H152,15)</f>
        <v>0</v>
      </c>
      <c r="K152" s="207" t="s">
        <v>134</v>
      </c>
      <c r="L152" s="44"/>
      <c r="M152" s="211" t="s">
        <v>1</v>
      </c>
      <c r="N152" s="212" t="s">
        <v>37</v>
      </c>
      <c r="O152" s="91"/>
      <c r="P152" s="213">
        <f>O152*H152</f>
        <v>0</v>
      </c>
      <c r="Q152" s="213">
        <v>0</v>
      </c>
      <c r="R152" s="213">
        <f>Q152*H152</f>
        <v>0</v>
      </c>
      <c r="S152" s="213">
        <v>0</v>
      </c>
      <c r="T152" s="214">
        <f>S152*H152</f>
        <v>0</v>
      </c>
      <c r="U152" s="38"/>
      <c r="V152" s="38"/>
      <c r="W152" s="38"/>
      <c r="X152" s="38"/>
      <c r="Y152" s="38"/>
      <c r="Z152" s="38"/>
      <c r="AA152" s="38"/>
      <c r="AB152" s="38"/>
      <c r="AC152" s="38"/>
      <c r="AD152" s="38"/>
      <c r="AE152" s="38"/>
      <c r="AR152" s="215" t="s">
        <v>892</v>
      </c>
      <c r="AT152" s="215" t="s">
        <v>130</v>
      </c>
      <c r="AU152" s="215" t="s">
        <v>79</v>
      </c>
      <c r="AY152" s="17" t="s">
        <v>136</v>
      </c>
      <c r="BE152" s="216">
        <f>IF(N152="základní",J152,0)</f>
        <v>0</v>
      </c>
      <c r="BF152" s="216">
        <f>IF(N152="snížená",J152,0)</f>
        <v>0</v>
      </c>
      <c r="BG152" s="216">
        <f>IF(N152="zákl. přenesená",J152,0)</f>
        <v>0</v>
      </c>
      <c r="BH152" s="216">
        <f>IF(N152="sníž. přenesená",J152,0)</f>
        <v>0</v>
      </c>
      <c r="BI152" s="216">
        <f>IF(N152="nulová",J152,0)</f>
        <v>0</v>
      </c>
      <c r="BJ152" s="17" t="s">
        <v>79</v>
      </c>
      <c r="BK152" s="217">
        <f>ROUND(I152*H152,15)</f>
        <v>0</v>
      </c>
      <c r="BL152" s="17" t="s">
        <v>892</v>
      </c>
      <c r="BM152" s="215" t="s">
        <v>189</v>
      </c>
    </row>
    <row r="153" s="2" customFormat="1">
      <c r="A153" s="38"/>
      <c r="B153" s="39"/>
      <c r="C153" s="40"/>
      <c r="D153" s="218" t="s">
        <v>137</v>
      </c>
      <c r="E153" s="40"/>
      <c r="F153" s="219" t="s">
        <v>936</v>
      </c>
      <c r="G153" s="40"/>
      <c r="H153" s="40"/>
      <c r="I153" s="144"/>
      <c r="J153" s="40"/>
      <c r="K153" s="40"/>
      <c r="L153" s="44"/>
      <c r="M153" s="220"/>
      <c r="N153" s="221"/>
      <c r="O153" s="91"/>
      <c r="P153" s="91"/>
      <c r="Q153" s="91"/>
      <c r="R153" s="91"/>
      <c r="S153" s="91"/>
      <c r="T153" s="92"/>
      <c r="U153" s="38"/>
      <c r="V153" s="38"/>
      <c r="W153" s="38"/>
      <c r="X153" s="38"/>
      <c r="Y153" s="38"/>
      <c r="Z153" s="38"/>
      <c r="AA153" s="38"/>
      <c r="AB153" s="38"/>
      <c r="AC153" s="38"/>
      <c r="AD153" s="38"/>
      <c r="AE153" s="38"/>
      <c r="AT153" s="17" t="s">
        <v>137</v>
      </c>
      <c r="AU153" s="17" t="s">
        <v>79</v>
      </c>
    </row>
    <row r="154" s="2" customFormat="1" ht="19.8" customHeight="1">
      <c r="A154" s="38"/>
      <c r="B154" s="39"/>
      <c r="C154" s="223" t="s">
        <v>191</v>
      </c>
      <c r="D154" s="223" t="s">
        <v>291</v>
      </c>
      <c r="E154" s="224" t="s">
        <v>937</v>
      </c>
      <c r="F154" s="225" t="s">
        <v>938</v>
      </c>
      <c r="G154" s="226" t="s">
        <v>161</v>
      </c>
      <c r="H154" s="227">
        <v>1</v>
      </c>
      <c r="I154" s="228"/>
      <c r="J154" s="227">
        <f>ROUND(I154*H154,15)</f>
        <v>0</v>
      </c>
      <c r="K154" s="225" t="s">
        <v>134</v>
      </c>
      <c r="L154" s="229"/>
      <c r="M154" s="230" t="s">
        <v>1</v>
      </c>
      <c r="N154" s="231" t="s">
        <v>37</v>
      </c>
      <c r="O154" s="91"/>
      <c r="P154" s="213">
        <f>O154*H154</f>
        <v>0</v>
      </c>
      <c r="Q154" s="213">
        <v>0</v>
      </c>
      <c r="R154" s="213">
        <f>Q154*H154</f>
        <v>0</v>
      </c>
      <c r="S154" s="213">
        <v>0</v>
      </c>
      <c r="T154" s="214">
        <f>S154*H154</f>
        <v>0</v>
      </c>
      <c r="U154" s="38"/>
      <c r="V154" s="38"/>
      <c r="W154" s="38"/>
      <c r="X154" s="38"/>
      <c r="Y154" s="38"/>
      <c r="Z154" s="38"/>
      <c r="AA154" s="38"/>
      <c r="AB154" s="38"/>
      <c r="AC154" s="38"/>
      <c r="AD154" s="38"/>
      <c r="AE154" s="38"/>
      <c r="AR154" s="215" t="s">
        <v>892</v>
      </c>
      <c r="AT154" s="215" t="s">
        <v>291</v>
      </c>
      <c r="AU154" s="215" t="s">
        <v>79</v>
      </c>
      <c r="AY154" s="17" t="s">
        <v>136</v>
      </c>
      <c r="BE154" s="216">
        <f>IF(N154="základní",J154,0)</f>
        <v>0</v>
      </c>
      <c r="BF154" s="216">
        <f>IF(N154="snížená",J154,0)</f>
        <v>0</v>
      </c>
      <c r="BG154" s="216">
        <f>IF(N154="zákl. přenesená",J154,0)</f>
        <v>0</v>
      </c>
      <c r="BH154" s="216">
        <f>IF(N154="sníž. přenesená",J154,0)</f>
        <v>0</v>
      </c>
      <c r="BI154" s="216">
        <f>IF(N154="nulová",J154,0)</f>
        <v>0</v>
      </c>
      <c r="BJ154" s="17" t="s">
        <v>79</v>
      </c>
      <c r="BK154" s="217">
        <f>ROUND(I154*H154,15)</f>
        <v>0</v>
      </c>
      <c r="BL154" s="17" t="s">
        <v>892</v>
      </c>
      <c r="BM154" s="215" t="s">
        <v>195</v>
      </c>
    </row>
    <row r="155" s="2" customFormat="1">
      <c r="A155" s="38"/>
      <c r="B155" s="39"/>
      <c r="C155" s="40"/>
      <c r="D155" s="218" t="s">
        <v>137</v>
      </c>
      <c r="E155" s="40"/>
      <c r="F155" s="219" t="s">
        <v>938</v>
      </c>
      <c r="G155" s="40"/>
      <c r="H155" s="40"/>
      <c r="I155" s="144"/>
      <c r="J155" s="40"/>
      <c r="K155" s="40"/>
      <c r="L155" s="44"/>
      <c r="M155" s="220"/>
      <c r="N155" s="221"/>
      <c r="O155" s="91"/>
      <c r="P155" s="91"/>
      <c r="Q155" s="91"/>
      <c r="R155" s="91"/>
      <c r="S155" s="91"/>
      <c r="T155" s="92"/>
      <c r="U155" s="38"/>
      <c r="V155" s="38"/>
      <c r="W155" s="38"/>
      <c r="X155" s="38"/>
      <c r="Y155" s="38"/>
      <c r="Z155" s="38"/>
      <c r="AA155" s="38"/>
      <c r="AB155" s="38"/>
      <c r="AC155" s="38"/>
      <c r="AD155" s="38"/>
      <c r="AE155" s="38"/>
      <c r="AT155" s="17" t="s">
        <v>137</v>
      </c>
      <c r="AU155" s="17" t="s">
        <v>79</v>
      </c>
    </row>
    <row r="156" s="2" customFormat="1" ht="19.8" customHeight="1">
      <c r="A156" s="38"/>
      <c r="B156" s="39"/>
      <c r="C156" s="205" t="s">
        <v>167</v>
      </c>
      <c r="D156" s="205" t="s">
        <v>130</v>
      </c>
      <c r="E156" s="206" t="s">
        <v>939</v>
      </c>
      <c r="F156" s="207" t="s">
        <v>940</v>
      </c>
      <c r="G156" s="208" t="s">
        <v>194</v>
      </c>
      <c r="H156" s="209">
        <v>100</v>
      </c>
      <c r="I156" s="210"/>
      <c r="J156" s="209">
        <f>ROUND(I156*H156,15)</f>
        <v>0</v>
      </c>
      <c r="K156" s="207" t="s">
        <v>134</v>
      </c>
      <c r="L156" s="44"/>
      <c r="M156" s="211" t="s">
        <v>1</v>
      </c>
      <c r="N156" s="212" t="s">
        <v>37</v>
      </c>
      <c r="O156" s="91"/>
      <c r="P156" s="213">
        <f>O156*H156</f>
        <v>0</v>
      </c>
      <c r="Q156" s="213">
        <v>0</v>
      </c>
      <c r="R156" s="213">
        <f>Q156*H156</f>
        <v>0</v>
      </c>
      <c r="S156" s="213">
        <v>0</v>
      </c>
      <c r="T156" s="214">
        <f>S156*H156</f>
        <v>0</v>
      </c>
      <c r="U156" s="38"/>
      <c r="V156" s="38"/>
      <c r="W156" s="38"/>
      <c r="X156" s="38"/>
      <c r="Y156" s="38"/>
      <c r="Z156" s="38"/>
      <c r="AA156" s="38"/>
      <c r="AB156" s="38"/>
      <c r="AC156" s="38"/>
      <c r="AD156" s="38"/>
      <c r="AE156" s="38"/>
      <c r="AR156" s="215" t="s">
        <v>892</v>
      </c>
      <c r="AT156" s="215" t="s">
        <v>130</v>
      </c>
      <c r="AU156" s="215" t="s">
        <v>79</v>
      </c>
      <c r="AY156" s="17" t="s">
        <v>136</v>
      </c>
      <c r="BE156" s="216">
        <f>IF(N156="základní",J156,0)</f>
        <v>0</v>
      </c>
      <c r="BF156" s="216">
        <f>IF(N156="snížená",J156,0)</f>
        <v>0</v>
      </c>
      <c r="BG156" s="216">
        <f>IF(N156="zákl. přenesená",J156,0)</f>
        <v>0</v>
      </c>
      <c r="BH156" s="216">
        <f>IF(N156="sníž. přenesená",J156,0)</f>
        <v>0</v>
      </c>
      <c r="BI156" s="216">
        <f>IF(N156="nulová",J156,0)</f>
        <v>0</v>
      </c>
      <c r="BJ156" s="17" t="s">
        <v>79</v>
      </c>
      <c r="BK156" s="217">
        <f>ROUND(I156*H156,15)</f>
        <v>0</v>
      </c>
      <c r="BL156" s="17" t="s">
        <v>892</v>
      </c>
      <c r="BM156" s="215" t="s">
        <v>199</v>
      </c>
    </row>
    <row r="157" s="2" customFormat="1">
      <c r="A157" s="38"/>
      <c r="B157" s="39"/>
      <c r="C157" s="40"/>
      <c r="D157" s="218" t="s">
        <v>137</v>
      </c>
      <c r="E157" s="40"/>
      <c r="F157" s="219" t="s">
        <v>940</v>
      </c>
      <c r="G157" s="40"/>
      <c r="H157" s="40"/>
      <c r="I157" s="144"/>
      <c r="J157" s="40"/>
      <c r="K157" s="40"/>
      <c r="L157" s="44"/>
      <c r="M157" s="220"/>
      <c r="N157" s="221"/>
      <c r="O157" s="91"/>
      <c r="P157" s="91"/>
      <c r="Q157" s="91"/>
      <c r="R157" s="91"/>
      <c r="S157" s="91"/>
      <c r="T157" s="92"/>
      <c r="U157" s="38"/>
      <c r="V157" s="38"/>
      <c r="W157" s="38"/>
      <c r="X157" s="38"/>
      <c r="Y157" s="38"/>
      <c r="Z157" s="38"/>
      <c r="AA157" s="38"/>
      <c r="AB157" s="38"/>
      <c r="AC157" s="38"/>
      <c r="AD157" s="38"/>
      <c r="AE157" s="38"/>
      <c r="AT157" s="17" t="s">
        <v>137</v>
      </c>
      <c r="AU157" s="17" t="s">
        <v>79</v>
      </c>
    </row>
    <row r="158" s="2" customFormat="1" ht="19.8" customHeight="1">
      <c r="A158" s="38"/>
      <c r="B158" s="39"/>
      <c r="C158" s="205" t="s">
        <v>8</v>
      </c>
      <c r="D158" s="205" t="s">
        <v>130</v>
      </c>
      <c r="E158" s="206" t="s">
        <v>842</v>
      </c>
      <c r="F158" s="207" t="s">
        <v>843</v>
      </c>
      <c r="G158" s="208" t="s">
        <v>161</v>
      </c>
      <c r="H158" s="209">
        <v>14</v>
      </c>
      <c r="I158" s="210"/>
      <c r="J158" s="209">
        <f>ROUND(I158*H158,15)</f>
        <v>0</v>
      </c>
      <c r="K158" s="207" t="s">
        <v>134</v>
      </c>
      <c r="L158" s="44"/>
      <c r="M158" s="211" t="s">
        <v>1</v>
      </c>
      <c r="N158" s="212" t="s">
        <v>37</v>
      </c>
      <c r="O158" s="91"/>
      <c r="P158" s="213">
        <f>O158*H158</f>
        <v>0</v>
      </c>
      <c r="Q158" s="213">
        <v>0</v>
      </c>
      <c r="R158" s="213">
        <f>Q158*H158</f>
        <v>0</v>
      </c>
      <c r="S158" s="213">
        <v>0</v>
      </c>
      <c r="T158" s="214">
        <f>S158*H158</f>
        <v>0</v>
      </c>
      <c r="U158" s="38"/>
      <c r="V158" s="38"/>
      <c r="W158" s="38"/>
      <c r="X158" s="38"/>
      <c r="Y158" s="38"/>
      <c r="Z158" s="38"/>
      <c r="AA158" s="38"/>
      <c r="AB158" s="38"/>
      <c r="AC158" s="38"/>
      <c r="AD158" s="38"/>
      <c r="AE158" s="38"/>
      <c r="AR158" s="215" t="s">
        <v>892</v>
      </c>
      <c r="AT158" s="215" t="s">
        <v>130</v>
      </c>
      <c r="AU158" s="215" t="s">
        <v>79</v>
      </c>
      <c r="AY158" s="17" t="s">
        <v>136</v>
      </c>
      <c r="BE158" s="216">
        <f>IF(N158="základní",J158,0)</f>
        <v>0</v>
      </c>
      <c r="BF158" s="216">
        <f>IF(N158="snížená",J158,0)</f>
        <v>0</v>
      </c>
      <c r="BG158" s="216">
        <f>IF(N158="zákl. přenesená",J158,0)</f>
        <v>0</v>
      </c>
      <c r="BH158" s="216">
        <f>IF(N158="sníž. přenesená",J158,0)</f>
        <v>0</v>
      </c>
      <c r="BI158" s="216">
        <f>IF(N158="nulová",J158,0)</f>
        <v>0</v>
      </c>
      <c r="BJ158" s="17" t="s">
        <v>79</v>
      </c>
      <c r="BK158" s="217">
        <f>ROUND(I158*H158,15)</f>
        <v>0</v>
      </c>
      <c r="BL158" s="17" t="s">
        <v>892</v>
      </c>
      <c r="BM158" s="215" t="s">
        <v>203</v>
      </c>
    </row>
    <row r="159" s="2" customFormat="1">
      <c r="A159" s="38"/>
      <c r="B159" s="39"/>
      <c r="C159" s="40"/>
      <c r="D159" s="218" t="s">
        <v>137</v>
      </c>
      <c r="E159" s="40"/>
      <c r="F159" s="219" t="s">
        <v>843</v>
      </c>
      <c r="G159" s="40"/>
      <c r="H159" s="40"/>
      <c r="I159" s="144"/>
      <c r="J159" s="40"/>
      <c r="K159" s="40"/>
      <c r="L159" s="44"/>
      <c r="M159" s="220"/>
      <c r="N159" s="221"/>
      <c r="O159" s="91"/>
      <c r="P159" s="91"/>
      <c r="Q159" s="91"/>
      <c r="R159" s="91"/>
      <c r="S159" s="91"/>
      <c r="T159" s="92"/>
      <c r="U159" s="38"/>
      <c r="V159" s="38"/>
      <c r="W159" s="38"/>
      <c r="X159" s="38"/>
      <c r="Y159" s="38"/>
      <c r="Z159" s="38"/>
      <c r="AA159" s="38"/>
      <c r="AB159" s="38"/>
      <c r="AC159" s="38"/>
      <c r="AD159" s="38"/>
      <c r="AE159" s="38"/>
      <c r="AT159" s="17" t="s">
        <v>137</v>
      </c>
      <c r="AU159" s="17" t="s">
        <v>79</v>
      </c>
    </row>
    <row r="160" s="2" customFormat="1" ht="19.8" customHeight="1">
      <c r="A160" s="38"/>
      <c r="B160" s="39"/>
      <c r="C160" s="205" t="s">
        <v>171</v>
      </c>
      <c r="D160" s="205" t="s">
        <v>130</v>
      </c>
      <c r="E160" s="206" t="s">
        <v>960</v>
      </c>
      <c r="F160" s="207" t="s">
        <v>961</v>
      </c>
      <c r="G160" s="208" t="s">
        <v>161</v>
      </c>
      <c r="H160" s="209">
        <v>3</v>
      </c>
      <c r="I160" s="210"/>
      <c r="J160" s="209">
        <f>ROUND(I160*H160,15)</f>
        <v>0</v>
      </c>
      <c r="K160" s="207" t="s">
        <v>134</v>
      </c>
      <c r="L160" s="44"/>
      <c r="M160" s="211" t="s">
        <v>1</v>
      </c>
      <c r="N160" s="212" t="s">
        <v>37</v>
      </c>
      <c r="O160" s="91"/>
      <c r="P160" s="213">
        <f>O160*H160</f>
        <v>0</v>
      </c>
      <c r="Q160" s="213">
        <v>0</v>
      </c>
      <c r="R160" s="213">
        <f>Q160*H160</f>
        <v>0</v>
      </c>
      <c r="S160" s="213">
        <v>0</v>
      </c>
      <c r="T160" s="214">
        <f>S160*H160</f>
        <v>0</v>
      </c>
      <c r="U160" s="38"/>
      <c r="V160" s="38"/>
      <c r="W160" s="38"/>
      <c r="X160" s="38"/>
      <c r="Y160" s="38"/>
      <c r="Z160" s="38"/>
      <c r="AA160" s="38"/>
      <c r="AB160" s="38"/>
      <c r="AC160" s="38"/>
      <c r="AD160" s="38"/>
      <c r="AE160" s="38"/>
      <c r="AR160" s="215" t="s">
        <v>892</v>
      </c>
      <c r="AT160" s="215" t="s">
        <v>130</v>
      </c>
      <c r="AU160" s="215" t="s">
        <v>79</v>
      </c>
      <c r="AY160" s="17" t="s">
        <v>136</v>
      </c>
      <c r="BE160" s="216">
        <f>IF(N160="základní",J160,0)</f>
        <v>0</v>
      </c>
      <c r="BF160" s="216">
        <f>IF(N160="snížená",J160,0)</f>
        <v>0</v>
      </c>
      <c r="BG160" s="216">
        <f>IF(N160="zákl. přenesená",J160,0)</f>
        <v>0</v>
      </c>
      <c r="BH160" s="216">
        <f>IF(N160="sníž. přenesená",J160,0)</f>
        <v>0</v>
      </c>
      <c r="BI160" s="216">
        <f>IF(N160="nulová",J160,0)</f>
        <v>0</v>
      </c>
      <c r="BJ160" s="17" t="s">
        <v>79</v>
      </c>
      <c r="BK160" s="217">
        <f>ROUND(I160*H160,15)</f>
        <v>0</v>
      </c>
      <c r="BL160" s="17" t="s">
        <v>892</v>
      </c>
      <c r="BM160" s="215" t="s">
        <v>207</v>
      </c>
    </row>
    <row r="161" s="2" customFormat="1">
      <c r="A161" s="38"/>
      <c r="B161" s="39"/>
      <c r="C161" s="40"/>
      <c r="D161" s="218" t="s">
        <v>137</v>
      </c>
      <c r="E161" s="40"/>
      <c r="F161" s="219" t="s">
        <v>961</v>
      </c>
      <c r="G161" s="40"/>
      <c r="H161" s="40"/>
      <c r="I161" s="144"/>
      <c r="J161" s="40"/>
      <c r="K161" s="40"/>
      <c r="L161" s="44"/>
      <c r="M161" s="220"/>
      <c r="N161" s="221"/>
      <c r="O161" s="91"/>
      <c r="P161" s="91"/>
      <c r="Q161" s="91"/>
      <c r="R161" s="91"/>
      <c r="S161" s="91"/>
      <c r="T161" s="92"/>
      <c r="U161" s="38"/>
      <c r="V161" s="38"/>
      <c r="W161" s="38"/>
      <c r="X161" s="38"/>
      <c r="Y161" s="38"/>
      <c r="Z161" s="38"/>
      <c r="AA161" s="38"/>
      <c r="AB161" s="38"/>
      <c r="AC161" s="38"/>
      <c r="AD161" s="38"/>
      <c r="AE161" s="38"/>
      <c r="AT161" s="17" t="s">
        <v>137</v>
      </c>
      <c r="AU161" s="17" t="s">
        <v>79</v>
      </c>
    </row>
    <row r="162" s="2" customFormat="1" ht="19.8" customHeight="1">
      <c r="A162" s="38"/>
      <c r="B162" s="39"/>
      <c r="C162" s="205" t="s">
        <v>209</v>
      </c>
      <c r="D162" s="205" t="s">
        <v>130</v>
      </c>
      <c r="E162" s="206" t="s">
        <v>962</v>
      </c>
      <c r="F162" s="207" t="s">
        <v>963</v>
      </c>
      <c r="G162" s="208" t="s">
        <v>161</v>
      </c>
      <c r="H162" s="209">
        <v>6</v>
      </c>
      <c r="I162" s="210"/>
      <c r="J162" s="209">
        <f>ROUND(I162*H162,15)</f>
        <v>0</v>
      </c>
      <c r="K162" s="207" t="s">
        <v>134</v>
      </c>
      <c r="L162" s="44"/>
      <c r="M162" s="211" t="s">
        <v>1</v>
      </c>
      <c r="N162" s="212" t="s">
        <v>37</v>
      </c>
      <c r="O162" s="91"/>
      <c r="P162" s="213">
        <f>O162*H162</f>
        <v>0</v>
      </c>
      <c r="Q162" s="213">
        <v>0</v>
      </c>
      <c r="R162" s="213">
        <f>Q162*H162</f>
        <v>0</v>
      </c>
      <c r="S162" s="213">
        <v>0</v>
      </c>
      <c r="T162" s="214">
        <f>S162*H162</f>
        <v>0</v>
      </c>
      <c r="U162" s="38"/>
      <c r="V162" s="38"/>
      <c r="W162" s="38"/>
      <c r="X162" s="38"/>
      <c r="Y162" s="38"/>
      <c r="Z162" s="38"/>
      <c r="AA162" s="38"/>
      <c r="AB162" s="38"/>
      <c r="AC162" s="38"/>
      <c r="AD162" s="38"/>
      <c r="AE162" s="38"/>
      <c r="AR162" s="215" t="s">
        <v>892</v>
      </c>
      <c r="AT162" s="215" t="s">
        <v>130</v>
      </c>
      <c r="AU162" s="215" t="s">
        <v>79</v>
      </c>
      <c r="AY162" s="17" t="s">
        <v>136</v>
      </c>
      <c r="BE162" s="216">
        <f>IF(N162="základní",J162,0)</f>
        <v>0</v>
      </c>
      <c r="BF162" s="216">
        <f>IF(N162="snížená",J162,0)</f>
        <v>0</v>
      </c>
      <c r="BG162" s="216">
        <f>IF(N162="zákl. přenesená",J162,0)</f>
        <v>0</v>
      </c>
      <c r="BH162" s="216">
        <f>IF(N162="sníž. přenesená",J162,0)</f>
        <v>0</v>
      </c>
      <c r="BI162" s="216">
        <f>IF(N162="nulová",J162,0)</f>
        <v>0</v>
      </c>
      <c r="BJ162" s="17" t="s">
        <v>79</v>
      </c>
      <c r="BK162" s="217">
        <f>ROUND(I162*H162,15)</f>
        <v>0</v>
      </c>
      <c r="BL162" s="17" t="s">
        <v>892</v>
      </c>
      <c r="BM162" s="215" t="s">
        <v>212</v>
      </c>
    </row>
    <row r="163" s="2" customFormat="1">
      <c r="A163" s="38"/>
      <c r="B163" s="39"/>
      <c r="C163" s="40"/>
      <c r="D163" s="218" t="s">
        <v>137</v>
      </c>
      <c r="E163" s="40"/>
      <c r="F163" s="219" t="s">
        <v>963</v>
      </c>
      <c r="G163" s="40"/>
      <c r="H163" s="40"/>
      <c r="I163" s="144"/>
      <c r="J163" s="40"/>
      <c r="K163" s="40"/>
      <c r="L163" s="44"/>
      <c r="M163" s="220"/>
      <c r="N163" s="221"/>
      <c r="O163" s="91"/>
      <c r="P163" s="91"/>
      <c r="Q163" s="91"/>
      <c r="R163" s="91"/>
      <c r="S163" s="91"/>
      <c r="T163" s="92"/>
      <c r="U163" s="38"/>
      <c r="V163" s="38"/>
      <c r="W163" s="38"/>
      <c r="X163" s="38"/>
      <c r="Y163" s="38"/>
      <c r="Z163" s="38"/>
      <c r="AA163" s="38"/>
      <c r="AB163" s="38"/>
      <c r="AC163" s="38"/>
      <c r="AD163" s="38"/>
      <c r="AE163" s="38"/>
      <c r="AT163" s="17" t="s">
        <v>137</v>
      </c>
      <c r="AU163" s="17" t="s">
        <v>79</v>
      </c>
    </row>
    <row r="164" s="2" customFormat="1" ht="19.8" customHeight="1">
      <c r="A164" s="38"/>
      <c r="B164" s="39"/>
      <c r="C164" s="205" t="s">
        <v>176</v>
      </c>
      <c r="D164" s="205" t="s">
        <v>130</v>
      </c>
      <c r="E164" s="206" t="s">
        <v>964</v>
      </c>
      <c r="F164" s="207" t="s">
        <v>965</v>
      </c>
      <c r="G164" s="208" t="s">
        <v>161</v>
      </c>
      <c r="H164" s="209">
        <v>18</v>
      </c>
      <c r="I164" s="210"/>
      <c r="J164" s="209">
        <f>ROUND(I164*H164,15)</f>
        <v>0</v>
      </c>
      <c r="K164" s="207" t="s">
        <v>134</v>
      </c>
      <c r="L164" s="44"/>
      <c r="M164" s="211" t="s">
        <v>1</v>
      </c>
      <c r="N164" s="212" t="s">
        <v>37</v>
      </c>
      <c r="O164" s="91"/>
      <c r="P164" s="213">
        <f>O164*H164</f>
        <v>0</v>
      </c>
      <c r="Q164" s="213">
        <v>0</v>
      </c>
      <c r="R164" s="213">
        <f>Q164*H164</f>
        <v>0</v>
      </c>
      <c r="S164" s="213">
        <v>0</v>
      </c>
      <c r="T164" s="214">
        <f>S164*H164</f>
        <v>0</v>
      </c>
      <c r="U164" s="38"/>
      <c r="V164" s="38"/>
      <c r="W164" s="38"/>
      <c r="X164" s="38"/>
      <c r="Y164" s="38"/>
      <c r="Z164" s="38"/>
      <c r="AA164" s="38"/>
      <c r="AB164" s="38"/>
      <c r="AC164" s="38"/>
      <c r="AD164" s="38"/>
      <c r="AE164" s="38"/>
      <c r="AR164" s="215" t="s">
        <v>892</v>
      </c>
      <c r="AT164" s="215" t="s">
        <v>130</v>
      </c>
      <c r="AU164" s="215" t="s">
        <v>79</v>
      </c>
      <c r="AY164" s="17" t="s">
        <v>136</v>
      </c>
      <c r="BE164" s="216">
        <f>IF(N164="základní",J164,0)</f>
        <v>0</v>
      </c>
      <c r="BF164" s="216">
        <f>IF(N164="snížená",J164,0)</f>
        <v>0</v>
      </c>
      <c r="BG164" s="216">
        <f>IF(N164="zákl. přenesená",J164,0)</f>
        <v>0</v>
      </c>
      <c r="BH164" s="216">
        <f>IF(N164="sníž. přenesená",J164,0)</f>
        <v>0</v>
      </c>
      <c r="BI164" s="216">
        <f>IF(N164="nulová",J164,0)</f>
        <v>0</v>
      </c>
      <c r="BJ164" s="17" t="s">
        <v>79</v>
      </c>
      <c r="BK164" s="217">
        <f>ROUND(I164*H164,15)</f>
        <v>0</v>
      </c>
      <c r="BL164" s="17" t="s">
        <v>892</v>
      </c>
      <c r="BM164" s="215" t="s">
        <v>216</v>
      </c>
    </row>
    <row r="165" s="2" customFormat="1">
      <c r="A165" s="38"/>
      <c r="B165" s="39"/>
      <c r="C165" s="40"/>
      <c r="D165" s="218" t="s">
        <v>137</v>
      </c>
      <c r="E165" s="40"/>
      <c r="F165" s="219" t="s">
        <v>965</v>
      </c>
      <c r="G165" s="40"/>
      <c r="H165" s="40"/>
      <c r="I165" s="144"/>
      <c r="J165" s="40"/>
      <c r="K165" s="40"/>
      <c r="L165" s="44"/>
      <c r="M165" s="233"/>
      <c r="N165" s="234"/>
      <c r="O165" s="235"/>
      <c r="P165" s="235"/>
      <c r="Q165" s="235"/>
      <c r="R165" s="235"/>
      <c r="S165" s="235"/>
      <c r="T165" s="236"/>
      <c r="U165" s="38"/>
      <c r="V165" s="38"/>
      <c r="W165" s="38"/>
      <c r="X165" s="38"/>
      <c r="Y165" s="38"/>
      <c r="Z165" s="38"/>
      <c r="AA165" s="38"/>
      <c r="AB165" s="38"/>
      <c r="AC165" s="38"/>
      <c r="AD165" s="38"/>
      <c r="AE165" s="38"/>
      <c r="AT165" s="17" t="s">
        <v>137</v>
      </c>
      <c r="AU165" s="17" t="s">
        <v>79</v>
      </c>
    </row>
    <row r="166" s="2" customFormat="1" ht="6.96" customHeight="1">
      <c r="A166" s="38"/>
      <c r="B166" s="66"/>
      <c r="C166" s="67"/>
      <c r="D166" s="67"/>
      <c r="E166" s="67"/>
      <c r="F166" s="67"/>
      <c r="G166" s="67"/>
      <c r="H166" s="67"/>
      <c r="I166" s="183"/>
      <c r="J166" s="67"/>
      <c r="K166" s="67"/>
      <c r="L166" s="44"/>
      <c r="M166" s="38"/>
      <c r="O166" s="38"/>
      <c r="P166" s="38"/>
      <c r="Q166" s="38"/>
      <c r="R166" s="38"/>
      <c r="S166" s="38"/>
      <c r="T166" s="38"/>
      <c r="U166" s="38"/>
      <c r="V166" s="38"/>
      <c r="W166" s="38"/>
      <c r="X166" s="38"/>
      <c r="Y166" s="38"/>
      <c r="Z166" s="38"/>
      <c r="AA166" s="38"/>
      <c r="AB166" s="38"/>
      <c r="AC166" s="38"/>
      <c r="AD166" s="38"/>
      <c r="AE166" s="38"/>
    </row>
  </sheetData>
  <sheetProtection sheet="1" autoFilter="0" formatColumns="0" formatRows="0" objects="1" scenarios="1" spinCount="100000" saltValue="EYnMkvFe6isGMRMdIYoRDZ6XNAg2KsJ3JcDSat7TbEC4E0+0QO0edynzBWKbYarz4xo++bjCBYNfk6dMe1Wq4g==" hashValue="Eipk/Q3r0vO62Rpok6XOzffJibktRYUB6ACoxtxDy0p1zb3zxaH4kpkac/8BEegRKFJ55I2fHt7ZBEbX88mRJQ==" algorithmName="SHA-512" password="CC35"/>
  <autoFilter ref="C118:K1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102</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982</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ROUND(J116,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ROUND((SUM(BE116:BE129)),  15)</f>
        <v>0</v>
      </c>
      <c r="G33" s="38"/>
      <c r="H33" s="38"/>
      <c r="I33" s="162">
        <v>0.20999999999999999</v>
      </c>
      <c r="J33" s="161">
        <f>ROUND(((SUM(BE116:BE129))*I33),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ROUND((SUM(BF116:BF129)),  15)</f>
        <v>0</v>
      </c>
      <c r="G34" s="38"/>
      <c r="H34" s="38"/>
      <c r="I34" s="162">
        <v>0.14999999999999999</v>
      </c>
      <c r="J34" s="161">
        <f>ROUND(((SUM(BF116:BF129))*I34),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ROUND((SUM(BG116:BG129)),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ROUND((SUM(BH116:BH129)),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ROUND((SUM(BI116:BI129)),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PS 02.2 - Materiál - Etapa 2</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J116</f>
        <v>0</v>
      </c>
      <c r="K96" s="40"/>
      <c r="L96" s="63"/>
      <c r="S96" s="38"/>
      <c r="T96" s="38"/>
      <c r="U96" s="38"/>
      <c r="V96" s="38"/>
      <c r="W96" s="38"/>
      <c r="X96" s="38"/>
      <c r="Y96" s="38"/>
      <c r="Z96" s="38"/>
      <c r="AA96" s="38"/>
      <c r="AB96" s="38"/>
      <c r="AC96" s="38"/>
      <c r="AD96" s="38"/>
      <c r="AE96" s="38"/>
      <c r="AU96" s="17" t="s">
        <v>116</v>
      </c>
    </row>
    <row r="97" s="2" customFormat="1" ht="21.84" customHeight="1">
      <c r="A97" s="38"/>
      <c r="B97" s="39"/>
      <c r="C97" s="40"/>
      <c r="D97" s="40"/>
      <c r="E97" s="40"/>
      <c r="F97" s="40"/>
      <c r="G97" s="40"/>
      <c r="H97" s="40"/>
      <c r="I97" s="144"/>
      <c r="J97" s="40"/>
      <c r="K97" s="40"/>
      <c r="L97" s="63"/>
      <c r="S97" s="38"/>
      <c r="T97" s="38"/>
      <c r="U97" s="38"/>
      <c r="V97" s="38"/>
      <c r="W97" s="38"/>
      <c r="X97" s="38"/>
      <c r="Y97" s="38"/>
      <c r="Z97" s="38"/>
      <c r="AA97" s="38"/>
      <c r="AB97" s="38"/>
      <c r="AC97" s="38"/>
      <c r="AD97" s="38"/>
      <c r="AE97" s="38"/>
    </row>
    <row r="98" s="2" customFormat="1" ht="6.96" customHeight="1">
      <c r="A98" s="38"/>
      <c r="B98" s="66"/>
      <c r="C98" s="67"/>
      <c r="D98" s="67"/>
      <c r="E98" s="67"/>
      <c r="F98" s="67"/>
      <c r="G98" s="67"/>
      <c r="H98" s="67"/>
      <c r="I98" s="183"/>
      <c r="J98" s="67"/>
      <c r="K98" s="67"/>
      <c r="L98" s="63"/>
      <c r="S98" s="38"/>
      <c r="T98" s="38"/>
      <c r="U98" s="38"/>
      <c r="V98" s="38"/>
      <c r="W98" s="38"/>
      <c r="X98" s="38"/>
      <c r="Y98" s="38"/>
      <c r="Z98" s="38"/>
      <c r="AA98" s="38"/>
      <c r="AB98" s="38"/>
      <c r="AC98" s="38"/>
      <c r="AD98" s="38"/>
      <c r="AE98" s="38"/>
    </row>
    <row r="102" s="2" customFormat="1" ht="6.96" customHeight="1">
      <c r="A102" s="38"/>
      <c r="B102" s="68"/>
      <c r="C102" s="69"/>
      <c r="D102" s="69"/>
      <c r="E102" s="69"/>
      <c r="F102" s="69"/>
      <c r="G102" s="69"/>
      <c r="H102" s="69"/>
      <c r="I102" s="186"/>
      <c r="J102" s="69"/>
      <c r="K102" s="69"/>
      <c r="L102" s="63"/>
      <c r="S102" s="38"/>
      <c r="T102" s="38"/>
      <c r="U102" s="38"/>
      <c r="V102" s="38"/>
      <c r="W102" s="38"/>
      <c r="X102" s="38"/>
      <c r="Y102" s="38"/>
      <c r="Z102" s="38"/>
      <c r="AA102" s="38"/>
      <c r="AB102" s="38"/>
      <c r="AC102" s="38"/>
      <c r="AD102" s="38"/>
      <c r="AE102" s="38"/>
    </row>
    <row r="103" s="2" customFormat="1" ht="24.96" customHeight="1">
      <c r="A103" s="38"/>
      <c r="B103" s="39"/>
      <c r="C103" s="23" t="s">
        <v>117</v>
      </c>
      <c r="D103" s="40"/>
      <c r="E103" s="40"/>
      <c r="F103" s="40"/>
      <c r="G103" s="40"/>
      <c r="H103" s="40"/>
      <c r="I103" s="144"/>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144"/>
      <c r="J104" s="40"/>
      <c r="K104" s="40"/>
      <c r="L104" s="63"/>
      <c r="S104" s="38"/>
      <c r="T104" s="38"/>
      <c r="U104" s="38"/>
      <c r="V104" s="38"/>
      <c r="W104" s="38"/>
      <c r="X104" s="38"/>
      <c r="Y104" s="38"/>
      <c r="Z104" s="38"/>
      <c r="AA104" s="38"/>
      <c r="AB104" s="38"/>
      <c r="AC104" s="38"/>
      <c r="AD104" s="38"/>
      <c r="AE104" s="38"/>
    </row>
    <row r="105" s="2" customFormat="1" ht="12" customHeight="1">
      <c r="A105" s="38"/>
      <c r="B105" s="39"/>
      <c r="C105" s="32" t="s">
        <v>15</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14.4" customHeight="1">
      <c r="A106" s="38"/>
      <c r="B106" s="39"/>
      <c r="C106" s="40"/>
      <c r="D106" s="40"/>
      <c r="E106" s="187" t="str">
        <f>E7</f>
        <v>Oprava kolejí a výhybek v žst. Hradec Králové hl.n.</v>
      </c>
      <c r="F106" s="32"/>
      <c r="G106" s="32"/>
      <c r="H106" s="32"/>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110</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4.4" customHeight="1">
      <c r="A108" s="38"/>
      <c r="B108" s="39"/>
      <c r="C108" s="40"/>
      <c r="D108" s="40"/>
      <c r="E108" s="76" t="str">
        <f>E9</f>
        <v>PS 02.2 - Materiál - Etapa 2</v>
      </c>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19</v>
      </c>
      <c r="D110" s="40"/>
      <c r="E110" s="40"/>
      <c r="F110" s="27" t="str">
        <f>F12</f>
        <v xml:space="preserve"> </v>
      </c>
      <c r="G110" s="40"/>
      <c r="H110" s="40"/>
      <c r="I110" s="147" t="s">
        <v>21</v>
      </c>
      <c r="J110" s="79" t="str">
        <f>IF(J12="","",J12)</f>
        <v>3. 6. 2020</v>
      </c>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32" t="s">
        <v>23</v>
      </c>
      <c r="D112" s="40"/>
      <c r="E112" s="40"/>
      <c r="F112" s="27" t="str">
        <f>E15</f>
        <v xml:space="preserve"> </v>
      </c>
      <c r="G112" s="40"/>
      <c r="H112" s="40"/>
      <c r="I112" s="147" t="s">
        <v>28</v>
      </c>
      <c r="J112" s="36" t="str">
        <f>E21</f>
        <v xml:space="preserve"> </v>
      </c>
      <c r="K112" s="40"/>
      <c r="L112" s="63"/>
      <c r="S112" s="38"/>
      <c r="T112" s="38"/>
      <c r="U112" s="38"/>
      <c r="V112" s="38"/>
      <c r="W112" s="38"/>
      <c r="X112" s="38"/>
      <c r="Y112" s="38"/>
      <c r="Z112" s="38"/>
      <c r="AA112" s="38"/>
      <c r="AB112" s="38"/>
      <c r="AC112" s="38"/>
      <c r="AD112" s="38"/>
      <c r="AE112" s="38"/>
    </row>
    <row r="113" s="2" customFormat="1" ht="15.6" customHeight="1">
      <c r="A113" s="38"/>
      <c r="B113" s="39"/>
      <c r="C113" s="32" t="s">
        <v>26</v>
      </c>
      <c r="D113" s="40"/>
      <c r="E113" s="40"/>
      <c r="F113" s="27" t="str">
        <f>IF(E18="","",E18)</f>
        <v>Vyplň údaj</v>
      </c>
      <c r="G113" s="40"/>
      <c r="H113" s="40"/>
      <c r="I113" s="147" t="s">
        <v>30</v>
      </c>
      <c r="J113" s="36" t="str">
        <f>E24</f>
        <v xml:space="preserve"> </v>
      </c>
      <c r="K113" s="40"/>
      <c r="L113" s="63"/>
      <c r="S113" s="38"/>
      <c r="T113" s="38"/>
      <c r="U113" s="38"/>
      <c r="V113" s="38"/>
      <c r="W113" s="38"/>
      <c r="X113" s="38"/>
      <c r="Y113" s="38"/>
      <c r="Z113" s="38"/>
      <c r="AA113" s="38"/>
      <c r="AB113" s="38"/>
      <c r="AC113" s="38"/>
      <c r="AD113" s="38"/>
      <c r="AE113" s="38"/>
    </row>
    <row r="114" s="2" customFormat="1" ht="10.32"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9" customFormat="1" ht="29.28" customHeight="1">
      <c r="A115" s="193"/>
      <c r="B115" s="194"/>
      <c r="C115" s="195" t="s">
        <v>118</v>
      </c>
      <c r="D115" s="196" t="s">
        <v>57</v>
      </c>
      <c r="E115" s="196" t="s">
        <v>53</v>
      </c>
      <c r="F115" s="196" t="s">
        <v>54</v>
      </c>
      <c r="G115" s="196" t="s">
        <v>119</v>
      </c>
      <c r="H115" s="196" t="s">
        <v>120</v>
      </c>
      <c r="I115" s="197" t="s">
        <v>121</v>
      </c>
      <c r="J115" s="196" t="s">
        <v>114</v>
      </c>
      <c r="K115" s="198" t="s">
        <v>122</v>
      </c>
      <c r="L115" s="199"/>
      <c r="M115" s="100" t="s">
        <v>1</v>
      </c>
      <c r="N115" s="101" t="s">
        <v>36</v>
      </c>
      <c r="O115" s="101" t="s">
        <v>123</v>
      </c>
      <c r="P115" s="101" t="s">
        <v>124</v>
      </c>
      <c r="Q115" s="101" t="s">
        <v>125</v>
      </c>
      <c r="R115" s="101" t="s">
        <v>126</v>
      </c>
      <c r="S115" s="101" t="s">
        <v>127</v>
      </c>
      <c r="T115" s="102" t="s">
        <v>128</v>
      </c>
      <c r="U115" s="193"/>
      <c r="V115" s="193"/>
      <c r="W115" s="193"/>
      <c r="X115" s="193"/>
      <c r="Y115" s="193"/>
      <c r="Z115" s="193"/>
      <c r="AA115" s="193"/>
      <c r="AB115" s="193"/>
      <c r="AC115" s="193"/>
      <c r="AD115" s="193"/>
      <c r="AE115" s="193"/>
    </row>
    <row r="116" s="2" customFormat="1" ht="22.8" customHeight="1">
      <c r="A116" s="38"/>
      <c r="B116" s="39"/>
      <c r="C116" s="107" t="s">
        <v>129</v>
      </c>
      <c r="D116" s="40"/>
      <c r="E116" s="40"/>
      <c r="F116" s="40"/>
      <c r="G116" s="40"/>
      <c r="H116" s="40"/>
      <c r="I116" s="144"/>
      <c r="J116" s="200">
        <f>BK116</f>
        <v>0</v>
      </c>
      <c r="K116" s="40"/>
      <c r="L116" s="44"/>
      <c r="M116" s="103"/>
      <c r="N116" s="201"/>
      <c r="O116" s="104"/>
      <c r="P116" s="202">
        <f>SUM(P117:P129)</f>
        <v>0</v>
      </c>
      <c r="Q116" s="104"/>
      <c r="R116" s="202">
        <f>SUM(R117:R129)</f>
        <v>0</v>
      </c>
      <c r="S116" s="104"/>
      <c r="T116" s="203">
        <f>SUM(T117:T129)</f>
        <v>0</v>
      </c>
      <c r="U116" s="38"/>
      <c r="V116" s="38"/>
      <c r="W116" s="38"/>
      <c r="X116" s="38"/>
      <c r="Y116" s="38"/>
      <c r="Z116" s="38"/>
      <c r="AA116" s="38"/>
      <c r="AB116" s="38"/>
      <c r="AC116" s="38"/>
      <c r="AD116" s="38"/>
      <c r="AE116" s="38"/>
      <c r="AT116" s="17" t="s">
        <v>71</v>
      </c>
      <c r="AU116" s="17" t="s">
        <v>116</v>
      </c>
      <c r="BK116" s="204">
        <f>SUM(BK117:BK129)</f>
        <v>0</v>
      </c>
    </row>
    <row r="117" s="2" customFormat="1" ht="19.8" customHeight="1">
      <c r="A117" s="38"/>
      <c r="B117" s="39"/>
      <c r="C117" s="223" t="s">
        <v>79</v>
      </c>
      <c r="D117" s="223" t="s">
        <v>291</v>
      </c>
      <c r="E117" s="224" t="s">
        <v>967</v>
      </c>
      <c r="F117" s="225" t="s">
        <v>968</v>
      </c>
      <c r="G117" s="226" t="s">
        <v>969</v>
      </c>
      <c r="H117" s="227">
        <v>1</v>
      </c>
      <c r="I117" s="228"/>
      <c r="J117" s="227">
        <f>ROUND(I117*H117,15)</f>
        <v>0</v>
      </c>
      <c r="K117" s="225" t="s">
        <v>1</v>
      </c>
      <c r="L117" s="229"/>
      <c r="M117" s="230" t="s">
        <v>1</v>
      </c>
      <c r="N117" s="231" t="s">
        <v>37</v>
      </c>
      <c r="O117" s="91"/>
      <c r="P117" s="213">
        <f>O117*H117</f>
        <v>0</v>
      </c>
      <c r="Q117" s="213">
        <v>0</v>
      </c>
      <c r="R117" s="213">
        <f>Q117*H117</f>
        <v>0</v>
      </c>
      <c r="S117" s="213">
        <v>0</v>
      </c>
      <c r="T117" s="214">
        <f>S117*H117</f>
        <v>0</v>
      </c>
      <c r="U117" s="38"/>
      <c r="V117" s="38"/>
      <c r="W117" s="38"/>
      <c r="X117" s="38"/>
      <c r="Y117" s="38"/>
      <c r="Z117" s="38"/>
      <c r="AA117" s="38"/>
      <c r="AB117" s="38"/>
      <c r="AC117" s="38"/>
      <c r="AD117" s="38"/>
      <c r="AE117" s="38"/>
      <c r="AR117" s="215" t="s">
        <v>152</v>
      </c>
      <c r="AT117" s="215" t="s">
        <v>291</v>
      </c>
      <c r="AU117" s="215" t="s">
        <v>6</v>
      </c>
      <c r="AY117" s="17" t="s">
        <v>136</v>
      </c>
      <c r="BE117" s="216">
        <f>IF(N117="základní",J117,0)</f>
        <v>0</v>
      </c>
      <c r="BF117" s="216">
        <f>IF(N117="snížená",J117,0)</f>
        <v>0</v>
      </c>
      <c r="BG117" s="216">
        <f>IF(N117="zákl. přenesená",J117,0)</f>
        <v>0</v>
      </c>
      <c r="BH117" s="216">
        <f>IF(N117="sníž. přenesená",J117,0)</f>
        <v>0</v>
      </c>
      <c r="BI117" s="216">
        <f>IF(N117="nulová",J117,0)</f>
        <v>0</v>
      </c>
      <c r="BJ117" s="17" t="s">
        <v>79</v>
      </c>
      <c r="BK117" s="217">
        <f>ROUND(I117*H117,15)</f>
        <v>0</v>
      </c>
      <c r="BL117" s="17" t="s">
        <v>135</v>
      </c>
      <c r="BM117" s="215" t="s">
        <v>81</v>
      </c>
    </row>
    <row r="118" s="2" customFormat="1">
      <c r="A118" s="38"/>
      <c r="B118" s="39"/>
      <c r="C118" s="40"/>
      <c r="D118" s="218" t="s">
        <v>137</v>
      </c>
      <c r="E118" s="40"/>
      <c r="F118" s="219" t="s">
        <v>968</v>
      </c>
      <c r="G118" s="40"/>
      <c r="H118" s="40"/>
      <c r="I118" s="144"/>
      <c r="J118" s="40"/>
      <c r="K118" s="40"/>
      <c r="L118" s="44"/>
      <c r="M118" s="220"/>
      <c r="N118" s="221"/>
      <c r="O118" s="91"/>
      <c r="P118" s="91"/>
      <c r="Q118" s="91"/>
      <c r="R118" s="91"/>
      <c r="S118" s="91"/>
      <c r="T118" s="92"/>
      <c r="U118" s="38"/>
      <c r="V118" s="38"/>
      <c r="W118" s="38"/>
      <c r="X118" s="38"/>
      <c r="Y118" s="38"/>
      <c r="Z118" s="38"/>
      <c r="AA118" s="38"/>
      <c r="AB118" s="38"/>
      <c r="AC118" s="38"/>
      <c r="AD118" s="38"/>
      <c r="AE118" s="38"/>
      <c r="AT118" s="17" t="s">
        <v>137</v>
      </c>
      <c r="AU118" s="17" t="s">
        <v>6</v>
      </c>
    </row>
    <row r="119" s="13" customFormat="1">
      <c r="A119" s="13"/>
      <c r="B119" s="267"/>
      <c r="C119" s="268"/>
      <c r="D119" s="218" t="s">
        <v>913</v>
      </c>
      <c r="E119" s="269" t="s">
        <v>1</v>
      </c>
      <c r="F119" s="270" t="s">
        <v>981</v>
      </c>
      <c r="G119" s="268"/>
      <c r="H119" s="269" t="s">
        <v>1</v>
      </c>
      <c r="I119" s="271"/>
      <c r="J119" s="268"/>
      <c r="K119" s="268"/>
      <c r="L119" s="272"/>
      <c r="M119" s="273"/>
      <c r="N119" s="274"/>
      <c r="O119" s="274"/>
      <c r="P119" s="274"/>
      <c r="Q119" s="274"/>
      <c r="R119" s="274"/>
      <c r="S119" s="274"/>
      <c r="T119" s="275"/>
      <c r="U119" s="13"/>
      <c r="V119" s="13"/>
      <c r="W119" s="13"/>
      <c r="X119" s="13"/>
      <c r="Y119" s="13"/>
      <c r="Z119" s="13"/>
      <c r="AA119" s="13"/>
      <c r="AB119" s="13"/>
      <c r="AC119" s="13"/>
      <c r="AD119" s="13"/>
      <c r="AE119" s="13"/>
      <c r="AT119" s="276" t="s">
        <v>913</v>
      </c>
      <c r="AU119" s="276" t="s">
        <v>6</v>
      </c>
      <c r="AV119" s="13" t="s">
        <v>79</v>
      </c>
      <c r="AW119" s="13" t="s">
        <v>29</v>
      </c>
      <c r="AX119" s="13" t="s">
        <v>6</v>
      </c>
      <c r="AY119" s="276" t="s">
        <v>136</v>
      </c>
    </row>
    <row r="120" s="14" customFormat="1">
      <c r="A120" s="14"/>
      <c r="B120" s="277"/>
      <c r="C120" s="278"/>
      <c r="D120" s="218" t="s">
        <v>913</v>
      </c>
      <c r="E120" s="279" t="s">
        <v>1</v>
      </c>
      <c r="F120" s="280" t="s">
        <v>79</v>
      </c>
      <c r="G120" s="278"/>
      <c r="H120" s="281">
        <v>1</v>
      </c>
      <c r="I120" s="282"/>
      <c r="J120" s="278"/>
      <c r="K120" s="278"/>
      <c r="L120" s="283"/>
      <c r="M120" s="284"/>
      <c r="N120" s="285"/>
      <c r="O120" s="285"/>
      <c r="P120" s="285"/>
      <c r="Q120" s="285"/>
      <c r="R120" s="285"/>
      <c r="S120" s="285"/>
      <c r="T120" s="286"/>
      <c r="U120" s="14"/>
      <c r="V120" s="14"/>
      <c r="W120" s="14"/>
      <c r="X120" s="14"/>
      <c r="Y120" s="14"/>
      <c r="Z120" s="14"/>
      <c r="AA120" s="14"/>
      <c r="AB120" s="14"/>
      <c r="AC120" s="14"/>
      <c r="AD120" s="14"/>
      <c r="AE120" s="14"/>
      <c r="AT120" s="287" t="s">
        <v>913</v>
      </c>
      <c r="AU120" s="287" t="s">
        <v>6</v>
      </c>
      <c r="AV120" s="14" t="s">
        <v>81</v>
      </c>
      <c r="AW120" s="14" t="s">
        <v>29</v>
      </c>
      <c r="AX120" s="14" t="s">
        <v>6</v>
      </c>
      <c r="AY120" s="287" t="s">
        <v>136</v>
      </c>
    </row>
    <row r="121" s="15" customFormat="1">
      <c r="A121" s="15"/>
      <c r="B121" s="288"/>
      <c r="C121" s="289"/>
      <c r="D121" s="218" t="s">
        <v>913</v>
      </c>
      <c r="E121" s="290" t="s">
        <v>1</v>
      </c>
      <c r="F121" s="291" t="s">
        <v>918</v>
      </c>
      <c r="G121" s="289"/>
      <c r="H121" s="292">
        <v>1</v>
      </c>
      <c r="I121" s="293"/>
      <c r="J121" s="289"/>
      <c r="K121" s="289"/>
      <c r="L121" s="294"/>
      <c r="M121" s="295"/>
      <c r="N121" s="296"/>
      <c r="O121" s="296"/>
      <c r="P121" s="296"/>
      <c r="Q121" s="296"/>
      <c r="R121" s="296"/>
      <c r="S121" s="296"/>
      <c r="T121" s="297"/>
      <c r="U121" s="15"/>
      <c r="V121" s="15"/>
      <c r="W121" s="15"/>
      <c r="X121" s="15"/>
      <c r="Y121" s="15"/>
      <c r="Z121" s="15"/>
      <c r="AA121" s="15"/>
      <c r="AB121" s="15"/>
      <c r="AC121" s="15"/>
      <c r="AD121" s="15"/>
      <c r="AE121" s="15"/>
      <c r="AT121" s="298" t="s">
        <v>913</v>
      </c>
      <c r="AU121" s="298" t="s">
        <v>6</v>
      </c>
      <c r="AV121" s="15" t="s">
        <v>135</v>
      </c>
      <c r="AW121" s="15" t="s">
        <v>29</v>
      </c>
      <c r="AX121" s="15" t="s">
        <v>79</v>
      </c>
      <c r="AY121" s="298" t="s">
        <v>136</v>
      </c>
    </row>
    <row r="122" s="2" customFormat="1" ht="19.8" customHeight="1">
      <c r="A122" s="38"/>
      <c r="B122" s="39"/>
      <c r="C122" s="223" t="s">
        <v>81</v>
      </c>
      <c r="D122" s="223" t="s">
        <v>291</v>
      </c>
      <c r="E122" s="224" t="s">
        <v>970</v>
      </c>
      <c r="F122" s="225" t="s">
        <v>971</v>
      </c>
      <c r="G122" s="226" t="s">
        <v>969</v>
      </c>
      <c r="H122" s="227">
        <v>1</v>
      </c>
      <c r="I122" s="228"/>
      <c r="J122" s="227">
        <f>ROUND(I122*H122,15)</f>
        <v>0</v>
      </c>
      <c r="K122" s="225" t="s">
        <v>1</v>
      </c>
      <c r="L122" s="229"/>
      <c r="M122" s="230" t="s">
        <v>1</v>
      </c>
      <c r="N122" s="231" t="s">
        <v>37</v>
      </c>
      <c r="O122" s="91"/>
      <c r="P122" s="213">
        <f>O122*H122</f>
        <v>0</v>
      </c>
      <c r="Q122" s="213">
        <v>0</v>
      </c>
      <c r="R122" s="213">
        <f>Q122*H122</f>
        <v>0</v>
      </c>
      <c r="S122" s="213">
        <v>0</v>
      </c>
      <c r="T122" s="214">
        <f>S122*H122</f>
        <v>0</v>
      </c>
      <c r="U122" s="38"/>
      <c r="V122" s="38"/>
      <c r="W122" s="38"/>
      <c r="X122" s="38"/>
      <c r="Y122" s="38"/>
      <c r="Z122" s="38"/>
      <c r="AA122" s="38"/>
      <c r="AB122" s="38"/>
      <c r="AC122" s="38"/>
      <c r="AD122" s="38"/>
      <c r="AE122" s="38"/>
      <c r="AR122" s="215" t="s">
        <v>152</v>
      </c>
      <c r="AT122" s="215" t="s">
        <v>291</v>
      </c>
      <c r="AU122" s="215" t="s">
        <v>6</v>
      </c>
      <c r="AY122" s="17" t="s">
        <v>136</v>
      </c>
      <c r="BE122" s="216">
        <f>IF(N122="základní",J122,0)</f>
        <v>0</v>
      </c>
      <c r="BF122" s="216">
        <f>IF(N122="snížená",J122,0)</f>
        <v>0</v>
      </c>
      <c r="BG122" s="216">
        <f>IF(N122="zákl. přenesená",J122,0)</f>
        <v>0</v>
      </c>
      <c r="BH122" s="216">
        <f>IF(N122="sníž. přenesená",J122,0)</f>
        <v>0</v>
      </c>
      <c r="BI122" s="216">
        <f>IF(N122="nulová",J122,0)</f>
        <v>0</v>
      </c>
      <c r="BJ122" s="17" t="s">
        <v>79</v>
      </c>
      <c r="BK122" s="217">
        <f>ROUND(I122*H122,15)</f>
        <v>0</v>
      </c>
      <c r="BL122" s="17" t="s">
        <v>135</v>
      </c>
      <c r="BM122" s="215" t="s">
        <v>135</v>
      </c>
    </row>
    <row r="123" s="2" customFormat="1">
      <c r="A123" s="38"/>
      <c r="B123" s="39"/>
      <c r="C123" s="40"/>
      <c r="D123" s="218" t="s">
        <v>137</v>
      </c>
      <c r="E123" s="40"/>
      <c r="F123" s="219" t="s">
        <v>971</v>
      </c>
      <c r="G123" s="40"/>
      <c r="H123" s="40"/>
      <c r="I123" s="144"/>
      <c r="J123" s="40"/>
      <c r="K123" s="40"/>
      <c r="L123" s="44"/>
      <c r="M123" s="220"/>
      <c r="N123" s="221"/>
      <c r="O123" s="91"/>
      <c r="P123" s="91"/>
      <c r="Q123" s="91"/>
      <c r="R123" s="91"/>
      <c r="S123" s="91"/>
      <c r="T123" s="92"/>
      <c r="U123" s="38"/>
      <c r="V123" s="38"/>
      <c r="W123" s="38"/>
      <c r="X123" s="38"/>
      <c r="Y123" s="38"/>
      <c r="Z123" s="38"/>
      <c r="AA123" s="38"/>
      <c r="AB123" s="38"/>
      <c r="AC123" s="38"/>
      <c r="AD123" s="38"/>
      <c r="AE123" s="38"/>
      <c r="AT123" s="17" t="s">
        <v>137</v>
      </c>
      <c r="AU123" s="17" t="s">
        <v>6</v>
      </c>
    </row>
    <row r="124" s="2" customFormat="1" ht="14.4" customHeight="1">
      <c r="A124" s="38"/>
      <c r="B124" s="39"/>
      <c r="C124" s="223" t="s">
        <v>144</v>
      </c>
      <c r="D124" s="223" t="s">
        <v>291</v>
      </c>
      <c r="E124" s="224" t="s">
        <v>972</v>
      </c>
      <c r="F124" s="225" t="s">
        <v>973</v>
      </c>
      <c r="G124" s="226" t="s">
        <v>969</v>
      </c>
      <c r="H124" s="227">
        <v>1</v>
      </c>
      <c r="I124" s="228"/>
      <c r="J124" s="227">
        <f>ROUND(I124*H124,15)</f>
        <v>0</v>
      </c>
      <c r="K124" s="225" t="s">
        <v>1</v>
      </c>
      <c r="L124" s="229"/>
      <c r="M124" s="230" t="s">
        <v>1</v>
      </c>
      <c r="N124" s="231" t="s">
        <v>37</v>
      </c>
      <c r="O124" s="91"/>
      <c r="P124" s="213">
        <f>O124*H124</f>
        <v>0</v>
      </c>
      <c r="Q124" s="213">
        <v>0</v>
      </c>
      <c r="R124" s="213">
        <f>Q124*H124</f>
        <v>0</v>
      </c>
      <c r="S124" s="213">
        <v>0</v>
      </c>
      <c r="T124" s="214">
        <f>S124*H124</f>
        <v>0</v>
      </c>
      <c r="U124" s="38"/>
      <c r="V124" s="38"/>
      <c r="W124" s="38"/>
      <c r="X124" s="38"/>
      <c r="Y124" s="38"/>
      <c r="Z124" s="38"/>
      <c r="AA124" s="38"/>
      <c r="AB124" s="38"/>
      <c r="AC124" s="38"/>
      <c r="AD124" s="38"/>
      <c r="AE124" s="38"/>
      <c r="AR124" s="215" t="s">
        <v>152</v>
      </c>
      <c r="AT124" s="215" t="s">
        <v>291</v>
      </c>
      <c r="AU124" s="215" t="s">
        <v>6</v>
      </c>
      <c r="AY124" s="17" t="s">
        <v>136</v>
      </c>
      <c r="BE124" s="216">
        <f>IF(N124="základní",J124,0)</f>
        <v>0</v>
      </c>
      <c r="BF124" s="216">
        <f>IF(N124="snížená",J124,0)</f>
        <v>0</v>
      </c>
      <c r="BG124" s="216">
        <f>IF(N124="zákl. přenesená",J124,0)</f>
        <v>0</v>
      </c>
      <c r="BH124" s="216">
        <f>IF(N124="sníž. přenesená",J124,0)</f>
        <v>0</v>
      </c>
      <c r="BI124" s="216">
        <f>IF(N124="nulová",J124,0)</f>
        <v>0</v>
      </c>
      <c r="BJ124" s="17" t="s">
        <v>79</v>
      </c>
      <c r="BK124" s="217">
        <f>ROUND(I124*H124,15)</f>
        <v>0</v>
      </c>
      <c r="BL124" s="17" t="s">
        <v>135</v>
      </c>
      <c r="BM124" s="215" t="s">
        <v>148</v>
      </c>
    </row>
    <row r="125" s="2" customFormat="1">
      <c r="A125" s="38"/>
      <c r="B125" s="39"/>
      <c r="C125" s="40"/>
      <c r="D125" s="218" t="s">
        <v>137</v>
      </c>
      <c r="E125" s="40"/>
      <c r="F125" s="219" t="s">
        <v>973</v>
      </c>
      <c r="G125" s="40"/>
      <c r="H125" s="40"/>
      <c r="I125" s="144"/>
      <c r="J125" s="40"/>
      <c r="K125" s="40"/>
      <c r="L125" s="44"/>
      <c r="M125" s="220"/>
      <c r="N125" s="221"/>
      <c r="O125" s="91"/>
      <c r="P125" s="91"/>
      <c r="Q125" s="91"/>
      <c r="R125" s="91"/>
      <c r="S125" s="91"/>
      <c r="T125" s="92"/>
      <c r="U125" s="38"/>
      <c r="V125" s="38"/>
      <c r="W125" s="38"/>
      <c r="X125" s="38"/>
      <c r="Y125" s="38"/>
      <c r="Z125" s="38"/>
      <c r="AA125" s="38"/>
      <c r="AB125" s="38"/>
      <c r="AC125" s="38"/>
      <c r="AD125" s="38"/>
      <c r="AE125" s="38"/>
      <c r="AT125" s="17" t="s">
        <v>137</v>
      </c>
      <c r="AU125" s="17" t="s">
        <v>6</v>
      </c>
    </row>
    <row r="126" s="2" customFormat="1" ht="14.4" customHeight="1">
      <c r="A126" s="38"/>
      <c r="B126" s="39"/>
      <c r="C126" s="223" t="s">
        <v>135</v>
      </c>
      <c r="D126" s="223" t="s">
        <v>291</v>
      </c>
      <c r="E126" s="224" t="s">
        <v>974</v>
      </c>
      <c r="F126" s="225" t="s">
        <v>975</v>
      </c>
      <c r="G126" s="226" t="s">
        <v>969</v>
      </c>
      <c r="H126" s="227">
        <v>1</v>
      </c>
      <c r="I126" s="228"/>
      <c r="J126" s="227">
        <f>ROUND(I126*H126,15)</f>
        <v>0</v>
      </c>
      <c r="K126" s="225" t="s">
        <v>1</v>
      </c>
      <c r="L126" s="229"/>
      <c r="M126" s="230" t="s">
        <v>1</v>
      </c>
      <c r="N126" s="231" t="s">
        <v>37</v>
      </c>
      <c r="O126" s="91"/>
      <c r="P126" s="213">
        <f>O126*H126</f>
        <v>0</v>
      </c>
      <c r="Q126" s="213">
        <v>0</v>
      </c>
      <c r="R126" s="213">
        <f>Q126*H126</f>
        <v>0</v>
      </c>
      <c r="S126" s="213">
        <v>0</v>
      </c>
      <c r="T126" s="214">
        <f>S126*H126</f>
        <v>0</v>
      </c>
      <c r="U126" s="38"/>
      <c r="V126" s="38"/>
      <c r="W126" s="38"/>
      <c r="X126" s="38"/>
      <c r="Y126" s="38"/>
      <c r="Z126" s="38"/>
      <c r="AA126" s="38"/>
      <c r="AB126" s="38"/>
      <c r="AC126" s="38"/>
      <c r="AD126" s="38"/>
      <c r="AE126" s="38"/>
      <c r="AR126" s="215" t="s">
        <v>152</v>
      </c>
      <c r="AT126" s="215" t="s">
        <v>291</v>
      </c>
      <c r="AU126" s="215" t="s">
        <v>6</v>
      </c>
      <c r="AY126" s="17" t="s">
        <v>136</v>
      </c>
      <c r="BE126" s="216">
        <f>IF(N126="základní",J126,0)</f>
        <v>0</v>
      </c>
      <c r="BF126" s="216">
        <f>IF(N126="snížená",J126,0)</f>
        <v>0</v>
      </c>
      <c r="BG126" s="216">
        <f>IF(N126="zákl. přenesená",J126,0)</f>
        <v>0</v>
      </c>
      <c r="BH126" s="216">
        <f>IF(N126="sníž. přenesená",J126,0)</f>
        <v>0</v>
      </c>
      <c r="BI126" s="216">
        <f>IF(N126="nulová",J126,0)</f>
        <v>0</v>
      </c>
      <c r="BJ126" s="17" t="s">
        <v>79</v>
      </c>
      <c r="BK126" s="217">
        <f>ROUND(I126*H126,15)</f>
        <v>0</v>
      </c>
      <c r="BL126" s="17" t="s">
        <v>135</v>
      </c>
      <c r="BM126" s="215" t="s">
        <v>152</v>
      </c>
    </row>
    <row r="127" s="2" customFormat="1">
      <c r="A127" s="38"/>
      <c r="B127" s="39"/>
      <c r="C127" s="40"/>
      <c r="D127" s="218" t="s">
        <v>137</v>
      </c>
      <c r="E127" s="40"/>
      <c r="F127" s="219" t="s">
        <v>975</v>
      </c>
      <c r="G127" s="40"/>
      <c r="H127" s="40"/>
      <c r="I127" s="144"/>
      <c r="J127" s="40"/>
      <c r="K127" s="40"/>
      <c r="L127" s="44"/>
      <c r="M127" s="220"/>
      <c r="N127" s="221"/>
      <c r="O127" s="91"/>
      <c r="P127" s="91"/>
      <c r="Q127" s="91"/>
      <c r="R127" s="91"/>
      <c r="S127" s="91"/>
      <c r="T127" s="92"/>
      <c r="U127" s="38"/>
      <c r="V127" s="38"/>
      <c r="W127" s="38"/>
      <c r="X127" s="38"/>
      <c r="Y127" s="38"/>
      <c r="Z127" s="38"/>
      <c r="AA127" s="38"/>
      <c r="AB127" s="38"/>
      <c r="AC127" s="38"/>
      <c r="AD127" s="38"/>
      <c r="AE127" s="38"/>
      <c r="AT127" s="17" t="s">
        <v>137</v>
      </c>
      <c r="AU127" s="17" t="s">
        <v>6</v>
      </c>
    </row>
    <row r="128" s="2" customFormat="1" ht="14.4" customHeight="1">
      <c r="A128" s="38"/>
      <c r="B128" s="39"/>
      <c r="C128" s="223" t="s">
        <v>154</v>
      </c>
      <c r="D128" s="223" t="s">
        <v>291</v>
      </c>
      <c r="E128" s="224" t="s">
        <v>976</v>
      </c>
      <c r="F128" s="225" t="s">
        <v>977</v>
      </c>
      <c r="G128" s="226" t="s">
        <v>969</v>
      </c>
      <c r="H128" s="227">
        <v>1</v>
      </c>
      <c r="I128" s="228"/>
      <c r="J128" s="227">
        <f>ROUND(I128*H128,15)</f>
        <v>0</v>
      </c>
      <c r="K128" s="225" t="s">
        <v>1</v>
      </c>
      <c r="L128" s="229"/>
      <c r="M128" s="230" t="s">
        <v>1</v>
      </c>
      <c r="N128" s="231" t="s">
        <v>37</v>
      </c>
      <c r="O128" s="91"/>
      <c r="P128" s="213">
        <f>O128*H128</f>
        <v>0</v>
      </c>
      <c r="Q128" s="213">
        <v>0</v>
      </c>
      <c r="R128" s="213">
        <f>Q128*H128</f>
        <v>0</v>
      </c>
      <c r="S128" s="213">
        <v>0</v>
      </c>
      <c r="T128" s="214">
        <f>S128*H128</f>
        <v>0</v>
      </c>
      <c r="U128" s="38"/>
      <c r="V128" s="38"/>
      <c r="W128" s="38"/>
      <c r="X128" s="38"/>
      <c r="Y128" s="38"/>
      <c r="Z128" s="38"/>
      <c r="AA128" s="38"/>
      <c r="AB128" s="38"/>
      <c r="AC128" s="38"/>
      <c r="AD128" s="38"/>
      <c r="AE128" s="38"/>
      <c r="AR128" s="215" t="s">
        <v>152</v>
      </c>
      <c r="AT128" s="215" t="s">
        <v>291</v>
      </c>
      <c r="AU128" s="215" t="s">
        <v>6</v>
      </c>
      <c r="AY128" s="17" t="s">
        <v>136</v>
      </c>
      <c r="BE128" s="216">
        <f>IF(N128="základní",J128,0)</f>
        <v>0</v>
      </c>
      <c r="BF128" s="216">
        <f>IF(N128="snížená",J128,0)</f>
        <v>0</v>
      </c>
      <c r="BG128" s="216">
        <f>IF(N128="zákl. přenesená",J128,0)</f>
        <v>0</v>
      </c>
      <c r="BH128" s="216">
        <f>IF(N128="sníž. přenesená",J128,0)</f>
        <v>0</v>
      </c>
      <c r="BI128" s="216">
        <f>IF(N128="nulová",J128,0)</f>
        <v>0</v>
      </c>
      <c r="BJ128" s="17" t="s">
        <v>79</v>
      </c>
      <c r="BK128" s="217">
        <f>ROUND(I128*H128,15)</f>
        <v>0</v>
      </c>
      <c r="BL128" s="17" t="s">
        <v>135</v>
      </c>
      <c r="BM128" s="215" t="s">
        <v>157</v>
      </c>
    </row>
    <row r="129" s="2" customFormat="1">
      <c r="A129" s="38"/>
      <c r="B129" s="39"/>
      <c r="C129" s="40"/>
      <c r="D129" s="218" t="s">
        <v>137</v>
      </c>
      <c r="E129" s="40"/>
      <c r="F129" s="219" t="s">
        <v>977</v>
      </c>
      <c r="G129" s="40"/>
      <c r="H129" s="40"/>
      <c r="I129" s="144"/>
      <c r="J129" s="40"/>
      <c r="K129" s="40"/>
      <c r="L129" s="44"/>
      <c r="M129" s="233"/>
      <c r="N129" s="234"/>
      <c r="O129" s="235"/>
      <c r="P129" s="235"/>
      <c r="Q129" s="235"/>
      <c r="R129" s="235"/>
      <c r="S129" s="235"/>
      <c r="T129" s="236"/>
      <c r="U129" s="38"/>
      <c r="V129" s="38"/>
      <c r="W129" s="38"/>
      <c r="X129" s="38"/>
      <c r="Y129" s="38"/>
      <c r="Z129" s="38"/>
      <c r="AA129" s="38"/>
      <c r="AB129" s="38"/>
      <c r="AC129" s="38"/>
      <c r="AD129" s="38"/>
      <c r="AE129" s="38"/>
      <c r="AT129" s="17" t="s">
        <v>137</v>
      </c>
      <c r="AU129" s="17" t="s">
        <v>6</v>
      </c>
    </row>
    <row r="130" s="2" customFormat="1" ht="6.96" customHeight="1">
      <c r="A130" s="38"/>
      <c r="B130" s="66"/>
      <c r="C130" s="67"/>
      <c r="D130" s="67"/>
      <c r="E130" s="67"/>
      <c r="F130" s="67"/>
      <c r="G130" s="67"/>
      <c r="H130" s="67"/>
      <c r="I130" s="183"/>
      <c r="J130" s="67"/>
      <c r="K130" s="67"/>
      <c r="L130" s="44"/>
      <c r="M130" s="38"/>
      <c r="O130" s="38"/>
      <c r="P130" s="38"/>
      <c r="Q130" s="38"/>
      <c r="R130" s="38"/>
      <c r="S130" s="38"/>
      <c r="T130" s="38"/>
      <c r="U130" s="38"/>
      <c r="V130" s="38"/>
      <c r="W130" s="38"/>
      <c r="X130" s="38"/>
      <c r="Y130" s="38"/>
      <c r="Z130" s="38"/>
      <c r="AA130" s="38"/>
      <c r="AB130" s="38"/>
      <c r="AC130" s="38"/>
      <c r="AD130" s="38"/>
      <c r="AE130" s="38"/>
    </row>
  </sheetData>
  <sheetProtection sheet="1" autoFilter="0" formatColumns="0" formatRows="0" objects="1" scenarios="1" spinCount="100000" saltValue="V4UB78UbPgiQKzd0HklpfCeEUr7kL6NB/TtJ3u8ZT4RgC05GF3Sz4Jl8Kh16s6jEvcBKW142/uFTn1WFTu/AiA==" hashValue="VfJHHOdShDkc1mwSetb419sMYDLh0SFooIaFkCdVt1y1+f+Hj8oV9kPDnDH+MSlvi/c/+DGfY6kiTr8ixHS91w==" algorithmName="SHA-512" password="CC35"/>
  <autoFilter ref="C115:K129"/>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105</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983</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ROUND(J119,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ROUND((SUM(BE119:BE151)),  15)</f>
        <v>0</v>
      </c>
      <c r="G33" s="38"/>
      <c r="H33" s="38"/>
      <c r="I33" s="162">
        <v>0.20999999999999999</v>
      </c>
      <c r="J33" s="161">
        <f>ROUND(((SUM(BE119:BE151))*I33),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ROUND((SUM(BF119:BF151)),  15)</f>
        <v>0</v>
      </c>
      <c r="G34" s="38"/>
      <c r="H34" s="38"/>
      <c r="I34" s="162">
        <v>0.14999999999999999</v>
      </c>
      <c r="J34" s="161">
        <f>ROUND(((SUM(BF119:BF151))*I34),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ROUND((SUM(BG119:BG151)),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ROUND((SUM(BH119:BH151)),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ROUND((SUM(BI119:BI151)),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PS 03.1 - Technologická část - Etapa 3</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J119</f>
        <v>0</v>
      </c>
      <c r="K96" s="40"/>
      <c r="L96" s="63"/>
      <c r="S96" s="38"/>
      <c r="T96" s="38"/>
      <c r="U96" s="38"/>
      <c r="V96" s="38"/>
      <c r="W96" s="38"/>
      <c r="X96" s="38"/>
      <c r="Y96" s="38"/>
      <c r="Z96" s="38"/>
      <c r="AA96" s="38"/>
      <c r="AB96" s="38"/>
      <c r="AC96" s="38"/>
      <c r="AD96" s="38"/>
      <c r="AE96" s="38"/>
      <c r="AU96" s="17" t="s">
        <v>116</v>
      </c>
    </row>
    <row r="97" s="10" customFormat="1" ht="24.96" customHeight="1">
      <c r="A97" s="10"/>
      <c r="B97" s="237"/>
      <c r="C97" s="238"/>
      <c r="D97" s="239" t="s">
        <v>879</v>
      </c>
      <c r="E97" s="240"/>
      <c r="F97" s="240"/>
      <c r="G97" s="240"/>
      <c r="H97" s="240"/>
      <c r="I97" s="241"/>
      <c r="J97" s="242">
        <f>J120</f>
        <v>0</v>
      </c>
      <c r="K97" s="238"/>
      <c r="L97" s="243"/>
      <c r="S97" s="10"/>
      <c r="T97" s="10"/>
      <c r="U97" s="10"/>
      <c r="V97" s="10"/>
      <c r="W97" s="10"/>
      <c r="X97" s="10"/>
      <c r="Y97" s="10"/>
      <c r="Z97" s="10"/>
      <c r="AA97" s="10"/>
      <c r="AB97" s="10"/>
      <c r="AC97" s="10"/>
      <c r="AD97" s="10"/>
      <c r="AE97" s="10"/>
    </row>
    <row r="98" s="11" customFormat="1" ht="19.92" customHeight="1">
      <c r="A98" s="11"/>
      <c r="B98" s="244"/>
      <c r="C98" s="245"/>
      <c r="D98" s="246" t="s">
        <v>880</v>
      </c>
      <c r="E98" s="247"/>
      <c r="F98" s="247"/>
      <c r="G98" s="247"/>
      <c r="H98" s="247"/>
      <c r="I98" s="248"/>
      <c r="J98" s="249">
        <f>J121</f>
        <v>0</v>
      </c>
      <c r="K98" s="245"/>
      <c r="L98" s="250"/>
      <c r="S98" s="11"/>
      <c r="T98" s="11"/>
      <c r="U98" s="11"/>
      <c r="V98" s="11"/>
      <c r="W98" s="11"/>
      <c r="X98" s="11"/>
      <c r="Y98" s="11"/>
      <c r="Z98" s="11"/>
      <c r="AA98" s="11"/>
      <c r="AB98" s="11"/>
      <c r="AC98" s="11"/>
      <c r="AD98" s="11"/>
      <c r="AE98" s="11"/>
    </row>
    <row r="99" s="10" customFormat="1" ht="24.96" customHeight="1">
      <c r="A99" s="10"/>
      <c r="B99" s="237"/>
      <c r="C99" s="238"/>
      <c r="D99" s="239" t="s">
        <v>881</v>
      </c>
      <c r="E99" s="240"/>
      <c r="F99" s="240"/>
      <c r="G99" s="240"/>
      <c r="H99" s="240"/>
      <c r="I99" s="241"/>
      <c r="J99" s="242">
        <f>J124</f>
        <v>0</v>
      </c>
      <c r="K99" s="238"/>
      <c r="L99" s="243"/>
      <c r="S99" s="10"/>
      <c r="T99" s="10"/>
      <c r="U99" s="10"/>
      <c r="V99" s="10"/>
      <c r="W99" s="10"/>
      <c r="X99" s="10"/>
      <c r="Y99" s="10"/>
      <c r="Z99" s="10"/>
      <c r="AA99" s="10"/>
      <c r="AB99" s="10"/>
      <c r="AC99" s="10"/>
      <c r="AD99" s="10"/>
      <c r="AE99" s="10"/>
    </row>
    <row r="100" s="2" customFormat="1" ht="21.84" customHeight="1">
      <c r="A100" s="38"/>
      <c r="B100" s="39"/>
      <c r="C100" s="40"/>
      <c r="D100" s="40"/>
      <c r="E100" s="40"/>
      <c r="F100" s="40"/>
      <c r="G100" s="40"/>
      <c r="H100" s="40"/>
      <c r="I100" s="144"/>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183"/>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186"/>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117</v>
      </c>
      <c r="D106" s="40"/>
      <c r="E106" s="40"/>
      <c r="F106" s="40"/>
      <c r="G106" s="40"/>
      <c r="H106" s="40"/>
      <c r="I106" s="144"/>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15</v>
      </c>
      <c r="D108" s="40"/>
      <c r="E108" s="40"/>
      <c r="F108" s="40"/>
      <c r="G108" s="40"/>
      <c r="H108" s="40"/>
      <c r="I108" s="144"/>
      <c r="J108" s="40"/>
      <c r="K108" s="40"/>
      <c r="L108" s="63"/>
      <c r="S108" s="38"/>
      <c r="T108" s="38"/>
      <c r="U108" s="38"/>
      <c r="V108" s="38"/>
      <c r="W108" s="38"/>
      <c r="X108" s="38"/>
      <c r="Y108" s="38"/>
      <c r="Z108" s="38"/>
      <c r="AA108" s="38"/>
      <c r="AB108" s="38"/>
      <c r="AC108" s="38"/>
      <c r="AD108" s="38"/>
      <c r="AE108" s="38"/>
    </row>
    <row r="109" s="2" customFormat="1" ht="14.4" customHeight="1">
      <c r="A109" s="38"/>
      <c r="B109" s="39"/>
      <c r="C109" s="40"/>
      <c r="D109" s="40"/>
      <c r="E109" s="187" t="str">
        <f>E7</f>
        <v>Oprava kolejí a výhybek v žst. Hradec Králové hl.n.</v>
      </c>
      <c r="F109" s="32"/>
      <c r="G109" s="32"/>
      <c r="H109" s="32"/>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110</v>
      </c>
      <c r="D110" s="40"/>
      <c r="E110" s="40"/>
      <c r="F110" s="40"/>
      <c r="G110" s="40"/>
      <c r="H110" s="40"/>
      <c r="I110" s="144"/>
      <c r="J110" s="40"/>
      <c r="K110" s="40"/>
      <c r="L110" s="63"/>
      <c r="S110" s="38"/>
      <c r="T110" s="38"/>
      <c r="U110" s="38"/>
      <c r="V110" s="38"/>
      <c r="W110" s="38"/>
      <c r="X110" s="38"/>
      <c r="Y110" s="38"/>
      <c r="Z110" s="38"/>
      <c r="AA110" s="38"/>
      <c r="AB110" s="38"/>
      <c r="AC110" s="38"/>
      <c r="AD110" s="38"/>
      <c r="AE110" s="38"/>
    </row>
    <row r="111" s="2" customFormat="1" ht="14.4" customHeight="1">
      <c r="A111" s="38"/>
      <c r="B111" s="39"/>
      <c r="C111" s="40"/>
      <c r="D111" s="40"/>
      <c r="E111" s="76" t="str">
        <f>E9</f>
        <v>PS 03.1 - Technologická část - Etapa 3</v>
      </c>
      <c r="F111" s="40"/>
      <c r="G111" s="40"/>
      <c r="H111" s="40"/>
      <c r="I111" s="144"/>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144"/>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19</v>
      </c>
      <c r="D113" s="40"/>
      <c r="E113" s="40"/>
      <c r="F113" s="27" t="str">
        <f>F12</f>
        <v xml:space="preserve"> </v>
      </c>
      <c r="G113" s="40"/>
      <c r="H113" s="40"/>
      <c r="I113" s="147" t="s">
        <v>21</v>
      </c>
      <c r="J113" s="79" t="str">
        <f>IF(J12="","",J12)</f>
        <v>3. 6. 2020</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2" customFormat="1" ht="15.6" customHeight="1">
      <c r="A115" s="38"/>
      <c r="B115" s="39"/>
      <c r="C115" s="32" t="s">
        <v>23</v>
      </c>
      <c r="D115" s="40"/>
      <c r="E115" s="40"/>
      <c r="F115" s="27" t="str">
        <f>E15</f>
        <v xml:space="preserve"> </v>
      </c>
      <c r="G115" s="40"/>
      <c r="H115" s="40"/>
      <c r="I115" s="147" t="s">
        <v>28</v>
      </c>
      <c r="J115" s="36" t="str">
        <f>E21</f>
        <v xml:space="preserve"> </v>
      </c>
      <c r="K115" s="40"/>
      <c r="L115" s="63"/>
      <c r="S115" s="38"/>
      <c r="T115" s="38"/>
      <c r="U115" s="38"/>
      <c r="V115" s="38"/>
      <c r="W115" s="38"/>
      <c r="X115" s="38"/>
      <c r="Y115" s="38"/>
      <c r="Z115" s="38"/>
      <c r="AA115" s="38"/>
      <c r="AB115" s="38"/>
      <c r="AC115" s="38"/>
      <c r="AD115" s="38"/>
      <c r="AE115" s="38"/>
    </row>
    <row r="116" s="2" customFormat="1" ht="15.6" customHeight="1">
      <c r="A116" s="38"/>
      <c r="B116" s="39"/>
      <c r="C116" s="32" t="s">
        <v>26</v>
      </c>
      <c r="D116" s="40"/>
      <c r="E116" s="40"/>
      <c r="F116" s="27" t="str">
        <f>IF(E18="","",E18)</f>
        <v>Vyplň údaj</v>
      </c>
      <c r="G116" s="40"/>
      <c r="H116" s="40"/>
      <c r="I116" s="147" t="s">
        <v>30</v>
      </c>
      <c r="J116" s="36" t="str">
        <f>E24</f>
        <v xml:space="preserve">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144"/>
      <c r="J117" s="40"/>
      <c r="K117" s="40"/>
      <c r="L117" s="63"/>
      <c r="S117" s="38"/>
      <c r="T117" s="38"/>
      <c r="U117" s="38"/>
      <c r="V117" s="38"/>
      <c r="W117" s="38"/>
      <c r="X117" s="38"/>
      <c r="Y117" s="38"/>
      <c r="Z117" s="38"/>
      <c r="AA117" s="38"/>
      <c r="AB117" s="38"/>
      <c r="AC117" s="38"/>
      <c r="AD117" s="38"/>
      <c r="AE117" s="38"/>
    </row>
    <row r="118" s="9" customFormat="1" ht="29.28" customHeight="1">
      <c r="A118" s="193"/>
      <c r="B118" s="194"/>
      <c r="C118" s="195" t="s">
        <v>118</v>
      </c>
      <c r="D118" s="196" t="s">
        <v>57</v>
      </c>
      <c r="E118" s="196" t="s">
        <v>53</v>
      </c>
      <c r="F118" s="196" t="s">
        <v>54</v>
      </c>
      <c r="G118" s="196" t="s">
        <v>119</v>
      </c>
      <c r="H118" s="196" t="s">
        <v>120</v>
      </c>
      <c r="I118" s="197" t="s">
        <v>121</v>
      </c>
      <c r="J118" s="196" t="s">
        <v>114</v>
      </c>
      <c r="K118" s="198" t="s">
        <v>122</v>
      </c>
      <c r="L118" s="199"/>
      <c r="M118" s="100" t="s">
        <v>1</v>
      </c>
      <c r="N118" s="101" t="s">
        <v>36</v>
      </c>
      <c r="O118" s="101" t="s">
        <v>123</v>
      </c>
      <c r="P118" s="101" t="s">
        <v>124</v>
      </c>
      <c r="Q118" s="101" t="s">
        <v>125</v>
      </c>
      <c r="R118" s="101" t="s">
        <v>126</v>
      </c>
      <c r="S118" s="101" t="s">
        <v>127</v>
      </c>
      <c r="T118" s="102" t="s">
        <v>128</v>
      </c>
      <c r="U118" s="193"/>
      <c r="V118" s="193"/>
      <c r="W118" s="193"/>
      <c r="X118" s="193"/>
      <c r="Y118" s="193"/>
      <c r="Z118" s="193"/>
      <c r="AA118" s="193"/>
      <c r="AB118" s="193"/>
      <c r="AC118" s="193"/>
      <c r="AD118" s="193"/>
      <c r="AE118" s="193"/>
    </row>
    <row r="119" s="2" customFormat="1" ht="22.8" customHeight="1">
      <c r="A119" s="38"/>
      <c r="B119" s="39"/>
      <c r="C119" s="107" t="s">
        <v>129</v>
      </c>
      <c r="D119" s="40"/>
      <c r="E119" s="40"/>
      <c r="F119" s="40"/>
      <c r="G119" s="40"/>
      <c r="H119" s="40"/>
      <c r="I119" s="144"/>
      <c r="J119" s="200">
        <f>BK119</f>
        <v>0</v>
      </c>
      <c r="K119" s="40"/>
      <c r="L119" s="44"/>
      <c r="M119" s="103"/>
      <c r="N119" s="201"/>
      <c r="O119" s="104"/>
      <c r="P119" s="202">
        <f>P120+P124</f>
        <v>0</v>
      </c>
      <c r="Q119" s="104"/>
      <c r="R119" s="202">
        <f>R120+R124</f>
        <v>0</v>
      </c>
      <c r="S119" s="104"/>
      <c r="T119" s="203">
        <f>T120+T124</f>
        <v>0</v>
      </c>
      <c r="U119" s="38"/>
      <c r="V119" s="38"/>
      <c r="W119" s="38"/>
      <c r="X119" s="38"/>
      <c r="Y119" s="38"/>
      <c r="Z119" s="38"/>
      <c r="AA119" s="38"/>
      <c r="AB119" s="38"/>
      <c r="AC119" s="38"/>
      <c r="AD119" s="38"/>
      <c r="AE119" s="38"/>
      <c r="AT119" s="17" t="s">
        <v>71</v>
      </c>
      <c r="AU119" s="17" t="s">
        <v>116</v>
      </c>
      <c r="BK119" s="204">
        <f>BK120+BK124</f>
        <v>0</v>
      </c>
    </row>
    <row r="120" s="12" customFormat="1" ht="25.92" customHeight="1">
      <c r="A120" s="12"/>
      <c r="B120" s="251"/>
      <c r="C120" s="252"/>
      <c r="D120" s="253" t="s">
        <v>71</v>
      </c>
      <c r="E120" s="254" t="s">
        <v>882</v>
      </c>
      <c r="F120" s="254" t="s">
        <v>883</v>
      </c>
      <c r="G120" s="252"/>
      <c r="H120" s="252"/>
      <c r="I120" s="255"/>
      <c r="J120" s="256">
        <f>BK120</f>
        <v>0</v>
      </c>
      <c r="K120" s="252"/>
      <c r="L120" s="257"/>
      <c r="M120" s="258"/>
      <c r="N120" s="259"/>
      <c r="O120" s="259"/>
      <c r="P120" s="260">
        <f>P121</f>
        <v>0</v>
      </c>
      <c r="Q120" s="259"/>
      <c r="R120" s="260">
        <f>R121</f>
        <v>0</v>
      </c>
      <c r="S120" s="259"/>
      <c r="T120" s="261">
        <f>T121</f>
        <v>0</v>
      </c>
      <c r="U120" s="12"/>
      <c r="V120" s="12"/>
      <c r="W120" s="12"/>
      <c r="X120" s="12"/>
      <c r="Y120" s="12"/>
      <c r="Z120" s="12"/>
      <c r="AA120" s="12"/>
      <c r="AB120" s="12"/>
      <c r="AC120" s="12"/>
      <c r="AD120" s="12"/>
      <c r="AE120" s="12"/>
      <c r="AR120" s="262" t="s">
        <v>79</v>
      </c>
      <c r="AT120" s="263" t="s">
        <v>71</v>
      </c>
      <c r="AU120" s="263" t="s">
        <v>6</v>
      </c>
      <c r="AY120" s="262" t="s">
        <v>136</v>
      </c>
      <c r="BK120" s="264">
        <f>BK121</f>
        <v>0</v>
      </c>
    </row>
    <row r="121" s="12" customFormat="1" ht="22.8" customHeight="1">
      <c r="A121" s="12"/>
      <c r="B121" s="251"/>
      <c r="C121" s="252"/>
      <c r="D121" s="253" t="s">
        <v>71</v>
      </c>
      <c r="E121" s="265" t="s">
        <v>79</v>
      </c>
      <c r="F121" s="265" t="s">
        <v>884</v>
      </c>
      <c r="G121" s="252"/>
      <c r="H121" s="252"/>
      <c r="I121" s="255"/>
      <c r="J121" s="266">
        <f>BK121</f>
        <v>0</v>
      </c>
      <c r="K121" s="252"/>
      <c r="L121" s="257"/>
      <c r="M121" s="258"/>
      <c r="N121" s="259"/>
      <c r="O121" s="259"/>
      <c r="P121" s="260">
        <f>SUM(P122:P123)</f>
        <v>0</v>
      </c>
      <c r="Q121" s="259"/>
      <c r="R121" s="260">
        <f>SUM(R122:R123)</f>
        <v>0</v>
      </c>
      <c r="S121" s="259"/>
      <c r="T121" s="261">
        <f>SUM(T122:T123)</f>
        <v>0</v>
      </c>
      <c r="U121" s="12"/>
      <c r="V121" s="12"/>
      <c r="W121" s="12"/>
      <c r="X121" s="12"/>
      <c r="Y121" s="12"/>
      <c r="Z121" s="12"/>
      <c r="AA121" s="12"/>
      <c r="AB121" s="12"/>
      <c r="AC121" s="12"/>
      <c r="AD121" s="12"/>
      <c r="AE121" s="12"/>
      <c r="AR121" s="262" t="s">
        <v>79</v>
      </c>
      <c r="AT121" s="263" t="s">
        <v>71</v>
      </c>
      <c r="AU121" s="263" t="s">
        <v>79</v>
      </c>
      <c r="AY121" s="262" t="s">
        <v>136</v>
      </c>
      <c r="BK121" s="264">
        <f>SUM(BK122:BK123)</f>
        <v>0</v>
      </c>
    </row>
    <row r="122" s="2" customFormat="1" ht="19.8" customHeight="1">
      <c r="A122" s="38"/>
      <c r="B122" s="39"/>
      <c r="C122" s="205" t="s">
        <v>79</v>
      </c>
      <c r="D122" s="205" t="s">
        <v>130</v>
      </c>
      <c r="E122" s="206" t="s">
        <v>885</v>
      </c>
      <c r="F122" s="207" t="s">
        <v>886</v>
      </c>
      <c r="G122" s="208" t="s">
        <v>194</v>
      </c>
      <c r="H122" s="209">
        <v>200</v>
      </c>
      <c r="I122" s="210"/>
      <c r="J122" s="209">
        <f>ROUND(I122*H122,15)</f>
        <v>0</v>
      </c>
      <c r="K122" s="207" t="s">
        <v>134</v>
      </c>
      <c r="L122" s="44"/>
      <c r="M122" s="211" t="s">
        <v>1</v>
      </c>
      <c r="N122" s="212" t="s">
        <v>37</v>
      </c>
      <c r="O122" s="91"/>
      <c r="P122" s="213">
        <f>O122*H122</f>
        <v>0</v>
      </c>
      <c r="Q122" s="213">
        <v>0</v>
      </c>
      <c r="R122" s="213">
        <f>Q122*H122</f>
        <v>0</v>
      </c>
      <c r="S122" s="213">
        <v>0</v>
      </c>
      <c r="T122" s="214">
        <f>S122*H122</f>
        <v>0</v>
      </c>
      <c r="U122" s="38"/>
      <c r="V122" s="38"/>
      <c r="W122" s="38"/>
      <c r="X122" s="38"/>
      <c r="Y122" s="38"/>
      <c r="Z122" s="38"/>
      <c r="AA122" s="38"/>
      <c r="AB122" s="38"/>
      <c r="AC122" s="38"/>
      <c r="AD122" s="38"/>
      <c r="AE122" s="38"/>
      <c r="AR122" s="215" t="s">
        <v>135</v>
      </c>
      <c r="AT122" s="215" t="s">
        <v>130</v>
      </c>
      <c r="AU122" s="215" t="s">
        <v>81</v>
      </c>
      <c r="AY122" s="17" t="s">
        <v>136</v>
      </c>
      <c r="BE122" s="216">
        <f>IF(N122="základní",J122,0)</f>
        <v>0</v>
      </c>
      <c r="BF122" s="216">
        <f>IF(N122="snížená",J122,0)</f>
        <v>0</v>
      </c>
      <c r="BG122" s="216">
        <f>IF(N122="zákl. přenesená",J122,0)</f>
        <v>0</v>
      </c>
      <c r="BH122" s="216">
        <f>IF(N122="sníž. přenesená",J122,0)</f>
        <v>0</v>
      </c>
      <c r="BI122" s="216">
        <f>IF(N122="nulová",J122,0)</f>
        <v>0</v>
      </c>
      <c r="BJ122" s="17" t="s">
        <v>79</v>
      </c>
      <c r="BK122" s="217">
        <f>ROUND(I122*H122,15)</f>
        <v>0</v>
      </c>
      <c r="BL122" s="17" t="s">
        <v>135</v>
      </c>
      <c r="BM122" s="215" t="s">
        <v>81</v>
      </c>
    </row>
    <row r="123" s="2" customFormat="1">
      <c r="A123" s="38"/>
      <c r="B123" s="39"/>
      <c r="C123" s="40"/>
      <c r="D123" s="218" t="s">
        <v>137</v>
      </c>
      <c r="E123" s="40"/>
      <c r="F123" s="219" t="s">
        <v>886</v>
      </c>
      <c r="G123" s="40"/>
      <c r="H123" s="40"/>
      <c r="I123" s="144"/>
      <c r="J123" s="40"/>
      <c r="K123" s="40"/>
      <c r="L123" s="44"/>
      <c r="M123" s="220"/>
      <c r="N123" s="221"/>
      <c r="O123" s="91"/>
      <c r="P123" s="91"/>
      <c r="Q123" s="91"/>
      <c r="R123" s="91"/>
      <c r="S123" s="91"/>
      <c r="T123" s="92"/>
      <c r="U123" s="38"/>
      <c r="V123" s="38"/>
      <c r="W123" s="38"/>
      <c r="X123" s="38"/>
      <c r="Y123" s="38"/>
      <c r="Z123" s="38"/>
      <c r="AA123" s="38"/>
      <c r="AB123" s="38"/>
      <c r="AC123" s="38"/>
      <c r="AD123" s="38"/>
      <c r="AE123" s="38"/>
      <c r="AT123" s="17" t="s">
        <v>137</v>
      </c>
      <c r="AU123" s="17" t="s">
        <v>81</v>
      </c>
    </row>
    <row r="124" s="12" customFormat="1" ht="25.92" customHeight="1">
      <c r="A124" s="12"/>
      <c r="B124" s="251"/>
      <c r="C124" s="252"/>
      <c r="D124" s="253" t="s">
        <v>71</v>
      </c>
      <c r="E124" s="254" t="s">
        <v>887</v>
      </c>
      <c r="F124" s="254" t="s">
        <v>888</v>
      </c>
      <c r="G124" s="252"/>
      <c r="H124" s="252"/>
      <c r="I124" s="255"/>
      <c r="J124" s="256">
        <f>BK124</f>
        <v>0</v>
      </c>
      <c r="K124" s="252"/>
      <c r="L124" s="257"/>
      <c r="M124" s="258"/>
      <c r="N124" s="259"/>
      <c r="O124" s="259"/>
      <c r="P124" s="260">
        <f>SUM(P125:P151)</f>
        <v>0</v>
      </c>
      <c r="Q124" s="259"/>
      <c r="R124" s="260">
        <f>SUM(R125:R151)</f>
        <v>0</v>
      </c>
      <c r="S124" s="259"/>
      <c r="T124" s="261">
        <f>SUM(T125:T151)</f>
        <v>0</v>
      </c>
      <c r="U124" s="12"/>
      <c r="V124" s="12"/>
      <c r="W124" s="12"/>
      <c r="X124" s="12"/>
      <c r="Y124" s="12"/>
      <c r="Z124" s="12"/>
      <c r="AA124" s="12"/>
      <c r="AB124" s="12"/>
      <c r="AC124" s="12"/>
      <c r="AD124" s="12"/>
      <c r="AE124" s="12"/>
      <c r="AR124" s="262" t="s">
        <v>135</v>
      </c>
      <c r="AT124" s="263" t="s">
        <v>71</v>
      </c>
      <c r="AU124" s="263" t="s">
        <v>6</v>
      </c>
      <c r="AY124" s="262" t="s">
        <v>136</v>
      </c>
      <c r="BK124" s="264">
        <f>SUM(BK125:BK151)</f>
        <v>0</v>
      </c>
    </row>
    <row r="125" s="2" customFormat="1" ht="19.8" customHeight="1">
      <c r="A125" s="38"/>
      <c r="B125" s="39"/>
      <c r="C125" s="205" t="s">
        <v>81</v>
      </c>
      <c r="D125" s="205" t="s">
        <v>130</v>
      </c>
      <c r="E125" s="206" t="s">
        <v>889</v>
      </c>
      <c r="F125" s="207" t="s">
        <v>890</v>
      </c>
      <c r="G125" s="208" t="s">
        <v>891</v>
      </c>
      <c r="H125" s="209">
        <v>16</v>
      </c>
      <c r="I125" s="210"/>
      <c r="J125" s="209">
        <f>ROUND(I125*H125,15)</f>
        <v>0</v>
      </c>
      <c r="K125" s="207" t="s">
        <v>134</v>
      </c>
      <c r="L125" s="44"/>
      <c r="M125" s="211" t="s">
        <v>1</v>
      </c>
      <c r="N125" s="212" t="s">
        <v>37</v>
      </c>
      <c r="O125" s="91"/>
      <c r="P125" s="213">
        <f>O125*H125</f>
        <v>0</v>
      </c>
      <c r="Q125" s="213">
        <v>0</v>
      </c>
      <c r="R125" s="213">
        <f>Q125*H125</f>
        <v>0</v>
      </c>
      <c r="S125" s="213">
        <v>0</v>
      </c>
      <c r="T125" s="214">
        <f>S125*H125</f>
        <v>0</v>
      </c>
      <c r="U125" s="38"/>
      <c r="V125" s="38"/>
      <c r="W125" s="38"/>
      <c r="X125" s="38"/>
      <c r="Y125" s="38"/>
      <c r="Z125" s="38"/>
      <c r="AA125" s="38"/>
      <c r="AB125" s="38"/>
      <c r="AC125" s="38"/>
      <c r="AD125" s="38"/>
      <c r="AE125" s="38"/>
      <c r="AR125" s="215" t="s">
        <v>892</v>
      </c>
      <c r="AT125" s="215" t="s">
        <v>130</v>
      </c>
      <c r="AU125" s="215" t="s">
        <v>79</v>
      </c>
      <c r="AY125" s="17" t="s">
        <v>136</v>
      </c>
      <c r="BE125" s="216">
        <f>IF(N125="základní",J125,0)</f>
        <v>0</v>
      </c>
      <c r="BF125" s="216">
        <f>IF(N125="snížená",J125,0)</f>
        <v>0</v>
      </c>
      <c r="BG125" s="216">
        <f>IF(N125="zákl. přenesená",J125,0)</f>
        <v>0</v>
      </c>
      <c r="BH125" s="216">
        <f>IF(N125="sníž. přenesená",J125,0)</f>
        <v>0</v>
      </c>
      <c r="BI125" s="216">
        <f>IF(N125="nulová",J125,0)</f>
        <v>0</v>
      </c>
      <c r="BJ125" s="17" t="s">
        <v>79</v>
      </c>
      <c r="BK125" s="217">
        <f>ROUND(I125*H125,15)</f>
        <v>0</v>
      </c>
      <c r="BL125" s="17" t="s">
        <v>892</v>
      </c>
      <c r="BM125" s="215" t="s">
        <v>135</v>
      </c>
    </row>
    <row r="126" s="2" customFormat="1">
      <c r="A126" s="38"/>
      <c r="B126" s="39"/>
      <c r="C126" s="40"/>
      <c r="D126" s="218" t="s">
        <v>137</v>
      </c>
      <c r="E126" s="40"/>
      <c r="F126" s="219" t="s">
        <v>890</v>
      </c>
      <c r="G126" s="40"/>
      <c r="H126" s="40"/>
      <c r="I126" s="144"/>
      <c r="J126" s="40"/>
      <c r="K126" s="40"/>
      <c r="L126" s="44"/>
      <c r="M126" s="220"/>
      <c r="N126" s="221"/>
      <c r="O126" s="91"/>
      <c r="P126" s="91"/>
      <c r="Q126" s="91"/>
      <c r="R126" s="91"/>
      <c r="S126" s="91"/>
      <c r="T126" s="92"/>
      <c r="U126" s="38"/>
      <c r="V126" s="38"/>
      <c r="W126" s="38"/>
      <c r="X126" s="38"/>
      <c r="Y126" s="38"/>
      <c r="Z126" s="38"/>
      <c r="AA126" s="38"/>
      <c r="AB126" s="38"/>
      <c r="AC126" s="38"/>
      <c r="AD126" s="38"/>
      <c r="AE126" s="38"/>
      <c r="AT126" s="17" t="s">
        <v>137</v>
      </c>
      <c r="AU126" s="17" t="s">
        <v>79</v>
      </c>
    </row>
    <row r="127" s="2" customFormat="1" ht="19.8" customHeight="1">
      <c r="A127" s="38"/>
      <c r="B127" s="39"/>
      <c r="C127" s="205" t="s">
        <v>144</v>
      </c>
      <c r="D127" s="205" t="s">
        <v>130</v>
      </c>
      <c r="E127" s="206" t="s">
        <v>923</v>
      </c>
      <c r="F127" s="207" t="s">
        <v>924</v>
      </c>
      <c r="G127" s="208" t="s">
        <v>161</v>
      </c>
      <c r="H127" s="209">
        <v>1</v>
      </c>
      <c r="I127" s="210"/>
      <c r="J127" s="209">
        <f>ROUND(I127*H127,15)</f>
        <v>0</v>
      </c>
      <c r="K127" s="207" t="s">
        <v>134</v>
      </c>
      <c r="L127" s="44"/>
      <c r="M127" s="211" t="s">
        <v>1</v>
      </c>
      <c r="N127" s="212" t="s">
        <v>37</v>
      </c>
      <c r="O127" s="91"/>
      <c r="P127" s="213">
        <f>O127*H127</f>
        <v>0</v>
      </c>
      <c r="Q127" s="213">
        <v>0</v>
      </c>
      <c r="R127" s="213">
        <f>Q127*H127</f>
        <v>0</v>
      </c>
      <c r="S127" s="213">
        <v>0</v>
      </c>
      <c r="T127" s="214">
        <f>S127*H127</f>
        <v>0</v>
      </c>
      <c r="U127" s="38"/>
      <c r="V127" s="38"/>
      <c r="W127" s="38"/>
      <c r="X127" s="38"/>
      <c r="Y127" s="38"/>
      <c r="Z127" s="38"/>
      <c r="AA127" s="38"/>
      <c r="AB127" s="38"/>
      <c r="AC127" s="38"/>
      <c r="AD127" s="38"/>
      <c r="AE127" s="38"/>
      <c r="AR127" s="215" t="s">
        <v>892</v>
      </c>
      <c r="AT127" s="215" t="s">
        <v>130</v>
      </c>
      <c r="AU127" s="215" t="s">
        <v>79</v>
      </c>
      <c r="AY127" s="17" t="s">
        <v>136</v>
      </c>
      <c r="BE127" s="216">
        <f>IF(N127="základní",J127,0)</f>
        <v>0</v>
      </c>
      <c r="BF127" s="216">
        <f>IF(N127="snížená",J127,0)</f>
        <v>0</v>
      </c>
      <c r="BG127" s="216">
        <f>IF(N127="zákl. přenesená",J127,0)</f>
        <v>0</v>
      </c>
      <c r="BH127" s="216">
        <f>IF(N127="sníž. přenesená",J127,0)</f>
        <v>0</v>
      </c>
      <c r="BI127" s="216">
        <f>IF(N127="nulová",J127,0)</f>
        <v>0</v>
      </c>
      <c r="BJ127" s="17" t="s">
        <v>79</v>
      </c>
      <c r="BK127" s="217">
        <f>ROUND(I127*H127,15)</f>
        <v>0</v>
      </c>
      <c r="BL127" s="17" t="s">
        <v>892</v>
      </c>
      <c r="BM127" s="215" t="s">
        <v>148</v>
      </c>
    </row>
    <row r="128" s="2" customFormat="1">
      <c r="A128" s="38"/>
      <c r="B128" s="39"/>
      <c r="C128" s="40"/>
      <c r="D128" s="218" t="s">
        <v>137</v>
      </c>
      <c r="E128" s="40"/>
      <c r="F128" s="219" t="s">
        <v>924</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137</v>
      </c>
      <c r="AU128" s="17" t="s">
        <v>79</v>
      </c>
    </row>
    <row r="129" s="2" customFormat="1" ht="19.8" customHeight="1">
      <c r="A129" s="38"/>
      <c r="B129" s="39"/>
      <c r="C129" s="205" t="s">
        <v>135</v>
      </c>
      <c r="D129" s="205" t="s">
        <v>130</v>
      </c>
      <c r="E129" s="206" t="s">
        <v>925</v>
      </c>
      <c r="F129" s="207" t="s">
        <v>926</v>
      </c>
      <c r="G129" s="208" t="s">
        <v>161</v>
      </c>
      <c r="H129" s="209">
        <v>1</v>
      </c>
      <c r="I129" s="210"/>
      <c r="J129" s="209">
        <f>ROUND(I129*H129,15)</f>
        <v>0</v>
      </c>
      <c r="K129" s="207" t="s">
        <v>134</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892</v>
      </c>
      <c r="AT129" s="215" t="s">
        <v>130</v>
      </c>
      <c r="AU129" s="215" t="s">
        <v>79</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892</v>
      </c>
      <c r="BM129" s="215" t="s">
        <v>152</v>
      </c>
    </row>
    <row r="130" s="2" customFormat="1">
      <c r="A130" s="38"/>
      <c r="B130" s="39"/>
      <c r="C130" s="40"/>
      <c r="D130" s="218" t="s">
        <v>137</v>
      </c>
      <c r="E130" s="40"/>
      <c r="F130" s="219" t="s">
        <v>926</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79</v>
      </c>
    </row>
    <row r="131" s="2" customFormat="1" ht="19.8" customHeight="1">
      <c r="A131" s="38"/>
      <c r="B131" s="39"/>
      <c r="C131" s="223" t="s">
        <v>154</v>
      </c>
      <c r="D131" s="223" t="s">
        <v>291</v>
      </c>
      <c r="E131" s="224" t="s">
        <v>984</v>
      </c>
      <c r="F131" s="225" t="s">
        <v>985</v>
      </c>
      <c r="G131" s="226" t="s">
        <v>161</v>
      </c>
      <c r="H131" s="227">
        <v>1</v>
      </c>
      <c r="I131" s="228"/>
      <c r="J131" s="227">
        <f>ROUND(I131*H131,15)</f>
        <v>0</v>
      </c>
      <c r="K131" s="225" t="s">
        <v>1</v>
      </c>
      <c r="L131" s="229"/>
      <c r="M131" s="230" t="s">
        <v>1</v>
      </c>
      <c r="N131" s="231" t="s">
        <v>37</v>
      </c>
      <c r="O131" s="91"/>
      <c r="P131" s="213">
        <f>O131*H131</f>
        <v>0</v>
      </c>
      <c r="Q131" s="213">
        <v>0</v>
      </c>
      <c r="R131" s="213">
        <f>Q131*H131</f>
        <v>0</v>
      </c>
      <c r="S131" s="213">
        <v>0</v>
      </c>
      <c r="T131" s="214">
        <f>S131*H131</f>
        <v>0</v>
      </c>
      <c r="U131" s="38"/>
      <c r="V131" s="38"/>
      <c r="W131" s="38"/>
      <c r="X131" s="38"/>
      <c r="Y131" s="38"/>
      <c r="Z131" s="38"/>
      <c r="AA131" s="38"/>
      <c r="AB131" s="38"/>
      <c r="AC131" s="38"/>
      <c r="AD131" s="38"/>
      <c r="AE131" s="38"/>
      <c r="AR131" s="215" t="s">
        <v>892</v>
      </c>
      <c r="AT131" s="215" t="s">
        <v>291</v>
      </c>
      <c r="AU131" s="215" t="s">
        <v>79</v>
      </c>
      <c r="AY131" s="17" t="s">
        <v>136</v>
      </c>
      <c r="BE131" s="216">
        <f>IF(N131="základní",J131,0)</f>
        <v>0</v>
      </c>
      <c r="BF131" s="216">
        <f>IF(N131="snížená",J131,0)</f>
        <v>0</v>
      </c>
      <c r="BG131" s="216">
        <f>IF(N131="zákl. přenesená",J131,0)</f>
        <v>0</v>
      </c>
      <c r="BH131" s="216">
        <f>IF(N131="sníž. přenesená",J131,0)</f>
        <v>0</v>
      </c>
      <c r="BI131" s="216">
        <f>IF(N131="nulová",J131,0)</f>
        <v>0</v>
      </c>
      <c r="BJ131" s="17" t="s">
        <v>79</v>
      </c>
      <c r="BK131" s="217">
        <f>ROUND(I131*H131,15)</f>
        <v>0</v>
      </c>
      <c r="BL131" s="17" t="s">
        <v>892</v>
      </c>
      <c r="BM131" s="215" t="s">
        <v>157</v>
      </c>
    </row>
    <row r="132" s="2" customFormat="1">
      <c r="A132" s="38"/>
      <c r="B132" s="39"/>
      <c r="C132" s="40"/>
      <c r="D132" s="218" t="s">
        <v>137</v>
      </c>
      <c r="E132" s="40"/>
      <c r="F132" s="219" t="s">
        <v>985</v>
      </c>
      <c r="G132" s="40"/>
      <c r="H132" s="40"/>
      <c r="I132" s="144"/>
      <c r="J132" s="40"/>
      <c r="K132" s="40"/>
      <c r="L132" s="44"/>
      <c r="M132" s="220"/>
      <c r="N132" s="221"/>
      <c r="O132" s="91"/>
      <c r="P132" s="91"/>
      <c r="Q132" s="91"/>
      <c r="R132" s="91"/>
      <c r="S132" s="91"/>
      <c r="T132" s="92"/>
      <c r="U132" s="38"/>
      <c r="V132" s="38"/>
      <c r="W132" s="38"/>
      <c r="X132" s="38"/>
      <c r="Y132" s="38"/>
      <c r="Z132" s="38"/>
      <c r="AA132" s="38"/>
      <c r="AB132" s="38"/>
      <c r="AC132" s="38"/>
      <c r="AD132" s="38"/>
      <c r="AE132" s="38"/>
      <c r="AT132" s="17" t="s">
        <v>137</v>
      </c>
      <c r="AU132" s="17" t="s">
        <v>79</v>
      </c>
    </row>
    <row r="133" s="2" customFormat="1" ht="19.8" customHeight="1">
      <c r="A133" s="38"/>
      <c r="B133" s="39"/>
      <c r="C133" s="205" t="s">
        <v>148</v>
      </c>
      <c r="D133" s="205" t="s">
        <v>130</v>
      </c>
      <c r="E133" s="206" t="s">
        <v>986</v>
      </c>
      <c r="F133" s="207" t="s">
        <v>987</v>
      </c>
      <c r="G133" s="208" t="s">
        <v>161</v>
      </c>
      <c r="H133" s="209">
        <v>1</v>
      </c>
      <c r="I133" s="210"/>
      <c r="J133" s="209">
        <f>ROUND(I133*H133,15)</f>
        <v>0</v>
      </c>
      <c r="K133" s="207" t="s">
        <v>134</v>
      </c>
      <c r="L133" s="44"/>
      <c r="M133" s="211" t="s">
        <v>1</v>
      </c>
      <c r="N133" s="212" t="s">
        <v>37</v>
      </c>
      <c r="O133" s="91"/>
      <c r="P133" s="213">
        <f>O133*H133</f>
        <v>0</v>
      </c>
      <c r="Q133" s="213">
        <v>0</v>
      </c>
      <c r="R133" s="213">
        <f>Q133*H133</f>
        <v>0</v>
      </c>
      <c r="S133" s="213">
        <v>0</v>
      </c>
      <c r="T133" s="214">
        <f>S133*H133</f>
        <v>0</v>
      </c>
      <c r="U133" s="38"/>
      <c r="V133" s="38"/>
      <c r="W133" s="38"/>
      <c r="X133" s="38"/>
      <c r="Y133" s="38"/>
      <c r="Z133" s="38"/>
      <c r="AA133" s="38"/>
      <c r="AB133" s="38"/>
      <c r="AC133" s="38"/>
      <c r="AD133" s="38"/>
      <c r="AE133" s="38"/>
      <c r="AR133" s="215" t="s">
        <v>892</v>
      </c>
      <c r="AT133" s="215" t="s">
        <v>130</v>
      </c>
      <c r="AU133" s="215" t="s">
        <v>79</v>
      </c>
      <c r="AY133" s="17" t="s">
        <v>136</v>
      </c>
      <c r="BE133" s="216">
        <f>IF(N133="základní",J133,0)</f>
        <v>0</v>
      </c>
      <c r="BF133" s="216">
        <f>IF(N133="snížená",J133,0)</f>
        <v>0</v>
      </c>
      <c r="BG133" s="216">
        <f>IF(N133="zákl. přenesená",J133,0)</f>
        <v>0</v>
      </c>
      <c r="BH133" s="216">
        <f>IF(N133="sníž. přenesená",J133,0)</f>
        <v>0</v>
      </c>
      <c r="BI133" s="216">
        <f>IF(N133="nulová",J133,0)</f>
        <v>0</v>
      </c>
      <c r="BJ133" s="17" t="s">
        <v>79</v>
      </c>
      <c r="BK133" s="217">
        <f>ROUND(I133*H133,15)</f>
        <v>0</v>
      </c>
      <c r="BL133" s="17" t="s">
        <v>892</v>
      </c>
      <c r="BM133" s="215" t="s">
        <v>162</v>
      </c>
    </row>
    <row r="134" s="2" customFormat="1">
      <c r="A134" s="38"/>
      <c r="B134" s="39"/>
      <c r="C134" s="40"/>
      <c r="D134" s="218" t="s">
        <v>137</v>
      </c>
      <c r="E134" s="40"/>
      <c r="F134" s="219" t="s">
        <v>987</v>
      </c>
      <c r="G134" s="40"/>
      <c r="H134" s="40"/>
      <c r="I134" s="144"/>
      <c r="J134" s="40"/>
      <c r="K134" s="40"/>
      <c r="L134" s="44"/>
      <c r="M134" s="220"/>
      <c r="N134" s="221"/>
      <c r="O134" s="91"/>
      <c r="P134" s="91"/>
      <c r="Q134" s="91"/>
      <c r="R134" s="91"/>
      <c r="S134" s="91"/>
      <c r="T134" s="92"/>
      <c r="U134" s="38"/>
      <c r="V134" s="38"/>
      <c r="W134" s="38"/>
      <c r="X134" s="38"/>
      <c r="Y134" s="38"/>
      <c r="Z134" s="38"/>
      <c r="AA134" s="38"/>
      <c r="AB134" s="38"/>
      <c r="AC134" s="38"/>
      <c r="AD134" s="38"/>
      <c r="AE134" s="38"/>
      <c r="AT134" s="17" t="s">
        <v>137</v>
      </c>
      <c r="AU134" s="17" t="s">
        <v>79</v>
      </c>
    </row>
    <row r="135" s="13" customFormat="1">
      <c r="A135" s="13"/>
      <c r="B135" s="267"/>
      <c r="C135" s="268"/>
      <c r="D135" s="218" t="s">
        <v>913</v>
      </c>
      <c r="E135" s="269" t="s">
        <v>1</v>
      </c>
      <c r="F135" s="270" t="s">
        <v>988</v>
      </c>
      <c r="G135" s="268"/>
      <c r="H135" s="269" t="s">
        <v>1</v>
      </c>
      <c r="I135" s="271"/>
      <c r="J135" s="268"/>
      <c r="K135" s="268"/>
      <c r="L135" s="272"/>
      <c r="M135" s="273"/>
      <c r="N135" s="274"/>
      <c r="O135" s="274"/>
      <c r="P135" s="274"/>
      <c r="Q135" s="274"/>
      <c r="R135" s="274"/>
      <c r="S135" s="274"/>
      <c r="T135" s="275"/>
      <c r="U135" s="13"/>
      <c r="V135" s="13"/>
      <c r="W135" s="13"/>
      <c r="X135" s="13"/>
      <c r="Y135" s="13"/>
      <c r="Z135" s="13"/>
      <c r="AA135" s="13"/>
      <c r="AB135" s="13"/>
      <c r="AC135" s="13"/>
      <c r="AD135" s="13"/>
      <c r="AE135" s="13"/>
      <c r="AT135" s="276" t="s">
        <v>913</v>
      </c>
      <c r="AU135" s="276" t="s">
        <v>79</v>
      </c>
      <c r="AV135" s="13" t="s">
        <v>79</v>
      </c>
      <c r="AW135" s="13" t="s">
        <v>29</v>
      </c>
      <c r="AX135" s="13" t="s">
        <v>6</v>
      </c>
      <c r="AY135" s="276" t="s">
        <v>136</v>
      </c>
    </row>
    <row r="136" s="14" customFormat="1">
      <c r="A136" s="14"/>
      <c r="B136" s="277"/>
      <c r="C136" s="278"/>
      <c r="D136" s="218" t="s">
        <v>913</v>
      </c>
      <c r="E136" s="279" t="s">
        <v>1</v>
      </c>
      <c r="F136" s="280" t="s">
        <v>79</v>
      </c>
      <c r="G136" s="278"/>
      <c r="H136" s="281">
        <v>1</v>
      </c>
      <c r="I136" s="282"/>
      <c r="J136" s="278"/>
      <c r="K136" s="278"/>
      <c r="L136" s="283"/>
      <c r="M136" s="284"/>
      <c r="N136" s="285"/>
      <c r="O136" s="285"/>
      <c r="P136" s="285"/>
      <c r="Q136" s="285"/>
      <c r="R136" s="285"/>
      <c r="S136" s="285"/>
      <c r="T136" s="286"/>
      <c r="U136" s="14"/>
      <c r="V136" s="14"/>
      <c r="W136" s="14"/>
      <c r="X136" s="14"/>
      <c r="Y136" s="14"/>
      <c r="Z136" s="14"/>
      <c r="AA136" s="14"/>
      <c r="AB136" s="14"/>
      <c r="AC136" s="14"/>
      <c r="AD136" s="14"/>
      <c r="AE136" s="14"/>
      <c r="AT136" s="287" t="s">
        <v>913</v>
      </c>
      <c r="AU136" s="287" t="s">
        <v>79</v>
      </c>
      <c r="AV136" s="14" t="s">
        <v>81</v>
      </c>
      <c r="AW136" s="14" t="s">
        <v>29</v>
      </c>
      <c r="AX136" s="14" t="s">
        <v>6</v>
      </c>
      <c r="AY136" s="287" t="s">
        <v>136</v>
      </c>
    </row>
    <row r="137" s="15" customFormat="1">
      <c r="A137" s="15"/>
      <c r="B137" s="288"/>
      <c r="C137" s="289"/>
      <c r="D137" s="218" t="s">
        <v>913</v>
      </c>
      <c r="E137" s="290" t="s">
        <v>1</v>
      </c>
      <c r="F137" s="291" t="s">
        <v>918</v>
      </c>
      <c r="G137" s="289"/>
      <c r="H137" s="292">
        <v>1</v>
      </c>
      <c r="I137" s="293"/>
      <c r="J137" s="289"/>
      <c r="K137" s="289"/>
      <c r="L137" s="294"/>
      <c r="M137" s="295"/>
      <c r="N137" s="296"/>
      <c r="O137" s="296"/>
      <c r="P137" s="296"/>
      <c r="Q137" s="296"/>
      <c r="R137" s="296"/>
      <c r="S137" s="296"/>
      <c r="T137" s="297"/>
      <c r="U137" s="15"/>
      <c r="V137" s="15"/>
      <c r="W137" s="15"/>
      <c r="X137" s="15"/>
      <c r="Y137" s="15"/>
      <c r="Z137" s="15"/>
      <c r="AA137" s="15"/>
      <c r="AB137" s="15"/>
      <c r="AC137" s="15"/>
      <c r="AD137" s="15"/>
      <c r="AE137" s="15"/>
      <c r="AT137" s="298" t="s">
        <v>913</v>
      </c>
      <c r="AU137" s="298" t="s">
        <v>79</v>
      </c>
      <c r="AV137" s="15" t="s">
        <v>135</v>
      </c>
      <c r="AW137" s="15" t="s">
        <v>29</v>
      </c>
      <c r="AX137" s="15" t="s">
        <v>79</v>
      </c>
      <c r="AY137" s="298" t="s">
        <v>136</v>
      </c>
    </row>
    <row r="138" s="2" customFormat="1" ht="19.8" customHeight="1">
      <c r="A138" s="38"/>
      <c r="B138" s="39"/>
      <c r="C138" s="205" t="s">
        <v>164</v>
      </c>
      <c r="D138" s="205" t="s">
        <v>130</v>
      </c>
      <c r="E138" s="206" t="s">
        <v>989</v>
      </c>
      <c r="F138" s="207" t="s">
        <v>990</v>
      </c>
      <c r="G138" s="208" t="s">
        <v>161</v>
      </c>
      <c r="H138" s="209">
        <v>1</v>
      </c>
      <c r="I138" s="210"/>
      <c r="J138" s="209">
        <f>ROUND(I138*H138,15)</f>
        <v>0</v>
      </c>
      <c r="K138" s="207" t="s">
        <v>134</v>
      </c>
      <c r="L138" s="44"/>
      <c r="M138" s="211" t="s">
        <v>1</v>
      </c>
      <c r="N138" s="212" t="s">
        <v>37</v>
      </c>
      <c r="O138" s="91"/>
      <c r="P138" s="213">
        <f>O138*H138</f>
        <v>0</v>
      </c>
      <c r="Q138" s="213">
        <v>0</v>
      </c>
      <c r="R138" s="213">
        <f>Q138*H138</f>
        <v>0</v>
      </c>
      <c r="S138" s="213">
        <v>0</v>
      </c>
      <c r="T138" s="214">
        <f>S138*H138</f>
        <v>0</v>
      </c>
      <c r="U138" s="38"/>
      <c r="V138" s="38"/>
      <c r="W138" s="38"/>
      <c r="X138" s="38"/>
      <c r="Y138" s="38"/>
      <c r="Z138" s="38"/>
      <c r="AA138" s="38"/>
      <c r="AB138" s="38"/>
      <c r="AC138" s="38"/>
      <c r="AD138" s="38"/>
      <c r="AE138" s="38"/>
      <c r="AR138" s="215" t="s">
        <v>892</v>
      </c>
      <c r="AT138" s="215" t="s">
        <v>130</v>
      </c>
      <c r="AU138" s="215" t="s">
        <v>79</v>
      </c>
      <c r="AY138" s="17" t="s">
        <v>136</v>
      </c>
      <c r="BE138" s="216">
        <f>IF(N138="základní",J138,0)</f>
        <v>0</v>
      </c>
      <c r="BF138" s="216">
        <f>IF(N138="snížená",J138,0)</f>
        <v>0</v>
      </c>
      <c r="BG138" s="216">
        <f>IF(N138="zákl. přenesená",J138,0)</f>
        <v>0</v>
      </c>
      <c r="BH138" s="216">
        <f>IF(N138="sníž. přenesená",J138,0)</f>
        <v>0</v>
      </c>
      <c r="BI138" s="216">
        <f>IF(N138="nulová",J138,0)</f>
        <v>0</v>
      </c>
      <c r="BJ138" s="17" t="s">
        <v>79</v>
      </c>
      <c r="BK138" s="217">
        <f>ROUND(I138*H138,15)</f>
        <v>0</v>
      </c>
      <c r="BL138" s="17" t="s">
        <v>892</v>
      </c>
      <c r="BM138" s="215" t="s">
        <v>167</v>
      </c>
    </row>
    <row r="139" s="2" customFormat="1">
      <c r="A139" s="38"/>
      <c r="B139" s="39"/>
      <c r="C139" s="40"/>
      <c r="D139" s="218" t="s">
        <v>137</v>
      </c>
      <c r="E139" s="40"/>
      <c r="F139" s="219" t="s">
        <v>990</v>
      </c>
      <c r="G139" s="40"/>
      <c r="H139" s="40"/>
      <c r="I139" s="144"/>
      <c r="J139" s="40"/>
      <c r="K139" s="40"/>
      <c r="L139" s="44"/>
      <c r="M139" s="220"/>
      <c r="N139" s="221"/>
      <c r="O139" s="91"/>
      <c r="P139" s="91"/>
      <c r="Q139" s="91"/>
      <c r="R139" s="91"/>
      <c r="S139" s="91"/>
      <c r="T139" s="92"/>
      <c r="U139" s="38"/>
      <c r="V139" s="38"/>
      <c r="W139" s="38"/>
      <c r="X139" s="38"/>
      <c r="Y139" s="38"/>
      <c r="Z139" s="38"/>
      <c r="AA139" s="38"/>
      <c r="AB139" s="38"/>
      <c r="AC139" s="38"/>
      <c r="AD139" s="38"/>
      <c r="AE139" s="38"/>
      <c r="AT139" s="17" t="s">
        <v>137</v>
      </c>
      <c r="AU139" s="17" t="s">
        <v>79</v>
      </c>
    </row>
    <row r="140" s="2" customFormat="1" ht="19.8" customHeight="1">
      <c r="A140" s="38"/>
      <c r="B140" s="39"/>
      <c r="C140" s="223" t="s">
        <v>152</v>
      </c>
      <c r="D140" s="223" t="s">
        <v>291</v>
      </c>
      <c r="E140" s="224" t="s">
        <v>991</v>
      </c>
      <c r="F140" s="225" t="s">
        <v>992</v>
      </c>
      <c r="G140" s="226" t="s">
        <v>161</v>
      </c>
      <c r="H140" s="227">
        <v>1</v>
      </c>
      <c r="I140" s="228"/>
      <c r="J140" s="227">
        <f>ROUND(I140*H140,15)</f>
        <v>0</v>
      </c>
      <c r="K140" s="225" t="s">
        <v>134</v>
      </c>
      <c r="L140" s="229"/>
      <c r="M140" s="230" t="s">
        <v>1</v>
      </c>
      <c r="N140" s="231" t="s">
        <v>37</v>
      </c>
      <c r="O140" s="91"/>
      <c r="P140" s="213">
        <f>O140*H140</f>
        <v>0</v>
      </c>
      <c r="Q140" s="213">
        <v>0</v>
      </c>
      <c r="R140" s="213">
        <f>Q140*H140</f>
        <v>0</v>
      </c>
      <c r="S140" s="213">
        <v>0</v>
      </c>
      <c r="T140" s="214">
        <f>S140*H140</f>
        <v>0</v>
      </c>
      <c r="U140" s="38"/>
      <c r="V140" s="38"/>
      <c r="W140" s="38"/>
      <c r="X140" s="38"/>
      <c r="Y140" s="38"/>
      <c r="Z140" s="38"/>
      <c r="AA140" s="38"/>
      <c r="AB140" s="38"/>
      <c r="AC140" s="38"/>
      <c r="AD140" s="38"/>
      <c r="AE140" s="38"/>
      <c r="AR140" s="215" t="s">
        <v>892</v>
      </c>
      <c r="AT140" s="215" t="s">
        <v>291</v>
      </c>
      <c r="AU140" s="215" t="s">
        <v>79</v>
      </c>
      <c r="AY140" s="17" t="s">
        <v>136</v>
      </c>
      <c r="BE140" s="216">
        <f>IF(N140="základní",J140,0)</f>
        <v>0</v>
      </c>
      <c r="BF140" s="216">
        <f>IF(N140="snížená",J140,0)</f>
        <v>0</v>
      </c>
      <c r="BG140" s="216">
        <f>IF(N140="zákl. přenesená",J140,0)</f>
        <v>0</v>
      </c>
      <c r="BH140" s="216">
        <f>IF(N140="sníž. přenesená",J140,0)</f>
        <v>0</v>
      </c>
      <c r="BI140" s="216">
        <f>IF(N140="nulová",J140,0)</f>
        <v>0</v>
      </c>
      <c r="BJ140" s="17" t="s">
        <v>79</v>
      </c>
      <c r="BK140" s="217">
        <f>ROUND(I140*H140,15)</f>
        <v>0</v>
      </c>
      <c r="BL140" s="17" t="s">
        <v>892</v>
      </c>
      <c r="BM140" s="215" t="s">
        <v>171</v>
      </c>
    </row>
    <row r="141" s="2" customFormat="1">
      <c r="A141" s="38"/>
      <c r="B141" s="39"/>
      <c r="C141" s="40"/>
      <c r="D141" s="218" t="s">
        <v>137</v>
      </c>
      <c r="E141" s="40"/>
      <c r="F141" s="219" t="s">
        <v>992</v>
      </c>
      <c r="G141" s="40"/>
      <c r="H141" s="40"/>
      <c r="I141" s="144"/>
      <c r="J141" s="40"/>
      <c r="K141" s="40"/>
      <c r="L141" s="44"/>
      <c r="M141" s="220"/>
      <c r="N141" s="221"/>
      <c r="O141" s="91"/>
      <c r="P141" s="91"/>
      <c r="Q141" s="91"/>
      <c r="R141" s="91"/>
      <c r="S141" s="91"/>
      <c r="T141" s="92"/>
      <c r="U141" s="38"/>
      <c r="V141" s="38"/>
      <c r="W141" s="38"/>
      <c r="X141" s="38"/>
      <c r="Y141" s="38"/>
      <c r="Z141" s="38"/>
      <c r="AA141" s="38"/>
      <c r="AB141" s="38"/>
      <c r="AC141" s="38"/>
      <c r="AD141" s="38"/>
      <c r="AE141" s="38"/>
      <c r="AT141" s="17" t="s">
        <v>137</v>
      </c>
      <c r="AU141" s="17" t="s">
        <v>79</v>
      </c>
    </row>
    <row r="142" s="2" customFormat="1" ht="19.8" customHeight="1">
      <c r="A142" s="38"/>
      <c r="B142" s="39"/>
      <c r="C142" s="205" t="s">
        <v>173</v>
      </c>
      <c r="D142" s="205" t="s">
        <v>130</v>
      </c>
      <c r="E142" s="206" t="s">
        <v>939</v>
      </c>
      <c r="F142" s="207" t="s">
        <v>940</v>
      </c>
      <c r="G142" s="208" t="s">
        <v>194</v>
      </c>
      <c r="H142" s="209">
        <v>100</v>
      </c>
      <c r="I142" s="210"/>
      <c r="J142" s="209">
        <f>ROUND(I142*H142,15)</f>
        <v>0</v>
      </c>
      <c r="K142" s="207" t="s">
        <v>134</v>
      </c>
      <c r="L142" s="44"/>
      <c r="M142" s="211" t="s">
        <v>1</v>
      </c>
      <c r="N142" s="212" t="s">
        <v>37</v>
      </c>
      <c r="O142" s="91"/>
      <c r="P142" s="213">
        <f>O142*H142</f>
        <v>0</v>
      </c>
      <c r="Q142" s="213">
        <v>0</v>
      </c>
      <c r="R142" s="213">
        <f>Q142*H142</f>
        <v>0</v>
      </c>
      <c r="S142" s="213">
        <v>0</v>
      </c>
      <c r="T142" s="214">
        <f>S142*H142</f>
        <v>0</v>
      </c>
      <c r="U142" s="38"/>
      <c r="V142" s="38"/>
      <c r="W142" s="38"/>
      <c r="X142" s="38"/>
      <c r="Y142" s="38"/>
      <c r="Z142" s="38"/>
      <c r="AA142" s="38"/>
      <c r="AB142" s="38"/>
      <c r="AC142" s="38"/>
      <c r="AD142" s="38"/>
      <c r="AE142" s="38"/>
      <c r="AR142" s="215" t="s">
        <v>892</v>
      </c>
      <c r="AT142" s="215" t="s">
        <v>130</v>
      </c>
      <c r="AU142" s="215" t="s">
        <v>79</v>
      </c>
      <c r="AY142" s="17" t="s">
        <v>136</v>
      </c>
      <c r="BE142" s="216">
        <f>IF(N142="základní",J142,0)</f>
        <v>0</v>
      </c>
      <c r="BF142" s="216">
        <f>IF(N142="snížená",J142,0)</f>
        <v>0</v>
      </c>
      <c r="BG142" s="216">
        <f>IF(N142="zákl. přenesená",J142,0)</f>
        <v>0</v>
      </c>
      <c r="BH142" s="216">
        <f>IF(N142="sníž. přenesená",J142,0)</f>
        <v>0</v>
      </c>
      <c r="BI142" s="216">
        <f>IF(N142="nulová",J142,0)</f>
        <v>0</v>
      </c>
      <c r="BJ142" s="17" t="s">
        <v>79</v>
      </c>
      <c r="BK142" s="217">
        <f>ROUND(I142*H142,15)</f>
        <v>0</v>
      </c>
      <c r="BL142" s="17" t="s">
        <v>892</v>
      </c>
      <c r="BM142" s="215" t="s">
        <v>176</v>
      </c>
    </row>
    <row r="143" s="2" customFormat="1">
      <c r="A143" s="38"/>
      <c r="B143" s="39"/>
      <c r="C143" s="40"/>
      <c r="D143" s="218" t="s">
        <v>137</v>
      </c>
      <c r="E143" s="40"/>
      <c r="F143" s="219" t="s">
        <v>940</v>
      </c>
      <c r="G143" s="40"/>
      <c r="H143" s="40"/>
      <c r="I143" s="144"/>
      <c r="J143" s="40"/>
      <c r="K143" s="40"/>
      <c r="L143" s="44"/>
      <c r="M143" s="220"/>
      <c r="N143" s="221"/>
      <c r="O143" s="91"/>
      <c r="P143" s="91"/>
      <c r="Q143" s="91"/>
      <c r="R143" s="91"/>
      <c r="S143" s="91"/>
      <c r="T143" s="92"/>
      <c r="U143" s="38"/>
      <c r="V143" s="38"/>
      <c r="W143" s="38"/>
      <c r="X143" s="38"/>
      <c r="Y143" s="38"/>
      <c r="Z143" s="38"/>
      <c r="AA143" s="38"/>
      <c r="AB143" s="38"/>
      <c r="AC143" s="38"/>
      <c r="AD143" s="38"/>
      <c r="AE143" s="38"/>
      <c r="AT143" s="17" t="s">
        <v>137</v>
      </c>
      <c r="AU143" s="17" t="s">
        <v>79</v>
      </c>
    </row>
    <row r="144" s="2" customFormat="1" ht="19.8" customHeight="1">
      <c r="A144" s="38"/>
      <c r="B144" s="39"/>
      <c r="C144" s="205" t="s">
        <v>157</v>
      </c>
      <c r="D144" s="205" t="s">
        <v>130</v>
      </c>
      <c r="E144" s="206" t="s">
        <v>842</v>
      </c>
      <c r="F144" s="207" t="s">
        <v>843</v>
      </c>
      <c r="G144" s="208" t="s">
        <v>161</v>
      </c>
      <c r="H144" s="209">
        <v>2</v>
      </c>
      <c r="I144" s="210"/>
      <c r="J144" s="209">
        <f>ROUND(I144*H144,15)</f>
        <v>0</v>
      </c>
      <c r="K144" s="207" t="s">
        <v>134</v>
      </c>
      <c r="L144" s="44"/>
      <c r="M144" s="211" t="s">
        <v>1</v>
      </c>
      <c r="N144" s="212" t="s">
        <v>37</v>
      </c>
      <c r="O144" s="91"/>
      <c r="P144" s="213">
        <f>O144*H144</f>
        <v>0</v>
      </c>
      <c r="Q144" s="213">
        <v>0</v>
      </c>
      <c r="R144" s="213">
        <f>Q144*H144</f>
        <v>0</v>
      </c>
      <c r="S144" s="213">
        <v>0</v>
      </c>
      <c r="T144" s="214">
        <f>S144*H144</f>
        <v>0</v>
      </c>
      <c r="U144" s="38"/>
      <c r="V144" s="38"/>
      <c r="W144" s="38"/>
      <c r="X144" s="38"/>
      <c r="Y144" s="38"/>
      <c r="Z144" s="38"/>
      <c r="AA144" s="38"/>
      <c r="AB144" s="38"/>
      <c r="AC144" s="38"/>
      <c r="AD144" s="38"/>
      <c r="AE144" s="38"/>
      <c r="AR144" s="215" t="s">
        <v>892</v>
      </c>
      <c r="AT144" s="215" t="s">
        <v>130</v>
      </c>
      <c r="AU144" s="215" t="s">
        <v>79</v>
      </c>
      <c r="AY144" s="17" t="s">
        <v>136</v>
      </c>
      <c r="BE144" s="216">
        <f>IF(N144="základní",J144,0)</f>
        <v>0</v>
      </c>
      <c r="BF144" s="216">
        <f>IF(N144="snížená",J144,0)</f>
        <v>0</v>
      </c>
      <c r="BG144" s="216">
        <f>IF(N144="zákl. přenesená",J144,0)</f>
        <v>0</v>
      </c>
      <c r="BH144" s="216">
        <f>IF(N144="sníž. přenesená",J144,0)</f>
        <v>0</v>
      </c>
      <c r="BI144" s="216">
        <f>IF(N144="nulová",J144,0)</f>
        <v>0</v>
      </c>
      <c r="BJ144" s="17" t="s">
        <v>79</v>
      </c>
      <c r="BK144" s="217">
        <f>ROUND(I144*H144,15)</f>
        <v>0</v>
      </c>
      <c r="BL144" s="17" t="s">
        <v>892</v>
      </c>
      <c r="BM144" s="215" t="s">
        <v>180</v>
      </c>
    </row>
    <row r="145" s="2" customFormat="1">
      <c r="A145" s="38"/>
      <c r="B145" s="39"/>
      <c r="C145" s="40"/>
      <c r="D145" s="218" t="s">
        <v>137</v>
      </c>
      <c r="E145" s="40"/>
      <c r="F145" s="219" t="s">
        <v>843</v>
      </c>
      <c r="G145" s="40"/>
      <c r="H145" s="40"/>
      <c r="I145" s="144"/>
      <c r="J145" s="40"/>
      <c r="K145" s="40"/>
      <c r="L145" s="44"/>
      <c r="M145" s="220"/>
      <c r="N145" s="221"/>
      <c r="O145" s="91"/>
      <c r="P145" s="91"/>
      <c r="Q145" s="91"/>
      <c r="R145" s="91"/>
      <c r="S145" s="91"/>
      <c r="T145" s="92"/>
      <c r="U145" s="38"/>
      <c r="V145" s="38"/>
      <c r="W145" s="38"/>
      <c r="X145" s="38"/>
      <c r="Y145" s="38"/>
      <c r="Z145" s="38"/>
      <c r="AA145" s="38"/>
      <c r="AB145" s="38"/>
      <c r="AC145" s="38"/>
      <c r="AD145" s="38"/>
      <c r="AE145" s="38"/>
      <c r="AT145" s="17" t="s">
        <v>137</v>
      </c>
      <c r="AU145" s="17" t="s">
        <v>79</v>
      </c>
    </row>
    <row r="146" s="2" customFormat="1" ht="19.8" customHeight="1">
      <c r="A146" s="38"/>
      <c r="B146" s="39"/>
      <c r="C146" s="223" t="s">
        <v>182</v>
      </c>
      <c r="D146" s="223" t="s">
        <v>291</v>
      </c>
      <c r="E146" s="224" t="s">
        <v>993</v>
      </c>
      <c r="F146" s="225" t="s">
        <v>994</v>
      </c>
      <c r="G146" s="226" t="s">
        <v>161</v>
      </c>
      <c r="H146" s="227">
        <v>1</v>
      </c>
      <c r="I146" s="228"/>
      <c r="J146" s="227">
        <f>ROUND(I146*H146,15)</f>
        <v>0</v>
      </c>
      <c r="K146" s="225" t="s">
        <v>134</v>
      </c>
      <c r="L146" s="229"/>
      <c r="M146" s="230" t="s">
        <v>1</v>
      </c>
      <c r="N146" s="231" t="s">
        <v>37</v>
      </c>
      <c r="O146" s="91"/>
      <c r="P146" s="213">
        <f>O146*H146</f>
        <v>0</v>
      </c>
      <c r="Q146" s="213">
        <v>0</v>
      </c>
      <c r="R146" s="213">
        <f>Q146*H146</f>
        <v>0</v>
      </c>
      <c r="S146" s="213">
        <v>0</v>
      </c>
      <c r="T146" s="214">
        <f>S146*H146</f>
        <v>0</v>
      </c>
      <c r="U146" s="38"/>
      <c r="V146" s="38"/>
      <c r="W146" s="38"/>
      <c r="X146" s="38"/>
      <c r="Y146" s="38"/>
      <c r="Z146" s="38"/>
      <c r="AA146" s="38"/>
      <c r="AB146" s="38"/>
      <c r="AC146" s="38"/>
      <c r="AD146" s="38"/>
      <c r="AE146" s="38"/>
      <c r="AR146" s="215" t="s">
        <v>892</v>
      </c>
      <c r="AT146" s="215" t="s">
        <v>291</v>
      </c>
      <c r="AU146" s="215" t="s">
        <v>79</v>
      </c>
      <c r="AY146" s="17" t="s">
        <v>136</v>
      </c>
      <c r="BE146" s="216">
        <f>IF(N146="základní",J146,0)</f>
        <v>0</v>
      </c>
      <c r="BF146" s="216">
        <f>IF(N146="snížená",J146,0)</f>
        <v>0</v>
      </c>
      <c r="BG146" s="216">
        <f>IF(N146="zákl. přenesená",J146,0)</f>
        <v>0</v>
      </c>
      <c r="BH146" s="216">
        <f>IF(N146="sníž. přenesená",J146,0)</f>
        <v>0</v>
      </c>
      <c r="BI146" s="216">
        <f>IF(N146="nulová",J146,0)</f>
        <v>0</v>
      </c>
      <c r="BJ146" s="17" t="s">
        <v>79</v>
      </c>
      <c r="BK146" s="217">
        <f>ROUND(I146*H146,15)</f>
        <v>0</v>
      </c>
      <c r="BL146" s="17" t="s">
        <v>892</v>
      </c>
      <c r="BM146" s="215" t="s">
        <v>185</v>
      </c>
    </row>
    <row r="147" s="2" customFormat="1">
      <c r="A147" s="38"/>
      <c r="B147" s="39"/>
      <c r="C147" s="40"/>
      <c r="D147" s="218" t="s">
        <v>137</v>
      </c>
      <c r="E147" s="40"/>
      <c r="F147" s="219" t="s">
        <v>994</v>
      </c>
      <c r="G147" s="40"/>
      <c r="H147" s="40"/>
      <c r="I147" s="144"/>
      <c r="J147" s="40"/>
      <c r="K147" s="40"/>
      <c r="L147" s="44"/>
      <c r="M147" s="220"/>
      <c r="N147" s="221"/>
      <c r="O147" s="91"/>
      <c r="P147" s="91"/>
      <c r="Q147" s="91"/>
      <c r="R147" s="91"/>
      <c r="S147" s="91"/>
      <c r="T147" s="92"/>
      <c r="U147" s="38"/>
      <c r="V147" s="38"/>
      <c r="W147" s="38"/>
      <c r="X147" s="38"/>
      <c r="Y147" s="38"/>
      <c r="Z147" s="38"/>
      <c r="AA147" s="38"/>
      <c r="AB147" s="38"/>
      <c r="AC147" s="38"/>
      <c r="AD147" s="38"/>
      <c r="AE147" s="38"/>
      <c r="AT147" s="17" t="s">
        <v>137</v>
      </c>
      <c r="AU147" s="17" t="s">
        <v>79</v>
      </c>
    </row>
    <row r="148" s="2" customFormat="1" ht="19.8" customHeight="1">
      <c r="A148" s="38"/>
      <c r="B148" s="39"/>
      <c r="C148" s="205" t="s">
        <v>162</v>
      </c>
      <c r="D148" s="205" t="s">
        <v>130</v>
      </c>
      <c r="E148" s="206" t="s">
        <v>962</v>
      </c>
      <c r="F148" s="207" t="s">
        <v>963</v>
      </c>
      <c r="G148" s="208" t="s">
        <v>161</v>
      </c>
      <c r="H148" s="209">
        <v>2</v>
      </c>
      <c r="I148" s="210"/>
      <c r="J148" s="209">
        <f>ROUND(I148*H148,15)</f>
        <v>0</v>
      </c>
      <c r="K148" s="207" t="s">
        <v>134</v>
      </c>
      <c r="L148" s="44"/>
      <c r="M148" s="211" t="s">
        <v>1</v>
      </c>
      <c r="N148" s="212" t="s">
        <v>37</v>
      </c>
      <c r="O148" s="91"/>
      <c r="P148" s="213">
        <f>O148*H148</f>
        <v>0</v>
      </c>
      <c r="Q148" s="213">
        <v>0</v>
      </c>
      <c r="R148" s="213">
        <f>Q148*H148</f>
        <v>0</v>
      </c>
      <c r="S148" s="213">
        <v>0</v>
      </c>
      <c r="T148" s="214">
        <f>S148*H148</f>
        <v>0</v>
      </c>
      <c r="U148" s="38"/>
      <c r="V148" s="38"/>
      <c r="W148" s="38"/>
      <c r="X148" s="38"/>
      <c r="Y148" s="38"/>
      <c r="Z148" s="38"/>
      <c r="AA148" s="38"/>
      <c r="AB148" s="38"/>
      <c r="AC148" s="38"/>
      <c r="AD148" s="38"/>
      <c r="AE148" s="38"/>
      <c r="AR148" s="215" t="s">
        <v>892</v>
      </c>
      <c r="AT148" s="215" t="s">
        <v>130</v>
      </c>
      <c r="AU148" s="215" t="s">
        <v>79</v>
      </c>
      <c r="AY148" s="17" t="s">
        <v>136</v>
      </c>
      <c r="BE148" s="216">
        <f>IF(N148="základní",J148,0)</f>
        <v>0</v>
      </c>
      <c r="BF148" s="216">
        <f>IF(N148="snížená",J148,0)</f>
        <v>0</v>
      </c>
      <c r="BG148" s="216">
        <f>IF(N148="zákl. přenesená",J148,0)</f>
        <v>0</v>
      </c>
      <c r="BH148" s="216">
        <f>IF(N148="sníž. přenesená",J148,0)</f>
        <v>0</v>
      </c>
      <c r="BI148" s="216">
        <f>IF(N148="nulová",J148,0)</f>
        <v>0</v>
      </c>
      <c r="BJ148" s="17" t="s">
        <v>79</v>
      </c>
      <c r="BK148" s="217">
        <f>ROUND(I148*H148,15)</f>
        <v>0</v>
      </c>
      <c r="BL148" s="17" t="s">
        <v>892</v>
      </c>
      <c r="BM148" s="215" t="s">
        <v>189</v>
      </c>
    </row>
    <row r="149" s="2" customFormat="1">
      <c r="A149" s="38"/>
      <c r="B149" s="39"/>
      <c r="C149" s="40"/>
      <c r="D149" s="218" t="s">
        <v>137</v>
      </c>
      <c r="E149" s="40"/>
      <c r="F149" s="219" t="s">
        <v>963</v>
      </c>
      <c r="G149" s="40"/>
      <c r="H149" s="40"/>
      <c r="I149" s="144"/>
      <c r="J149" s="40"/>
      <c r="K149" s="40"/>
      <c r="L149" s="44"/>
      <c r="M149" s="220"/>
      <c r="N149" s="221"/>
      <c r="O149" s="91"/>
      <c r="P149" s="91"/>
      <c r="Q149" s="91"/>
      <c r="R149" s="91"/>
      <c r="S149" s="91"/>
      <c r="T149" s="92"/>
      <c r="U149" s="38"/>
      <c r="V149" s="38"/>
      <c r="W149" s="38"/>
      <c r="X149" s="38"/>
      <c r="Y149" s="38"/>
      <c r="Z149" s="38"/>
      <c r="AA149" s="38"/>
      <c r="AB149" s="38"/>
      <c r="AC149" s="38"/>
      <c r="AD149" s="38"/>
      <c r="AE149" s="38"/>
      <c r="AT149" s="17" t="s">
        <v>137</v>
      </c>
      <c r="AU149" s="17" t="s">
        <v>79</v>
      </c>
    </row>
    <row r="150" s="2" customFormat="1" ht="19.8" customHeight="1">
      <c r="A150" s="38"/>
      <c r="B150" s="39"/>
      <c r="C150" s="205" t="s">
        <v>191</v>
      </c>
      <c r="D150" s="205" t="s">
        <v>130</v>
      </c>
      <c r="E150" s="206" t="s">
        <v>964</v>
      </c>
      <c r="F150" s="207" t="s">
        <v>965</v>
      </c>
      <c r="G150" s="208" t="s">
        <v>161</v>
      </c>
      <c r="H150" s="209">
        <v>7</v>
      </c>
      <c r="I150" s="210"/>
      <c r="J150" s="209">
        <f>ROUND(I150*H150,15)</f>
        <v>0</v>
      </c>
      <c r="K150" s="207" t="s">
        <v>134</v>
      </c>
      <c r="L150" s="44"/>
      <c r="M150" s="211" t="s">
        <v>1</v>
      </c>
      <c r="N150" s="212" t="s">
        <v>37</v>
      </c>
      <c r="O150" s="91"/>
      <c r="P150" s="213">
        <f>O150*H150</f>
        <v>0</v>
      </c>
      <c r="Q150" s="213">
        <v>0</v>
      </c>
      <c r="R150" s="213">
        <f>Q150*H150</f>
        <v>0</v>
      </c>
      <c r="S150" s="213">
        <v>0</v>
      </c>
      <c r="T150" s="214">
        <f>S150*H150</f>
        <v>0</v>
      </c>
      <c r="U150" s="38"/>
      <c r="V150" s="38"/>
      <c r="W150" s="38"/>
      <c r="X150" s="38"/>
      <c r="Y150" s="38"/>
      <c r="Z150" s="38"/>
      <c r="AA150" s="38"/>
      <c r="AB150" s="38"/>
      <c r="AC150" s="38"/>
      <c r="AD150" s="38"/>
      <c r="AE150" s="38"/>
      <c r="AR150" s="215" t="s">
        <v>892</v>
      </c>
      <c r="AT150" s="215" t="s">
        <v>130</v>
      </c>
      <c r="AU150" s="215" t="s">
        <v>79</v>
      </c>
      <c r="AY150" s="17" t="s">
        <v>136</v>
      </c>
      <c r="BE150" s="216">
        <f>IF(N150="základní",J150,0)</f>
        <v>0</v>
      </c>
      <c r="BF150" s="216">
        <f>IF(N150="snížená",J150,0)</f>
        <v>0</v>
      </c>
      <c r="BG150" s="216">
        <f>IF(N150="zákl. přenesená",J150,0)</f>
        <v>0</v>
      </c>
      <c r="BH150" s="216">
        <f>IF(N150="sníž. přenesená",J150,0)</f>
        <v>0</v>
      </c>
      <c r="BI150" s="216">
        <f>IF(N150="nulová",J150,0)</f>
        <v>0</v>
      </c>
      <c r="BJ150" s="17" t="s">
        <v>79</v>
      </c>
      <c r="BK150" s="217">
        <f>ROUND(I150*H150,15)</f>
        <v>0</v>
      </c>
      <c r="BL150" s="17" t="s">
        <v>892</v>
      </c>
      <c r="BM150" s="215" t="s">
        <v>195</v>
      </c>
    </row>
    <row r="151" s="2" customFormat="1">
      <c r="A151" s="38"/>
      <c r="B151" s="39"/>
      <c r="C151" s="40"/>
      <c r="D151" s="218" t="s">
        <v>137</v>
      </c>
      <c r="E151" s="40"/>
      <c r="F151" s="219" t="s">
        <v>965</v>
      </c>
      <c r="G151" s="40"/>
      <c r="H151" s="40"/>
      <c r="I151" s="144"/>
      <c r="J151" s="40"/>
      <c r="K151" s="40"/>
      <c r="L151" s="44"/>
      <c r="M151" s="233"/>
      <c r="N151" s="234"/>
      <c r="O151" s="235"/>
      <c r="P151" s="235"/>
      <c r="Q151" s="235"/>
      <c r="R151" s="235"/>
      <c r="S151" s="235"/>
      <c r="T151" s="236"/>
      <c r="U151" s="38"/>
      <c r="V151" s="38"/>
      <c r="W151" s="38"/>
      <c r="X151" s="38"/>
      <c r="Y151" s="38"/>
      <c r="Z151" s="38"/>
      <c r="AA151" s="38"/>
      <c r="AB151" s="38"/>
      <c r="AC151" s="38"/>
      <c r="AD151" s="38"/>
      <c r="AE151" s="38"/>
      <c r="AT151" s="17" t="s">
        <v>137</v>
      </c>
      <c r="AU151" s="17" t="s">
        <v>79</v>
      </c>
    </row>
    <row r="152" s="2" customFormat="1" ht="6.96" customHeight="1">
      <c r="A152" s="38"/>
      <c r="B152" s="66"/>
      <c r="C152" s="67"/>
      <c r="D152" s="67"/>
      <c r="E152" s="67"/>
      <c r="F152" s="67"/>
      <c r="G152" s="67"/>
      <c r="H152" s="67"/>
      <c r="I152" s="183"/>
      <c r="J152" s="67"/>
      <c r="K152" s="67"/>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be3jz+Gt3Qj9rS/p3k2JUtkzq+8mWusi8Q7Cghmw86TfihJFokOUtcSJfjg3FFJ+U03JvUoK9kgdudTGRw6dgA==" hashValue="HnF/5VGZ4hki50N0RTzONjmDSh/+ISNtOV/hoDg4CviLDWknbAzWjvJ3O5CkjD42zb/SwdEIq+EREWwdmud+mw==" algorithmName="SHA-512" password="CC35"/>
  <autoFilter ref="C118:K15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43.57422" style="1" customWidth="1"/>
    <col min="7" max="7" width="6.003906" style="1" customWidth="1"/>
    <col min="8" max="8" width="9.851563" style="1" customWidth="1"/>
    <col min="9" max="9" width="17.28125" style="136"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6"/>
      <c r="L2" s="1"/>
      <c r="M2" s="1"/>
      <c r="N2" s="1"/>
      <c r="O2" s="1"/>
      <c r="P2" s="1"/>
      <c r="Q2" s="1"/>
      <c r="R2" s="1"/>
      <c r="S2" s="1"/>
      <c r="T2" s="1"/>
      <c r="U2" s="1"/>
      <c r="V2" s="1"/>
      <c r="AT2" s="17" t="s">
        <v>108</v>
      </c>
    </row>
    <row r="3" s="1" customFormat="1" ht="6.96" customHeight="1">
      <c r="B3" s="137"/>
      <c r="C3" s="138"/>
      <c r="D3" s="138"/>
      <c r="E3" s="138"/>
      <c r="F3" s="138"/>
      <c r="G3" s="138"/>
      <c r="H3" s="138"/>
      <c r="I3" s="139"/>
      <c r="J3" s="138"/>
      <c r="K3" s="138"/>
      <c r="L3" s="20"/>
      <c r="AT3" s="17" t="s">
        <v>81</v>
      </c>
    </row>
    <row r="4" s="1" customFormat="1" ht="24.96" customHeight="1">
      <c r="B4" s="20"/>
      <c r="D4" s="140" t="s">
        <v>109</v>
      </c>
      <c r="I4" s="136"/>
      <c r="L4" s="20"/>
      <c r="M4" s="141" t="s">
        <v>10</v>
      </c>
      <c r="AT4" s="17" t="s">
        <v>4</v>
      </c>
    </row>
    <row r="5" s="1" customFormat="1" ht="6.96" customHeight="1">
      <c r="B5" s="20"/>
      <c r="I5" s="136"/>
      <c r="L5" s="20"/>
    </row>
    <row r="6" s="1" customFormat="1" ht="12" customHeight="1">
      <c r="B6" s="20"/>
      <c r="D6" s="142" t="s">
        <v>15</v>
      </c>
      <c r="I6" s="136"/>
      <c r="L6" s="20"/>
    </row>
    <row r="7" s="1" customFormat="1" ht="14.4" customHeight="1">
      <c r="B7" s="20"/>
      <c r="E7" s="143" t="str">
        <f>'Rekapitulace zakázky'!K6</f>
        <v>Oprava kolejí a výhybek v žst. Hradec Králové hl.n.</v>
      </c>
      <c r="F7" s="142"/>
      <c r="G7" s="142"/>
      <c r="H7" s="142"/>
      <c r="I7" s="136"/>
      <c r="L7" s="20"/>
    </row>
    <row r="8" s="2" customFormat="1" ht="12" customHeight="1">
      <c r="A8" s="38"/>
      <c r="B8" s="44"/>
      <c r="C8" s="38"/>
      <c r="D8" s="142" t="s">
        <v>110</v>
      </c>
      <c r="E8" s="38"/>
      <c r="F8" s="38"/>
      <c r="G8" s="38"/>
      <c r="H8" s="38"/>
      <c r="I8" s="144"/>
      <c r="J8" s="38"/>
      <c r="K8" s="38"/>
      <c r="L8" s="63"/>
      <c r="S8" s="38"/>
      <c r="T8" s="38"/>
      <c r="U8" s="38"/>
      <c r="V8" s="38"/>
      <c r="W8" s="38"/>
      <c r="X8" s="38"/>
      <c r="Y8" s="38"/>
      <c r="Z8" s="38"/>
      <c r="AA8" s="38"/>
      <c r="AB8" s="38"/>
      <c r="AC8" s="38"/>
      <c r="AD8" s="38"/>
      <c r="AE8" s="38"/>
    </row>
    <row r="9" s="2" customFormat="1" ht="14.4" customHeight="1">
      <c r="A9" s="38"/>
      <c r="B9" s="44"/>
      <c r="C9" s="38"/>
      <c r="D9" s="38"/>
      <c r="E9" s="145" t="s">
        <v>995</v>
      </c>
      <c r="F9" s="38"/>
      <c r="G9" s="38"/>
      <c r="H9" s="38"/>
      <c r="I9" s="144"/>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44"/>
      <c r="J10" s="38"/>
      <c r="K10" s="38"/>
      <c r="L10" s="63"/>
      <c r="S10" s="38"/>
      <c r="T10" s="38"/>
      <c r="U10" s="38"/>
      <c r="V10" s="38"/>
      <c r="W10" s="38"/>
      <c r="X10" s="38"/>
      <c r="Y10" s="38"/>
      <c r="Z10" s="38"/>
      <c r="AA10" s="38"/>
      <c r="AB10" s="38"/>
      <c r="AC10" s="38"/>
      <c r="AD10" s="38"/>
      <c r="AE10" s="38"/>
    </row>
    <row r="11" s="2" customFormat="1" ht="12" customHeight="1">
      <c r="A11" s="38"/>
      <c r="B11" s="44"/>
      <c r="C11" s="38"/>
      <c r="D11" s="142" t="s">
        <v>17</v>
      </c>
      <c r="E11" s="38"/>
      <c r="F11" s="146" t="s">
        <v>1</v>
      </c>
      <c r="G11" s="38"/>
      <c r="H11" s="38"/>
      <c r="I11" s="147" t="s">
        <v>18</v>
      </c>
      <c r="J11" s="146" t="s">
        <v>1</v>
      </c>
      <c r="K11" s="38"/>
      <c r="L11" s="63"/>
      <c r="S11" s="38"/>
      <c r="T11" s="38"/>
      <c r="U11" s="38"/>
      <c r="V11" s="38"/>
      <c r="W11" s="38"/>
      <c r="X11" s="38"/>
      <c r="Y11" s="38"/>
      <c r="Z11" s="38"/>
      <c r="AA11" s="38"/>
      <c r="AB11" s="38"/>
      <c r="AC11" s="38"/>
      <c r="AD11" s="38"/>
      <c r="AE11" s="38"/>
    </row>
    <row r="12" s="2" customFormat="1" ht="12" customHeight="1">
      <c r="A12" s="38"/>
      <c r="B12" s="44"/>
      <c r="C12" s="38"/>
      <c r="D12" s="142" t="s">
        <v>19</v>
      </c>
      <c r="E12" s="38"/>
      <c r="F12" s="146" t="s">
        <v>20</v>
      </c>
      <c r="G12" s="38"/>
      <c r="H12" s="38"/>
      <c r="I12" s="147" t="s">
        <v>21</v>
      </c>
      <c r="J12" s="148" t="str">
        <f>'Rekapitulace zakázky'!AN8</f>
        <v>3. 6. 2020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44"/>
      <c r="J13" s="38"/>
      <c r="K13" s="38"/>
      <c r="L13" s="63"/>
      <c r="S13" s="38"/>
      <c r="T13" s="38"/>
      <c r="U13" s="38"/>
      <c r="V13" s="38"/>
      <c r="W13" s="38"/>
      <c r="X13" s="38"/>
      <c r="Y13" s="38"/>
      <c r="Z13" s="38"/>
      <c r="AA13" s="38"/>
      <c r="AB13" s="38"/>
      <c r="AC13" s="38"/>
      <c r="AD13" s="38"/>
      <c r="AE13" s="38"/>
    </row>
    <row r="14" s="2" customFormat="1" ht="12" customHeight="1">
      <c r="A14" s="38"/>
      <c r="B14" s="44"/>
      <c r="C14" s="38"/>
      <c r="D14" s="142" t="s">
        <v>23</v>
      </c>
      <c r="E14" s="38"/>
      <c r="F14" s="38"/>
      <c r="G14" s="38"/>
      <c r="H14" s="38"/>
      <c r="I14" s="147" t="s">
        <v>24</v>
      </c>
      <c r="J14" s="146" t="str">
        <f>IF('Rekapitulace zakázky'!AN10="","",'Rekapitulace zakázky'!AN10)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6" t="str">
        <f>IF('Rekapitulace zakázky'!E11="","",'Rekapitulace zakázky'!E11)</f>
        <v xml:space="preserve"> </v>
      </c>
      <c r="F15" s="38"/>
      <c r="G15" s="38"/>
      <c r="H15" s="38"/>
      <c r="I15" s="147" t="s">
        <v>25</v>
      </c>
      <c r="J15" s="146" t="str">
        <f>IF('Rekapitulace zakázky'!AN11="","",'Rekapitulace zakázky'!AN11)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44"/>
      <c r="J16" s="38"/>
      <c r="K16" s="38"/>
      <c r="L16" s="63"/>
      <c r="S16" s="38"/>
      <c r="T16" s="38"/>
      <c r="U16" s="38"/>
      <c r="V16" s="38"/>
      <c r="W16" s="38"/>
      <c r="X16" s="38"/>
      <c r="Y16" s="38"/>
      <c r="Z16" s="38"/>
      <c r="AA16" s="38"/>
      <c r="AB16" s="38"/>
      <c r="AC16" s="38"/>
      <c r="AD16" s="38"/>
      <c r="AE16" s="38"/>
    </row>
    <row r="17" s="2" customFormat="1" ht="12" customHeight="1">
      <c r="A17" s="38"/>
      <c r="B17" s="44"/>
      <c r="C17" s="38"/>
      <c r="D17" s="142" t="s">
        <v>26</v>
      </c>
      <c r="E17" s="38"/>
      <c r="F17" s="38"/>
      <c r="G17" s="38"/>
      <c r="H17" s="38"/>
      <c r="I17" s="147" t="s">
        <v>24</v>
      </c>
      <c r="J17" s="33" t="str">
        <f>'Rekapitulace zakázky'!AN13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46"/>
      <c r="G18" s="146"/>
      <c r="H18" s="146"/>
      <c r="I18" s="147" t="s">
        <v>25</v>
      </c>
      <c r="J18" s="33" t="str">
        <f>'Rekapitulace zakázky'!AN14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44"/>
      <c r="J19" s="38"/>
      <c r="K19" s="38"/>
      <c r="L19" s="63"/>
      <c r="S19" s="38"/>
      <c r="T19" s="38"/>
      <c r="U19" s="38"/>
      <c r="V19" s="38"/>
      <c r="W19" s="38"/>
      <c r="X19" s="38"/>
      <c r="Y19" s="38"/>
      <c r="Z19" s="38"/>
      <c r="AA19" s="38"/>
      <c r="AB19" s="38"/>
      <c r="AC19" s="38"/>
      <c r="AD19" s="38"/>
      <c r="AE19" s="38"/>
    </row>
    <row r="20" s="2" customFormat="1" ht="12" customHeight="1">
      <c r="A20" s="38"/>
      <c r="B20" s="44"/>
      <c r="C20" s="38"/>
      <c r="D20" s="142" t="s">
        <v>28</v>
      </c>
      <c r="E20" s="38"/>
      <c r="F20" s="38"/>
      <c r="G20" s="38"/>
      <c r="H20" s="38"/>
      <c r="I20" s="147" t="s">
        <v>24</v>
      </c>
      <c r="J20" s="146" t="str">
        <f>IF('Rekapitulace zakázky'!AN16="","",'Rekapitulace zakázky'!AN16)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6" t="str">
        <f>IF('Rekapitulace zakázky'!E17="","",'Rekapitulace zakázky'!E17)</f>
        <v xml:space="preserve"> </v>
      </c>
      <c r="F21" s="38"/>
      <c r="G21" s="38"/>
      <c r="H21" s="38"/>
      <c r="I21" s="147" t="s">
        <v>25</v>
      </c>
      <c r="J21" s="146" t="str">
        <f>IF('Rekapitulace zakázky'!AN17="","",'Rekapitulace zakázky'!AN17)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44"/>
      <c r="J22" s="38"/>
      <c r="K22" s="38"/>
      <c r="L22" s="63"/>
      <c r="S22" s="38"/>
      <c r="T22" s="38"/>
      <c r="U22" s="38"/>
      <c r="V22" s="38"/>
      <c r="W22" s="38"/>
      <c r="X22" s="38"/>
      <c r="Y22" s="38"/>
      <c r="Z22" s="38"/>
      <c r="AA22" s="38"/>
      <c r="AB22" s="38"/>
      <c r="AC22" s="38"/>
      <c r="AD22" s="38"/>
      <c r="AE22" s="38"/>
    </row>
    <row r="23" s="2" customFormat="1" ht="12" customHeight="1">
      <c r="A23" s="38"/>
      <c r="B23" s="44"/>
      <c r="C23" s="38"/>
      <c r="D23" s="142" t="s">
        <v>30</v>
      </c>
      <c r="E23" s="38"/>
      <c r="F23" s="38"/>
      <c r="G23" s="38"/>
      <c r="H23" s="38"/>
      <c r="I23" s="147" t="s">
        <v>24</v>
      </c>
      <c r="J23" s="146" t="str">
        <f>IF('Rekapitulace zakázky'!AN19="","",'Rekapitulace zakázky'!AN19)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6" t="str">
        <f>IF('Rekapitulace zakázky'!E20="","",'Rekapitulace zakázky'!E20)</f>
        <v xml:space="preserve"> </v>
      </c>
      <c r="F24" s="38"/>
      <c r="G24" s="38"/>
      <c r="H24" s="38"/>
      <c r="I24" s="147" t="s">
        <v>25</v>
      </c>
      <c r="J24" s="146" t="str">
        <f>IF('Rekapitulace zakázky'!AN20="","",'Rekapitulace zakázky'!AN20)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44"/>
      <c r="J25" s="38"/>
      <c r="K25" s="38"/>
      <c r="L25" s="63"/>
      <c r="S25" s="38"/>
      <c r="T25" s="38"/>
      <c r="U25" s="38"/>
      <c r="V25" s="38"/>
      <c r="W25" s="38"/>
      <c r="X25" s="38"/>
      <c r="Y25" s="38"/>
      <c r="Z25" s="38"/>
      <c r="AA25" s="38"/>
      <c r="AB25" s="38"/>
      <c r="AC25" s="38"/>
      <c r="AD25" s="38"/>
      <c r="AE25" s="38"/>
    </row>
    <row r="26" s="2" customFormat="1" ht="12" customHeight="1">
      <c r="A26" s="38"/>
      <c r="B26" s="44"/>
      <c r="C26" s="38"/>
      <c r="D26" s="142" t="s">
        <v>31</v>
      </c>
      <c r="E26" s="38"/>
      <c r="F26" s="38"/>
      <c r="G26" s="38"/>
      <c r="H26" s="38"/>
      <c r="I26" s="144"/>
      <c r="J26" s="38"/>
      <c r="K26" s="38"/>
      <c r="L26" s="63"/>
      <c r="S26" s="38"/>
      <c r="T26" s="38"/>
      <c r="U26" s="38"/>
      <c r="V26" s="38"/>
      <c r="W26" s="38"/>
      <c r="X26" s="38"/>
      <c r="Y26" s="38"/>
      <c r="Z26" s="38"/>
      <c r="AA26" s="38"/>
      <c r="AB26" s="38"/>
      <c r="AC26" s="38"/>
      <c r="AD26" s="38"/>
      <c r="AE26" s="38"/>
    </row>
    <row r="27" s="8" customFormat="1" ht="14.4" customHeight="1">
      <c r="A27" s="149"/>
      <c r="B27" s="150"/>
      <c r="C27" s="149"/>
      <c r="D27" s="149"/>
      <c r="E27" s="151" t="s">
        <v>1</v>
      </c>
      <c r="F27" s="151"/>
      <c r="G27" s="151"/>
      <c r="H27" s="151"/>
      <c r="I27" s="152"/>
      <c r="J27" s="149"/>
      <c r="K27" s="149"/>
      <c r="L27" s="153"/>
      <c r="S27" s="149"/>
      <c r="T27" s="149"/>
      <c r="U27" s="149"/>
      <c r="V27" s="149"/>
      <c r="W27" s="149"/>
      <c r="X27" s="149"/>
      <c r="Y27" s="149"/>
      <c r="Z27" s="149"/>
      <c r="AA27" s="149"/>
      <c r="AB27" s="149"/>
      <c r="AC27" s="149"/>
      <c r="AD27" s="149"/>
      <c r="AE27" s="149"/>
    </row>
    <row r="28" s="2" customFormat="1" ht="6.96" customHeight="1">
      <c r="A28" s="38"/>
      <c r="B28" s="44"/>
      <c r="C28" s="38"/>
      <c r="D28" s="38"/>
      <c r="E28" s="38"/>
      <c r="F28" s="38"/>
      <c r="G28" s="38"/>
      <c r="H28" s="38"/>
      <c r="I28" s="144"/>
      <c r="J28" s="38"/>
      <c r="K28" s="38"/>
      <c r="L28" s="63"/>
      <c r="S28" s="38"/>
      <c r="T28" s="38"/>
      <c r="U28" s="38"/>
      <c r="V28" s="38"/>
      <c r="W28" s="38"/>
      <c r="X28" s="38"/>
      <c r="Y28" s="38"/>
      <c r="Z28" s="38"/>
      <c r="AA28" s="38"/>
      <c r="AB28" s="38"/>
      <c r="AC28" s="38"/>
      <c r="AD28" s="38"/>
      <c r="AE28" s="38"/>
    </row>
    <row r="29" s="2" customFormat="1" ht="6.96" customHeight="1">
      <c r="A29" s="38"/>
      <c r="B29" s="44"/>
      <c r="C29" s="38"/>
      <c r="D29" s="154"/>
      <c r="E29" s="154"/>
      <c r="F29" s="154"/>
      <c r="G29" s="154"/>
      <c r="H29" s="154"/>
      <c r="I29" s="155"/>
      <c r="J29" s="154"/>
      <c r="K29" s="154"/>
      <c r="L29" s="63"/>
      <c r="S29" s="38"/>
      <c r="T29" s="38"/>
      <c r="U29" s="38"/>
      <c r="V29" s="38"/>
      <c r="W29" s="38"/>
      <c r="X29" s="38"/>
      <c r="Y29" s="38"/>
      <c r="Z29" s="38"/>
      <c r="AA29" s="38"/>
      <c r="AB29" s="38"/>
      <c r="AC29" s="38"/>
      <c r="AD29" s="38"/>
      <c r="AE29" s="38"/>
    </row>
    <row r="30" s="2" customFormat="1" ht="25.44" customHeight="1">
      <c r="A30" s="38"/>
      <c r="B30" s="44"/>
      <c r="C30" s="38"/>
      <c r="D30" s="156" t="s">
        <v>32</v>
      </c>
      <c r="E30" s="38"/>
      <c r="F30" s="38"/>
      <c r="G30" s="38"/>
      <c r="H30" s="38"/>
      <c r="I30" s="144"/>
      <c r="J30" s="157">
        <f>ROUND(J116, 15)</f>
        <v>0</v>
      </c>
      <c r="K30" s="38"/>
      <c r="L30" s="63"/>
      <c r="S30" s="38"/>
      <c r="T30" s="38"/>
      <c r="U30" s="38"/>
      <c r="V30" s="38"/>
      <c r="W30" s="38"/>
      <c r="X30" s="38"/>
      <c r="Y30" s="38"/>
      <c r="Z30" s="38"/>
      <c r="AA30" s="38"/>
      <c r="AB30" s="38"/>
      <c r="AC30" s="38"/>
      <c r="AD30" s="38"/>
      <c r="AE30" s="38"/>
    </row>
    <row r="31" s="2" customFormat="1" ht="6.96" customHeight="1">
      <c r="A31" s="38"/>
      <c r="B31" s="44"/>
      <c r="C31" s="38"/>
      <c r="D31" s="154"/>
      <c r="E31" s="154"/>
      <c r="F31" s="154"/>
      <c r="G31" s="154"/>
      <c r="H31" s="154"/>
      <c r="I31" s="155"/>
      <c r="J31" s="154"/>
      <c r="K31" s="154"/>
      <c r="L31" s="63"/>
      <c r="S31" s="38"/>
      <c r="T31" s="38"/>
      <c r="U31" s="38"/>
      <c r="V31" s="38"/>
      <c r="W31" s="38"/>
      <c r="X31" s="38"/>
      <c r="Y31" s="38"/>
      <c r="Z31" s="38"/>
      <c r="AA31" s="38"/>
      <c r="AB31" s="38"/>
      <c r="AC31" s="38"/>
      <c r="AD31" s="38"/>
      <c r="AE31" s="38"/>
    </row>
    <row r="32" s="2" customFormat="1" ht="14.4" customHeight="1">
      <c r="A32" s="38"/>
      <c r="B32" s="44"/>
      <c r="C32" s="38"/>
      <c r="D32" s="38"/>
      <c r="E32" s="38"/>
      <c r="F32" s="158" t="s">
        <v>34</v>
      </c>
      <c r="G32" s="38"/>
      <c r="H32" s="38"/>
      <c r="I32" s="159" t="s">
        <v>33</v>
      </c>
      <c r="J32" s="158" t="s">
        <v>35</v>
      </c>
      <c r="K32" s="38"/>
      <c r="L32" s="63"/>
      <c r="S32" s="38"/>
      <c r="T32" s="38"/>
      <c r="U32" s="38"/>
      <c r="V32" s="38"/>
      <c r="W32" s="38"/>
      <c r="X32" s="38"/>
      <c r="Y32" s="38"/>
      <c r="Z32" s="38"/>
      <c r="AA32" s="38"/>
      <c r="AB32" s="38"/>
      <c r="AC32" s="38"/>
      <c r="AD32" s="38"/>
      <c r="AE32" s="38"/>
    </row>
    <row r="33" s="2" customFormat="1" ht="14.4" customHeight="1">
      <c r="A33" s="38"/>
      <c r="B33" s="44"/>
      <c r="C33" s="38"/>
      <c r="D33" s="160" t="s">
        <v>36</v>
      </c>
      <c r="E33" s="142" t="s">
        <v>37</v>
      </c>
      <c r="F33" s="161">
        <f>ROUND((SUM(BE116:BE159)),  15)</f>
        <v>0</v>
      </c>
      <c r="G33" s="38"/>
      <c r="H33" s="38"/>
      <c r="I33" s="162">
        <v>0.20999999999999999</v>
      </c>
      <c r="J33" s="161">
        <f>ROUND(((SUM(BE116:BE159))*I33),  15)</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2" t="s">
        <v>38</v>
      </c>
      <c r="F34" s="161">
        <f>ROUND((SUM(BF116:BF159)),  15)</f>
        <v>0</v>
      </c>
      <c r="G34" s="38"/>
      <c r="H34" s="38"/>
      <c r="I34" s="162">
        <v>0.14999999999999999</v>
      </c>
      <c r="J34" s="161">
        <f>ROUND(((SUM(BF116:BF159))*I34),  15)</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2" t="s">
        <v>39</v>
      </c>
      <c r="F35" s="161">
        <f>ROUND((SUM(BG116:BG159)),  15)</f>
        <v>0</v>
      </c>
      <c r="G35" s="38"/>
      <c r="H35" s="38"/>
      <c r="I35" s="162">
        <v>0.20999999999999999</v>
      </c>
      <c r="J35" s="161">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2" t="s">
        <v>40</v>
      </c>
      <c r="F36" s="161">
        <f>ROUND((SUM(BH116:BH159)),  15)</f>
        <v>0</v>
      </c>
      <c r="G36" s="38"/>
      <c r="H36" s="38"/>
      <c r="I36" s="162">
        <v>0.14999999999999999</v>
      </c>
      <c r="J36" s="161">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2" t="s">
        <v>41</v>
      </c>
      <c r="F37" s="161">
        <f>ROUND((SUM(BI116:BI159)),  15)</f>
        <v>0</v>
      </c>
      <c r="G37" s="38"/>
      <c r="H37" s="38"/>
      <c r="I37" s="162">
        <v>0</v>
      </c>
      <c r="J37" s="161">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44"/>
      <c r="J38" s="38"/>
      <c r="K38" s="38"/>
      <c r="L38" s="63"/>
      <c r="S38" s="38"/>
      <c r="T38" s="38"/>
      <c r="U38" s="38"/>
      <c r="V38" s="38"/>
      <c r="W38" s="38"/>
      <c r="X38" s="38"/>
      <c r="Y38" s="38"/>
      <c r="Z38" s="38"/>
      <c r="AA38" s="38"/>
      <c r="AB38" s="38"/>
      <c r="AC38" s="38"/>
      <c r="AD38" s="38"/>
      <c r="AE38" s="38"/>
    </row>
    <row r="39" s="2" customFormat="1" ht="25.44" customHeight="1">
      <c r="A39" s="38"/>
      <c r="B39" s="44"/>
      <c r="C39" s="163"/>
      <c r="D39" s="164" t="s">
        <v>42</v>
      </c>
      <c r="E39" s="165"/>
      <c r="F39" s="165"/>
      <c r="G39" s="166" t="s">
        <v>43</v>
      </c>
      <c r="H39" s="167" t="s">
        <v>44</v>
      </c>
      <c r="I39" s="168"/>
      <c r="J39" s="169">
        <f>SUM(J30:J37)</f>
        <v>0</v>
      </c>
      <c r="K39" s="170"/>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44"/>
      <c r="J40" s="38"/>
      <c r="K40" s="38"/>
      <c r="L40" s="63"/>
      <c r="S40" s="38"/>
      <c r="T40" s="38"/>
      <c r="U40" s="38"/>
      <c r="V40" s="38"/>
      <c r="W40" s="38"/>
      <c r="X40" s="38"/>
      <c r="Y40" s="38"/>
      <c r="Z40" s="38"/>
      <c r="AA40" s="38"/>
      <c r="AB40" s="38"/>
      <c r="AC40" s="38"/>
      <c r="AD40" s="38"/>
      <c r="AE40" s="38"/>
    </row>
    <row r="41" s="1" customFormat="1" ht="14.4" customHeight="1">
      <c r="B41" s="20"/>
      <c r="I41" s="136"/>
      <c r="L41" s="20"/>
    </row>
    <row r="42" s="1" customFormat="1" ht="14.4" customHeight="1">
      <c r="B42" s="20"/>
      <c r="I42" s="136"/>
      <c r="L42" s="20"/>
    </row>
    <row r="43" s="1" customFormat="1" ht="14.4" customHeight="1">
      <c r="B43" s="20"/>
      <c r="I43" s="136"/>
      <c r="L43" s="20"/>
    </row>
    <row r="44" s="1" customFormat="1" ht="14.4" customHeight="1">
      <c r="B44" s="20"/>
      <c r="I44" s="136"/>
      <c r="L44" s="20"/>
    </row>
    <row r="45" s="1" customFormat="1" ht="14.4" customHeight="1">
      <c r="B45" s="20"/>
      <c r="I45" s="136"/>
      <c r="L45" s="20"/>
    </row>
    <row r="46" s="1" customFormat="1" ht="14.4" customHeight="1">
      <c r="B46" s="20"/>
      <c r="I46" s="136"/>
      <c r="L46" s="20"/>
    </row>
    <row r="47" s="1" customFormat="1" ht="14.4" customHeight="1">
      <c r="B47" s="20"/>
      <c r="I47" s="136"/>
      <c r="L47" s="20"/>
    </row>
    <row r="48" s="1" customFormat="1" ht="14.4" customHeight="1">
      <c r="B48" s="20"/>
      <c r="I48" s="136"/>
      <c r="L48" s="20"/>
    </row>
    <row r="49" s="1" customFormat="1" ht="14.4" customHeight="1">
      <c r="B49" s="20"/>
      <c r="I49" s="136"/>
      <c r="L49" s="20"/>
    </row>
    <row r="50" s="2" customFormat="1" ht="14.4" customHeight="1">
      <c r="B50" s="63"/>
      <c r="D50" s="171" t="s">
        <v>45</v>
      </c>
      <c r="E50" s="172"/>
      <c r="F50" s="172"/>
      <c r="G50" s="171" t="s">
        <v>46</v>
      </c>
      <c r="H50" s="172"/>
      <c r="I50" s="173"/>
      <c r="J50" s="172"/>
      <c r="K50" s="172"/>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47</v>
      </c>
      <c r="E61" s="175"/>
      <c r="F61" s="176" t="s">
        <v>48</v>
      </c>
      <c r="G61" s="174" t="s">
        <v>47</v>
      </c>
      <c r="H61" s="175"/>
      <c r="I61" s="177"/>
      <c r="J61" s="178" t="s">
        <v>48</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1" t="s">
        <v>49</v>
      </c>
      <c r="E65" s="179"/>
      <c r="F65" s="179"/>
      <c r="G65" s="171" t="s">
        <v>50</v>
      </c>
      <c r="H65" s="179"/>
      <c r="I65" s="180"/>
      <c r="J65" s="179"/>
      <c r="K65" s="17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47</v>
      </c>
      <c r="E76" s="175"/>
      <c r="F76" s="176" t="s">
        <v>48</v>
      </c>
      <c r="G76" s="174" t="s">
        <v>47</v>
      </c>
      <c r="H76" s="175"/>
      <c r="I76" s="177"/>
      <c r="J76" s="178" t="s">
        <v>48</v>
      </c>
      <c r="K76" s="175"/>
      <c r="L76" s="63"/>
      <c r="S76" s="38"/>
      <c r="T76" s="38"/>
      <c r="U76" s="38"/>
      <c r="V76" s="38"/>
      <c r="W76" s="38"/>
      <c r="X76" s="38"/>
      <c r="Y76" s="38"/>
      <c r="Z76" s="38"/>
      <c r="AA76" s="38"/>
      <c r="AB76" s="38"/>
      <c r="AC76" s="38"/>
      <c r="AD76" s="38"/>
      <c r="AE76" s="38"/>
    </row>
    <row r="77" s="2" customFormat="1" ht="14.4" customHeight="1">
      <c r="A77" s="38"/>
      <c r="B77" s="181"/>
      <c r="C77" s="182"/>
      <c r="D77" s="182"/>
      <c r="E77" s="182"/>
      <c r="F77" s="182"/>
      <c r="G77" s="182"/>
      <c r="H77" s="182"/>
      <c r="I77" s="183"/>
      <c r="J77" s="182"/>
      <c r="K77" s="182"/>
      <c r="L77" s="63"/>
      <c r="S77" s="38"/>
      <c r="T77" s="38"/>
      <c r="U77" s="38"/>
      <c r="V77" s="38"/>
      <c r="W77" s="38"/>
      <c r="X77" s="38"/>
      <c r="Y77" s="38"/>
      <c r="Z77" s="38"/>
      <c r="AA77" s="38"/>
      <c r="AB77" s="38"/>
      <c r="AC77" s="38"/>
      <c r="AD77" s="38"/>
      <c r="AE77" s="38"/>
    </row>
    <row r="81" s="2" customFormat="1" ht="6.96" customHeight="1">
      <c r="A81" s="38"/>
      <c r="B81" s="184"/>
      <c r="C81" s="185"/>
      <c r="D81" s="185"/>
      <c r="E81" s="185"/>
      <c r="F81" s="185"/>
      <c r="G81" s="185"/>
      <c r="H81" s="185"/>
      <c r="I81" s="186"/>
      <c r="J81" s="185"/>
      <c r="K81" s="185"/>
      <c r="L81" s="63"/>
      <c r="S81" s="38"/>
      <c r="T81" s="38"/>
      <c r="U81" s="38"/>
      <c r="V81" s="38"/>
      <c r="W81" s="38"/>
      <c r="X81" s="38"/>
      <c r="Y81" s="38"/>
      <c r="Z81" s="38"/>
      <c r="AA81" s="38"/>
      <c r="AB81" s="38"/>
      <c r="AC81" s="38"/>
      <c r="AD81" s="38"/>
      <c r="AE81" s="38"/>
    </row>
    <row r="82" s="2" customFormat="1" ht="24.96" customHeight="1">
      <c r="A82" s="38"/>
      <c r="B82" s="39"/>
      <c r="C82" s="23" t="s">
        <v>112</v>
      </c>
      <c r="D82" s="40"/>
      <c r="E82" s="40"/>
      <c r="F82" s="40"/>
      <c r="G82" s="40"/>
      <c r="H82" s="40"/>
      <c r="I82" s="144"/>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44"/>
      <c r="J83" s="40"/>
      <c r="K83" s="40"/>
      <c r="L83" s="63"/>
      <c r="S83" s="38"/>
      <c r="T83" s="38"/>
      <c r="U83" s="38"/>
      <c r="V83" s="38"/>
      <c r="W83" s="38"/>
      <c r="X83" s="38"/>
      <c r="Y83" s="38"/>
      <c r="Z83" s="38"/>
      <c r="AA83" s="38"/>
      <c r="AB83" s="38"/>
      <c r="AC83" s="38"/>
      <c r="AD83" s="38"/>
      <c r="AE83" s="38"/>
    </row>
    <row r="84" s="2" customFormat="1" ht="12" customHeight="1">
      <c r="A84" s="38"/>
      <c r="B84" s="39"/>
      <c r="C84" s="32" t="s">
        <v>15</v>
      </c>
      <c r="D84" s="40"/>
      <c r="E84" s="40"/>
      <c r="F84" s="40"/>
      <c r="G84" s="40"/>
      <c r="H84" s="40"/>
      <c r="I84" s="144"/>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87" t="str">
        <f>E7</f>
        <v>Oprava kolejí a výhybek v žst. Hradec Králové hl.n.</v>
      </c>
      <c r="F85" s="32"/>
      <c r="G85" s="32"/>
      <c r="H85" s="32"/>
      <c r="I85" s="144"/>
      <c r="J85" s="40"/>
      <c r="K85" s="40"/>
      <c r="L85" s="63"/>
      <c r="S85" s="38"/>
      <c r="T85" s="38"/>
      <c r="U85" s="38"/>
      <c r="V85" s="38"/>
      <c r="W85" s="38"/>
      <c r="X85" s="38"/>
      <c r="Y85" s="38"/>
      <c r="Z85" s="38"/>
      <c r="AA85" s="38"/>
      <c r="AB85" s="38"/>
      <c r="AC85" s="38"/>
      <c r="AD85" s="38"/>
      <c r="AE85" s="38"/>
    </row>
    <row r="86" s="2" customFormat="1" ht="12" customHeight="1">
      <c r="A86" s="38"/>
      <c r="B86" s="39"/>
      <c r="C86" s="32" t="s">
        <v>110</v>
      </c>
      <c r="D86" s="40"/>
      <c r="E86" s="40"/>
      <c r="F86" s="40"/>
      <c r="G86" s="40"/>
      <c r="H86" s="40"/>
      <c r="I86" s="144"/>
      <c r="J86" s="40"/>
      <c r="K86" s="40"/>
      <c r="L86" s="63"/>
      <c r="S86" s="38"/>
      <c r="T86" s="38"/>
      <c r="U86" s="38"/>
      <c r="V86" s="38"/>
      <c r="W86" s="38"/>
      <c r="X86" s="38"/>
      <c r="Y86" s="38"/>
      <c r="Z86" s="38"/>
      <c r="AA86" s="38"/>
      <c r="AB86" s="38"/>
      <c r="AC86" s="38"/>
      <c r="AD86" s="38"/>
      <c r="AE86" s="38"/>
    </row>
    <row r="87" s="2" customFormat="1" ht="14.4" customHeight="1">
      <c r="A87" s="38"/>
      <c r="B87" s="39"/>
      <c r="C87" s="40"/>
      <c r="D87" s="40"/>
      <c r="E87" s="76" t="str">
        <f>E9</f>
        <v>VON - Vedlejší a ostatní náklady</v>
      </c>
      <c r="F87" s="40"/>
      <c r="G87" s="40"/>
      <c r="H87" s="40"/>
      <c r="I87" s="144"/>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4"/>
      <c r="J88" s="40"/>
      <c r="K88" s="40"/>
      <c r="L88" s="63"/>
      <c r="S88" s="38"/>
      <c r="T88" s="38"/>
      <c r="U88" s="38"/>
      <c r="V88" s="38"/>
      <c r="W88" s="38"/>
      <c r="X88" s="38"/>
      <c r="Y88" s="38"/>
      <c r="Z88" s="38"/>
      <c r="AA88" s="38"/>
      <c r="AB88" s="38"/>
      <c r="AC88" s="38"/>
      <c r="AD88" s="38"/>
      <c r="AE88" s="38"/>
    </row>
    <row r="89" s="2" customFormat="1" ht="12" customHeight="1">
      <c r="A89" s="38"/>
      <c r="B89" s="39"/>
      <c r="C89" s="32" t="s">
        <v>19</v>
      </c>
      <c r="D89" s="40"/>
      <c r="E89" s="40"/>
      <c r="F89" s="27" t="str">
        <f>F12</f>
        <v xml:space="preserve"> </v>
      </c>
      <c r="G89" s="40"/>
      <c r="H89" s="40"/>
      <c r="I89" s="147" t="s">
        <v>21</v>
      </c>
      <c r="J89" s="79" t="str">
        <f>IF(J12="","",J12)</f>
        <v>3. 6. 2020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4"/>
      <c r="J90" s="40"/>
      <c r="K90" s="40"/>
      <c r="L90" s="63"/>
      <c r="S90" s="38"/>
      <c r="T90" s="38"/>
      <c r="U90" s="38"/>
      <c r="V90" s="38"/>
      <c r="W90" s="38"/>
      <c r="X90" s="38"/>
      <c r="Y90" s="38"/>
      <c r="Z90" s="38"/>
      <c r="AA90" s="38"/>
      <c r="AB90" s="38"/>
      <c r="AC90" s="38"/>
      <c r="AD90" s="38"/>
      <c r="AE90" s="38"/>
    </row>
    <row r="91" s="2" customFormat="1" ht="15.6" customHeight="1">
      <c r="A91" s="38"/>
      <c r="B91" s="39"/>
      <c r="C91" s="32" t="s">
        <v>23</v>
      </c>
      <c r="D91" s="40"/>
      <c r="E91" s="40"/>
      <c r="F91" s="27" t="str">
        <f>E15</f>
        <v xml:space="preserve"> </v>
      </c>
      <c r="G91" s="40"/>
      <c r="H91" s="40"/>
      <c r="I91" s="147" t="s">
        <v>28</v>
      </c>
      <c r="J91" s="36" t="str">
        <f>E21</f>
        <v xml:space="preserve"> </v>
      </c>
      <c r="K91" s="40"/>
      <c r="L91" s="63"/>
      <c r="S91" s="38"/>
      <c r="T91" s="38"/>
      <c r="U91" s="38"/>
      <c r="V91" s="38"/>
      <c r="W91" s="38"/>
      <c r="X91" s="38"/>
      <c r="Y91" s="38"/>
      <c r="Z91" s="38"/>
      <c r="AA91" s="38"/>
      <c r="AB91" s="38"/>
      <c r="AC91" s="38"/>
      <c r="AD91" s="38"/>
      <c r="AE91" s="38"/>
    </row>
    <row r="92" s="2" customFormat="1" ht="15.6" customHeight="1">
      <c r="A92" s="38"/>
      <c r="B92" s="39"/>
      <c r="C92" s="32" t="s">
        <v>26</v>
      </c>
      <c r="D92" s="40"/>
      <c r="E92" s="40"/>
      <c r="F92" s="27" t="str">
        <f>IF(E18="","",E18)</f>
        <v>Vyplň údaj</v>
      </c>
      <c r="G92" s="40"/>
      <c r="H92" s="40"/>
      <c r="I92" s="147" t="s">
        <v>30</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4"/>
      <c r="J93" s="40"/>
      <c r="K93" s="40"/>
      <c r="L93" s="63"/>
      <c r="S93" s="38"/>
      <c r="T93" s="38"/>
      <c r="U93" s="38"/>
      <c r="V93" s="38"/>
      <c r="W93" s="38"/>
      <c r="X93" s="38"/>
      <c r="Y93" s="38"/>
      <c r="Z93" s="38"/>
      <c r="AA93" s="38"/>
      <c r="AB93" s="38"/>
      <c r="AC93" s="38"/>
      <c r="AD93" s="38"/>
      <c r="AE93" s="38"/>
    </row>
    <row r="94" s="2" customFormat="1" ht="29.28" customHeight="1">
      <c r="A94" s="38"/>
      <c r="B94" s="39"/>
      <c r="C94" s="188" t="s">
        <v>113</v>
      </c>
      <c r="D94" s="189"/>
      <c r="E94" s="189"/>
      <c r="F94" s="189"/>
      <c r="G94" s="189"/>
      <c r="H94" s="189"/>
      <c r="I94" s="190"/>
      <c r="J94" s="191" t="s">
        <v>114</v>
      </c>
      <c r="K94" s="189"/>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44"/>
      <c r="J95" s="40"/>
      <c r="K95" s="40"/>
      <c r="L95" s="63"/>
      <c r="S95" s="38"/>
      <c r="T95" s="38"/>
      <c r="U95" s="38"/>
      <c r="V95" s="38"/>
      <c r="W95" s="38"/>
      <c r="X95" s="38"/>
      <c r="Y95" s="38"/>
      <c r="Z95" s="38"/>
      <c r="AA95" s="38"/>
      <c r="AB95" s="38"/>
      <c r="AC95" s="38"/>
      <c r="AD95" s="38"/>
      <c r="AE95" s="38"/>
    </row>
    <row r="96" s="2" customFormat="1" ht="22.8" customHeight="1">
      <c r="A96" s="38"/>
      <c r="B96" s="39"/>
      <c r="C96" s="192" t="s">
        <v>115</v>
      </c>
      <c r="D96" s="40"/>
      <c r="E96" s="40"/>
      <c r="F96" s="40"/>
      <c r="G96" s="40"/>
      <c r="H96" s="40"/>
      <c r="I96" s="144"/>
      <c r="J96" s="110">
        <f>J116</f>
        <v>0</v>
      </c>
      <c r="K96" s="40"/>
      <c r="L96" s="63"/>
      <c r="S96" s="38"/>
      <c r="T96" s="38"/>
      <c r="U96" s="38"/>
      <c r="V96" s="38"/>
      <c r="W96" s="38"/>
      <c r="X96" s="38"/>
      <c r="Y96" s="38"/>
      <c r="Z96" s="38"/>
      <c r="AA96" s="38"/>
      <c r="AB96" s="38"/>
      <c r="AC96" s="38"/>
      <c r="AD96" s="38"/>
      <c r="AE96" s="38"/>
      <c r="AU96" s="17" t="s">
        <v>116</v>
      </c>
    </row>
    <row r="97" s="2" customFormat="1" ht="21.84" customHeight="1">
      <c r="A97" s="38"/>
      <c r="B97" s="39"/>
      <c r="C97" s="40"/>
      <c r="D97" s="40"/>
      <c r="E97" s="40"/>
      <c r="F97" s="40"/>
      <c r="G97" s="40"/>
      <c r="H97" s="40"/>
      <c r="I97" s="144"/>
      <c r="J97" s="40"/>
      <c r="K97" s="40"/>
      <c r="L97" s="63"/>
      <c r="S97" s="38"/>
      <c r="T97" s="38"/>
      <c r="U97" s="38"/>
      <c r="V97" s="38"/>
      <c r="W97" s="38"/>
      <c r="X97" s="38"/>
      <c r="Y97" s="38"/>
      <c r="Z97" s="38"/>
      <c r="AA97" s="38"/>
      <c r="AB97" s="38"/>
      <c r="AC97" s="38"/>
      <c r="AD97" s="38"/>
      <c r="AE97" s="38"/>
    </row>
    <row r="98" s="2" customFormat="1" ht="6.96" customHeight="1">
      <c r="A98" s="38"/>
      <c r="B98" s="66"/>
      <c r="C98" s="67"/>
      <c r="D98" s="67"/>
      <c r="E98" s="67"/>
      <c r="F98" s="67"/>
      <c r="G98" s="67"/>
      <c r="H98" s="67"/>
      <c r="I98" s="183"/>
      <c r="J98" s="67"/>
      <c r="K98" s="67"/>
      <c r="L98" s="63"/>
      <c r="S98" s="38"/>
      <c r="T98" s="38"/>
      <c r="U98" s="38"/>
      <c r="V98" s="38"/>
      <c r="W98" s="38"/>
      <c r="X98" s="38"/>
      <c r="Y98" s="38"/>
      <c r="Z98" s="38"/>
      <c r="AA98" s="38"/>
      <c r="AB98" s="38"/>
      <c r="AC98" s="38"/>
      <c r="AD98" s="38"/>
      <c r="AE98" s="38"/>
    </row>
    <row r="102" s="2" customFormat="1" ht="6.96" customHeight="1">
      <c r="A102" s="38"/>
      <c r="B102" s="68"/>
      <c r="C102" s="69"/>
      <c r="D102" s="69"/>
      <c r="E102" s="69"/>
      <c r="F102" s="69"/>
      <c r="G102" s="69"/>
      <c r="H102" s="69"/>
      <c r="I102" s="186"/>
      <c r="J102" s="69"/>
      <c r="K102" s="69"/>
      <c r="L102" s="63"/>
      <c r="S102" s="38"/>
      <c r="T102" s="38"/>
      <c r="U102" s="38"/>
      <c r="V102" s="38"/>
      <c r="W102" s="38"/>
      <c r="X102" s="38"/>
      <c r="Y102" s="38"/>
      <c r="Z102" s="38"/>
      <c r="AA102" s="38"/>
      <c r="AB102" s="38"/>
      <c r="AC102" s="38"/>
      <c r="AD102" s="38"/>
      <c r="AE102" s="38"/>
    </row>
    <row r="103" s="2" customFormat="1" ht="24.96" customHeight="1">
      <c r="A103" s="38"/>
      <c r="B103" s="39"/>
      <c r="C103" s="23" t="s">
        <v>117</v>
      </c>
      <c r="D103" s="40"/>
      <c r="E103" s="40"/>
      <c r="F103" s="40"/>
      <c r="G103" s="40"/>
      <c r="H103" s="40"/>
      <c r="I103" s="144"/>
      <c r="J103" s="40"/>
      <c r="K103" s="40"/>
      <c r="L103" s="63"/>
      <c r="S103" s="38"/>
      <c r="T103" s="38"/>
      <c r="U103" s="38"/>
      <c r="V103" s="38"/>
      <c r="W103" s="38"/>
      <c r="X103" s="38"/>
      <c r="Y103" s="38"/>
      <c r="Z103" s="38"/>
      <c r="AA103" s="38"/>
      <c r="AB103" s="38"/>
      <c r="AC103" s="38"/>
      <c r="AD103" s="38"/>
      <c r="AE103" s="38"/>
    </row>
    <row r="104" s="2" customFormat="1" ht="6.96" customHeight="1">
      <c r="A104" s="38"/>
      <c r="B104" s="39"/>
      <c r="C104" s="40"/>
      <c r="D104" s="40"/>
      <c r="E104" s="40"/>
      <c r="F104" s="40"/>
      <c r="G104" s="40"/>
      <c r="H104" s="40"/>
      <c r="I104" s="144"/>
      <c r="J104" s="40"/>
      <c r="K104" s="40"/>
      <c r="L104" s="63"/>
      <c r="S104" s="38"/>
      <c r="T104" s="38"/>
      <c r="U104" s="38"/>
      <c r="V104" s="38"/>
      <c r="W104" s="38"/>
      <c r="X104" s="38"/>
      <c r="Y104" s="38"/>
      <c r="Z104" s="38"/>
      <c r="AA104" s="38"/>
      <c r="AB104" s="38"/>
      <c r="AC104" s="38"/>
      <c r="AD104" s="38"/>
      <c r="AE104" s="38"/>
    </row>
    <row r="105" s="2" customFormat="1" ht="12" customHeight="1">
      <c r="A105" s="38"/>
      <c r="B105" s="39"/>
      <c r="C105" s="32" t="s">
        <v>15</v>
      </c>
      <c r="D105" s="40"/>
      <c r="E105" s="40"/>
      <c r="F105" s="40"/>
      <c r="G105" s="40"/>
      <c r="H105" s="40"/>
      <c r="I105" s="144"/>
      <c r="J105" s="40"/>
      <c r="K105" s="40"/>
      <c r="L105" s="63"/>
      <c r="S105" s="38"/>
      <c r="T105" s="38"/>
      <c r="U105" s="38"/>
      <c r="V105" s="38"/>
      <c r="W105" s="38"/>
      <c r="X105" s="38"/>
      <c r="Y105" s="38"/>
      <c r="Z105" s="38"/>
      <c r="AA105" s="38"/>
      <c r="AB105" s="38"/>
      <c r="AC105" s="38"/>
      <c r="AD105" s="38"/>
      <c r="AE105" s="38"/>
    </row>
    <row r="106" s="2" customFormat="1" ht="14.4" customHeight="1">
      <c r="A106" s="38"/>
      <c r="B106" s="39"/>
      <c r="C106" s="40"/>
      <c r="D106" s="40"/>
      <c r="E106" s="187" t="str">
        <f>E7</f>
        <v>Oprava kolejí a výhybek v žst. Hradec Králové hl.n.</v>
      </c>
      <c r="F106" s="32"/>
      <c r="G106" s="32"/>
      <c r="H106" s="32"/>
      <c r="I106" s="144"/>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110</v>
      </c>
      <c r="D107" s="40"/>
      <c r="E107" s="40"/>
      <c r="F107" s="40"/>
      <c r="G107" s="40"/>
      <c r="H107" s="40"/>
      <c r="I107" s="144"/>
      <c r="J107" s="40"/>
      <c r="K107" s="40"/>
      <c r="L107" s="63"/>
      <c r="S107" s="38"/>
      <c r="T107" s="38"/>
      <c r="U107" s="38"/>
      <c r="V107" s="38"/>
      <c r="W107" s="38"/>
      <c r="X107" s="38"/>
      <c r="Y107" s="38"/>
      <c r="Z107" s="38"/>
      <c r="AA107" s="38"/>
      <c r="AB107" s="38"/>
      <c r="AC107" s="38"/>
      <c r="AD107" s="38"/>
      <c r="AE107" s="38"/>
    </row>
    <row r="108" s="2" customFormat="1" ht="14.4" customHeight="1">
      <c r="A108" s="38"/>
      <c r="B108" s="39"/>
      <c r="C108" s="40"/>
      <c r="D108" s="40"/>
      <c r="E108" s="76" t="str">
        <f>E9</f>
        <v>VON - Vedlejší a ostatní náklady</v>
      </c>
      <c r="F108" s="40"/>
      <c r="G108" s="40"/>
      <c r="H108" s="40"/>
      <c r="I108" s="144"/>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44"/>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19</v>
      </c>
      <c r="D110" s="40"/>
      <c r="E110" s="40"/>
      <c r="F110" s="27" t="str">
        <f>F12</f>
        <v xml:space="preserve"> </v>
      </c>
      <c r="G110" s="40"/>
      <c r="H110" s="40"/>
      <c r="I110" s="147" t="s">
        <v>21</v>
      </c>
      <c r="J110" s="79" t="str">
        <f>IF(J12="","",J12)</f>
        <v>3. 6. 2020</v>
      </c>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44"/>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32" t="s">
        <v>23</v>
      </c>
      <c r="D112" s="40"/>
      <c r="E112" s="40"/>
      <c r="F112" s="27" t="str">
        <f>E15</f>
        <v xml:space="preserve"> </v>
      </c>
      <c r="G112" s="40"/>
      <c r="H112" s="40"/>
      <c r="I112" s="147" t="s">
        <v>28</v>
      </c>
      <c r="J112" s="36" t="str">
        <f>E21</f>
        <v xml:space="preserve"> </v>
      </c>
      <c r="K112" s="40"/>
      <c r="L112" s="63"/>
      <c r="S112" s="38"/>
      <c r="T112" s="38"/>
      <c r="U112" s="38"/>
      <c r="V112" s="38"/>
      <c r="W112" s="38"/>
      <c r="X112" s="38"/>
      <c r="Y112" s="38"/>
      <c r="Z112" s="38"/>
      <c r="AA112" s="38"/>
      <c r="AB112" s="38"/>
      <c r="AC112" s="38"/>
      <c r="AD112" s="38"/>
      <c r="AE112" s="38"/>
    </row>
    <row r="113" s="2" customFormat="1" ht="15.6" customHeight="1">
      <c r="A113" s="38"/>
      <c r="B113" s="39"/>
      <c r="C113" s="32" t="s">
        <v>26</v>
      </c>
      <c r="D113" s="40"/>
      <c r="E113" s="40"/>
      <c r="F113" s="27" t="str">
        <f>IF(E18="","",E18)</f>
        <v>Vyplň údaj</v>
      </c>
      <c r="G113" s="40"/>
      <c r="H113" s="40"/>
      <c r="I113" s="147" t="s">
        <v>30</v>
      </c>
      <c r="J113" s="36" t="str">
        <f>E24</f>
        <v xml:space="preserve"> </v>
      </c>
      <c r="K113" s="40"/>
      <c r="L113" s="63"/>
      <c r="S113" s="38"/>
      <c r="T113" s="38"/>
      <c r="U113" s="38"/>
      <c r="V113" s="38"/>
      <c r="W113" s="38"/>
      <c r="X113" s="38"/>
      <c r="Y113" s="38"/>
      <c r="Z113" s="38"/>
      <c r="AA113" s="38"/>
      <c r="AB113" s="38"/>
      <c r="AC113" s="38"/>
      <c r="AD113" s="38"/>
      <c r="AE113" s="38"/>
    </row>
    <row r="114" s="2" customFormat="1" ht="10.32" customHeight="1">
      <c r="A114" s="38"/>
      <c r="B114" s="39"/>
      <c r="C114" s="40"/>
      <c r="D114" s="40"/>
      <c r="E114" s="40"/>
      <c r="F114" s="40"/>
      <c r="G114" s="40"/>
      <c r="H114" s="40"/>
      <c r="I114" s="144"/>
      <c r="J114" s="40"/>
      <c r="K114" s="40"/>
      <c r="L114" s="63"/>
      <c r="S114" s="38"/>
      <c r="T114" s="38"/>
      <c r="U114" s="38"/>
      <c r="V114" s="38"/>
      <c r="W114" s="38"/>
      <c r="X114" s="38"/>
      <c r="Y114" s="38"/>
      <c r="Z114" s="38"/>
      <c r="AA114" s="38"/>
      <c r="AB114" s="38"/>
      <c r="AC114" s="38"/>
      <c r="AD114" s="38"/>
      <c r="AE114" s="38"/>
    </row>
    <row r="115" s="9" customFormat="1" ht="29.28" customHeight="1">
      <c r="A115" s="193"/>
      <c r="B115" s="194"/>
      <c r="C115" s="195" t="s">
        <v>118</v>
      </c>
      <c r="D115" s="196" t="s">
        <v>57</v>
      </c>
      <c r="E115" s="196" t="s">
        <v>53</v>
      </c>
      <c r="F115" s="196" t="s">
        <v>54</v>
      </c>
      <c r="G115" s="196" t="s">
        <v>119</v>
      </c>
      <c r="H115" s="196" t="s">
        <v>120</v>
      </c>
      <c r="I115" s="197" t="s">
        <v>121</v>
      </c>
      <c r="J115" s="196" t="s">
        <v>114</v>
      </c>
      <c r="K115" s="198" t="s">
        <v>122</v>
      </c>
      <c r="L115" s="199"/>
      <c r="M115" s="100" t="s">
        <v>1</v>
      </c>
      <c r="N115" s="101" t="s">
        <v>36</v>
      </c>
      <c r="O115" s="101" t="s">
        <v>123</v>
      </c>
      <c r="P115" s="101" t="s">
        <v>124</v>
      </c>
      <c r="Q115" s="101" t="s">
        <v>125</v>
      </c>
      <c r="R115" s="101" t="s">
        <v>126</v>
      </c>
      <c r="S115" s="101" t="s">
        <v>127</v>
      </c>
      <c r="T115" s="102" t="s">
        <v>128</v>
      </c>
      <c r="U115" s="193"/>
      <c r="V115" s="193"/>
      <c r="W115" s="193"/>
      <c r="X115" s="193"/>
      <c r="Y115" s="193"/>
      <c r="Z115" s="193"/>
      <c r="AA115" s="193"/>
      <c r="AB115" s="193"/>
      <c r="AC115" s="193"/>
      <c r="AD115" s="193"/>
      <c r="AE115" s="193"/>
    </row>
    <row r="116" s="2" customFormat="1" ht="22.8" customHeight="1">
      <c r="A116" s="38"/>
      <c r="B116" s="39"/>
      <c r="C116" s="107" t="s">
        <v>129</v>
      </c>
      <c r="D116" s="40"/>
      <c r="E116" s="40"/>
      <c r="F116" s="40"/>
      <c r="G116" s="40"/>
      <c r="H116" s="40"/>
      <c r="I116" s="144"/>
      <c r="J116" s="200">
        <f>BK116</f>
        <v>0</v>
      </c>
      <c r="K116" s="40"/>
      <c r="L116" s="44"/>
      <c r="M116" s="103"/>
      <c r="N116" s="201"/>
      <c r="O116" s="104"/>
      <c r="P116" s="202">
        <f>SUM(P117:P159)</f>
        <v>0</v>
      </c>
      <c r="Q116" s="104"/>
      <c r="R116" s="202">
        <f>SUM(R117:R159)</f>
        <v>0</v>
      </c>
      <c r="S116" s="104"/>
      <c r="T116" s="203">
        <f>SUM(T117:T159)</f>
        <v>0</v>
      </c>
      <c r="U116" s="38"/>
      <c r="V116" s="38"/>
      <c r="W116" s="38"/>
      <c r="X116" s="38"/>
      <c r="Y116" s="38"/>
      <c r="Z116" s="38"/>
      <c r="AA116" s="38"/>
      <c r="AB116" s="38"/>
      <c r="AC116" s="38"/>
      <c r="AD116" s="38"/>
      <c r="AE116" s="38"/>
      <c r="AT116" s="17" t="s">
        <v>71</v>
      </c>
      <c r="AU116" s="17" t="s">
        <v>116</v>
      </c>
      <c r="BK116" s="204">
        <f>SUM(BK117:BK159)</f>
        <v>0</v>
      </c>
    </row>
    <row r="117" s="2" customFormat="1" ht="60.6" customHeight="1">
      <c r="A117" s="38"/>
      <c r="B117" s="39"/>
      <c r="C117" s="205" t="s">
        <v>167</v>
      </c>
      <c r="D117" s="205" t="s">
        <v>130</v>
      </c>
      <c r="E117" s="206" t="s">
        <v>996</v>
      </c>
      <c r="F117" s="207" t="s">
        <v>997</v>
      </c>
      <c r="G117" s="208" t="s">
        <v>161</v>
      </c>
      <c r="H117" s="209">
        <v>12</v>
      </c>
      <c r="I117" s="210"/>
      <c r="J117" s="209">
        <f>ROUND(I117*H117,15)</f>
        <v>0</v>
      </c>
      <c r="K117" s="207" t="s">
        <v>134</v>
      </c>
      <c r="L117" s="44"/>
      <c r="M117" s="211" t="s">
        <v>1</v>
      </c>
      <c r="N117" s="212" t="s">
        <v>37</v>
      </c>
      <c r="O117" s="91"/>
      <c r="P117" s="213">
        <f>O117*H117</f>
        <v>0</v>
      </c>
      <c r="Q117" s="213">
        <v>0</v>
      </c>
      <c r="R117" s="213">
        <f>Q117*H117</f>
        <v>0</v>
      </c>
      <c r="S117" s="213">
        <v>0</v>
      </c>
      <c r="T117" s="214">
        <f>S117*H117</f>
        <v>0</v>
      </c>
      <c r="U117" s="38"/>
      <c r="V117" s="38"/>
      <c r="W117" s="38"/>
      <c r="X117" s="38"/>
      <c r="Y117" s="38"/>
      <c r="Z117" s="38"/>
      <c r="AA117" s="38"/>
      <c r="AB117" s="38"/>
      <c r="AC117" s="38"/>
      <c r="AD117" s="38"/>
      <c r="AE117" s="38"/>
      <c r="AR117" s="215" t="s">
        <v>892</v>
      </c>
      <c r="AT117" s="215" t="s">
        <v>130</v>
      </c>
      <c r="AU117" s="215" t="s">
        <v>6</v>
      </c>
      <c r="AY117" s="17" t="s">
        <v>136</v>
      </c>
      <c r="BE117" s="216">
        <f>IF(N117="základní",J117,0)</f>
        <v>0</v>
      </c>
      <c r="BF117" s="216">
        <f>IF(N117="snížená",J117,0)</f>
        <v>0</v>
      </c>
      <c r="BG117" s="216">
        <f>IF(N117="zákl. přenesená",J117,0)</f>
        <v>0</v>
      </c>
      <c r="BH117" s="216">
        <f>IF(N117="sníž. přenesená",J117,0)</f>
        <v>0</v>
      </c>
      <c r="BI117" s="216">
        <f>IF(N117="nulová",J117,0)</f>
        <v>0</v>
      </c>
      <c r="BJ117" s="17" t="s">
        <v>79</v>
      </c>
      <c r="BK117" s="217">
        <f>ROUND(I117*H117,15)</f>
        <v>0</v>
      </c>
      <c r="BL117" s="17" t="s">
        <v>892</v>
      </c>
      <c r="BM117" s="215" t="s">
        <v>998</v>
      </c>
    </row>
    <row r="118" s="2" customFormat="1">
      <c r="A118" s="38"/>
      <c r="B118" s="39"/>
      <c r="C118" s="40"/>
      <c r="D118" s="218" t="s">
        <v>137</v>
      </c>
      <c r="E118" s="40"/>
      <c r="F118" s="219" t="s">
        <v>999</v>
      </c>
      <c r="G118" s="40"/>
      <c r="H118" s="40"/>
      <c r="I118" s="144"/>
      <c r="J118" s="40"/>
      <c r="K118" s="40"/>
      <c r="L118" s="44"/>
      <c r="M118" s="220"/>
      <c r="N118" s="221"/>
      <c r="O118" s="91"/>
      <c r="P118" s="91"/>
      <c r="Q118" s="91"/>
      <c r="R118" s="91"/>
      <c r="S118" s="91"/>
      <c r="T118" s="92"/>
      <c r="U118" s="38"/>
      <c r="V118" s="38"/>
      <c r="W118" s="38"/>
      <c r="X118" s="38"/>
      <c r="Y118" s="38"/>
      <c r="Z118" s="38"/>
      <c r="AA118" s="38"/>
      <c r="AB118" s="38"/>
      <c r="AC118" s="38"/>
      <c r="AD118" s="38"/>
      <c r="AE118" s="38"/>
      <c r="AT118" s="17" t="s">
        <v>137</v>
      </c>
      <c r="AU118" s="17" t="s">
        <v>6</v>
      </c>
    </row>
    <row r="119" s="2" customFormat="1">
      <c r="A119" s="38"/>
      <c r="B119" s="39"/>
      <c r="C119" s="40"/>
      <c r="D119" s="218" t="s">
        <v>1000</v>
      </c>
      <c r="E119" s="40"/>
      <c r="F119" s="222" t="s">
        <v>1001</v>
      </c>
      <c r="G119" s="40"/>
      <c r="H119" s="40"/>
      <c r="I119" s="144"/>
      <c r="J119" s="40"/>
      <c r="K119" s="40"/>
      <c r="L119" s="44"/>
      <c r="M119" s="220"/>
      <c r="N119" s="221"/>
      <c r="O119" s="91"/>
      <c r="P119" s="91"/>
      <c r="Q119" s="91"/>
      <c r="R119" s="91"/>
      <c r="S119" s="91"/>
      <c r="T119" s="92"/>
      <c r="U119" s="38"/>
      <c r="V119" s="38"/>
      <c r="W119" s="38"/>
      <c r="X119" s="38"/>
      <c r="Y119" s="38"/>
      <c r="Z119" s="38"/>
      <c r="AA119" s="38"/>
      <c r="AB119" s="38"/>
      <c r="AC119" s="38"/>
      <c r="AD119" s="38"/>
      <c r="AE119" s="38"/>
      <c r="AT119" s="17" t="s">
        <v>1000</v>
      </c>
      <c r="AU119" s="17" t="s">
        <v>6</v>
      </c>
    </row>
    <row r="120" s="2" customFormat="1" ht="60.6" customHeight="1">
      <c r="A120" s="38"/>
      <c r="B120" s="39"/>
      <c r="C120" s="205" t="s">
        <v>8</v>
      </c>
      <c r="D120" s="205" t="s">
        <v>130</v>
      </c>
      <c r="E120" s="206" t="s">
        <v>814</v>
      </c>
      <c r="F120" s="207" t="s">
        <v>1002</v>
      </c>
      <c r="G120" s="208" t="s">
        <v>294</v>
      </c>
      <c r="H120" s="209">
        <v>1.6000000000000001</v>
      </c>
      <c r="I120" s="210"/>
      <c r="J120" s="209">
        <f>ROUND(I120*H120,15)</f>
        <v>0</v>
      </c>
      <c r="K120" s="207" t="s">
        <v>134</v>
      </c>
      <c r="L120" s="44"/>
      <c r="M120" s="211" t="s">
        <v>1</v>
      </c>
      <c r="N120" s="212" t="s">
        <v>37</v>
      </c>
      <c r="O120" s="91"/>
      <c r="P120" s="213">
        <f>O120*H120</f>
        <v>0</v>
      </c>
      <c r="Q120" s="213">
        <v>0</v>
      </c>
      <c r="R120" s="213">
        <f>Q120*H120</f>
        <v>0</v>
      </c>
      <c r="S120" s="213">
        <v>0</v>
      </c>
      <c r="T120" s="214">
        <f>S120*H120</f>
        <v>0</v>
      </c>
      <c r="U120" s="38"/>
      <c r="V120" s="38"/>
      <c r="W120" s="38"/>
      <c r="X120" s="38"/>
      <c r="Y120" s="38"/>
      <c r="Z120" s="38"/>
      <c r="AA120" s="38"/>
      <c r="AB120" s="38"/>
      <c r="AC120" s="38"/>
      <c r="AD120" s="38"/>
      <c r="AE120" s="38"/>
      <c r="AR120" s="215" t="s">
        <v>892</v>
      </c>
      <c r="AT120" s="215" t="s">
        <v>130</v>
      </c>
      <c r="AU120" s="215" t="s">
        <v>6</v>
      </c>
      <c r="AY120" s="17" t="s">
        <v>136</v>
      </c>
      <c r="BE120" s="216">
        <f>IF(N120="základní",J120,0)</f>
        <v>0</v>
      </c>
      <c r="BF120" s="216">
        <f>IF(N120="snížená",J120,0)</f>
        <v>0</v>
      </c>
      <c r="BG120" s="216">
        <f>IF(N120="zákl. přenesená",J120,0)</f>
        <v>0</v>
      </c>
      <c r="BH120" s="216">
        <f>IF(N120="sníž. přenesená",J120,0)</f>
        <v>0</v>
      </c>
      <c r="BI120" s="216">
        <f>IF(N120="nulová",J120,0)</f>
        <v>0</v>
      </c>
      <c r="BJ120" s="17" t="s">
        <v>79</v>
      </c>
      <c r="BK120" s="217">
        <f>ROUND(I120*H120,15)</f>
        <v>0</v>
      </c>
      <c r="BL120" s="17" t="s">
        <v>892</v>
      </c>
      <c r="BM120" s="215" t="s">
        <v>1003</v>
      </c>
    </row>
    <row r="121" s="2" customFormat="1">
      <c r="A121" s="38"/>
      <c r="B121" s="39"/>
      <c r="C121" s="40"/>
      <c r="D121" s="218" t="s">
        <v>137</v>
      </c>
      <c r="E121" s="40"/>
      <c r="F121" s="219" t="s">
        <v>1004</v>
      </c>
      <c r="G121" s="40"/>
      <c r="H121" s="40"/>
      <c r="I121" s="144"/>
      <c r="J121" s="40"/>
      <c r="K121" s="40"/>
      <c r="L121" s="44"/>
      <c r="M121" s="220"/>
      <c r="N121" s="221"/>
      <c r="O121" s="91"/>
      <c r="P121" s="91"/>
      <c r="Q121" s="91"/>
      <c r="R121" s="91"/>
      <c r="S121" s="91"/>
      <c r="T121" s="92"/>
      <c r="U121" s="38"/>
      <c r="V121" s="38"/>
      <c r="W121" s="38"/>
      <c r="X121" s="38"/>
      <c r="Y121" s="38"/>
      <c r="Z121" s="38"/>
      <c r="AA121" s="38"/>
      <c r="AB121" s="38"/>
      <c r="AC121" s="38"/>
      <c r="AD121" s="38"/>
      <c r="AE121" s="38"/>
      <c r="AT121" s="17" t="s">
        <v>137</v>
      </c>
      <c r="AU121" s="17" t="s">
        <v>6</v>
      </c>
    </row>
    <row r="122" s="2" customFormat="1">
      <c r="A122" s="38"/>
      <c r="B122" s="39"/>
      <c r="C122" s="40"/>
      <c r="D122" s="218" t="s">
        <v>1000</v>
      </c>
      <c r="E122" s="40"/>
      <c r="F122" s="222" t="s">
        <v>1001</v>
      </c>
      <c r="G122" s="40"/>
      <c r="H122" s="40"/>
      <c r="I122" s="144"/>
      <c r="J122" s="40"/>
      <c r="K122" s="40"/>
      <c r="L122" s="44"/>
      <c r="M122" s="220"/>
      <c r="N122" s="221"/>
      <c r="O122" s="91"/>
      <c r="P122" s="91"/>
      <c r="Q122" s="91"/>
      <c r="R122" s="91"/>
      <c r="S122" s="91"/>
      <c r="T122" s="92"/>
      <c r="U122" s="38"/>
      <c r="V122" s="38"/>
      <c r="W122" s="38"/>
      <c r="X122" s="38"/>
      <c r="Y122" s="38"/>
      <c r="Z122" s="38"/>
      <c r="AA122" s="38"/>
      <c r="AB122" s="38"/>
      <c r="AC122" s="38"/>
      <c r="AD122" s="38"/>
      <c r="AE122" s="38"/>
      <c r="AT122" s="17" t="s">
        <v>1000</v>
      </c>
      <c r="AU122" s="17" t="s">
        <v>6</v>
      </c>
    </row>
    <row r="123" s="2" customFormat="1" ht="30" customHeight="1">
      <c r="A123" s="38"/>
      <c r="B123" s="39"/>
      <c r="C123" s="205" t="s">
        <v>79</v>
      </c>
      <c r="D123" s="205" t="s">
        <v>130</v>
      </c>
      <c r="E123" s="206" t="s">
        <v>1005</v>
      </c>
      <c r="F123" s="207" t="s">
        <v>1006</v>
      </c>
      <c r="G123" s="208" t="s">
        <v>562</v>
      </c>
      <c r="H123" s="209">
        <v>1</v>
      </c>
      <c r="I123" s="210"/>
      <c r="J123" s="209">
        <f>ROUND(I123*H123,15)</f>
        <v>0</v>
      </c>
      <c r="K123" s="207" t="s">
        <v>825</v>
      </c>
      <c r="L123" s="44"/>
      <c r="M123" s="211" t="s">
        <v>1</v>
      </c>
      <c r="N123" s="212" t="s">
        <v>37</v>
      </c>
      <c r="O123" s="91"/>
      <c r="P123" s="213">
        <f>O123*H123</f>
        <v>0</v>
      </c>
      <c r="Q123" s="213">
        <v>0</v>
      </c>
      <c r="R123" s="213">
        <f>Q123*H123</f>
        <v>0</v>
      </c>
      <c r="S123" s="213">
        <v>0</v>
      </c>
      <c r="T123" s="214">
        <f>S123*H123</f>
        <v>0</v>
      </c>
      <c r="U123" s="38"/>
      <c r="V123" s="38"/>
      <c r="W123" s="38"/>
      <c r="X123" s="38"/>
      <c r="Y123" s="38"/>
      <c r="Z123" s="38"/>
      <c r="AA123" s="38"/>
      <c r="AB123" s="38"/>
      <c r="AC123" s="38"/>
      <c r="AD123" s="38"/>
      <c r="AE123" s="38"/>
      <c r="AR123" s="215" t="s">
        <v>135</v>
      </c>
      <c r="AT123" s="215" t="s">
        <v>130</v>
      </c>
      <c r="AU123" s="215" t="s">
        <v>6</v>
      </c>
      <c r="AY123" s="17" t="s">
        <v>136</v>
      </c>
      <c r="BE123" s="216">
        <f>IF(N123="základní",J123,0)</f>
        <v>0</v>
      </c>
      <c r="BF123" s="216">
        <f>IF(N123="snížená",J123,0)</f>
        <v>0</v>
      </c>
      <c r="BG123" s="216">
        <f>IF(N123="zákl. přenesená",J123,0)</f>
        <v>0</v>
      </c>
      <c r="BH123" s="216">
        <f>IF(N123="sníž. přenesená",J123,0)</f>
        <v>0</v>
      </c>
      <c r="BI123" s="216">
        <f>IF(N123="nulová",J123,0)</f>
        <v>0</v>
      </c>
      <c r="BJ123" s="17" t="s">
        <v>79</v>
      </c>
      <c r="BK123" s="217">
        <f>ROUND(I123*H123,15)</f>
        <v>0</v>
      </c>
      <c r="BL123" s="17" t="s">
        <v>135</v>
      </c>
      <c r="BM123" s="215" t="s">
        <v>81</v>
      </c>
    </row>
    <row r="124" s="2" customFormat="1">
      <c r="A124" s="38"/>
      <c r="B124" s="39"/>
      <c r="C124" s="40"/>
      <c r="D124" s="218" t="s">
        <v>137</v>
      </c>
      <c r="E124" s="40"/>
      <c r="F124" s="219" t="s">
        <v>1006</v>
      </c>
      <c r="G124" s="40"/>
      <c r="H124" s="40"/>
      <c r="I124" s="144"/>
      <c r="J124" s="40"/>
      <c r="K124" s="40"/>
      <c r="L124" s="44"/>
      <c r="M124" s="220"/>
      <c r="N124" s="221"/>
      <c r="O124" s="91"/>
      <c r="P124" s="91"/>
      <c r="Q124" s="91"/>
      <c r="R124" s="91"/>
      <c r="S124" s="91"/>
      <c r="T124" s="92"/>
      <c r="U124" s="38"/>
      <c r="V124" s="38"/>
      <c r="W124" s="38"/>
      <c r="X124" s="38"/>
      <c r="Y124" s="38"/>
      <c r="Z124" s="38"/>
      <c r="AA124" s="38"/>
      <c r="AB124" s="38"/>
      <c r="AC124" s="38"/>
      <c r="AD124" s="38"/>
      <c r="AE124" s="38"/>
      <c r="AT124" s="17" t="s">
        <v>137</v>
      </c>
      <c r="AU124" s="17" t="s">
        <v>6</v>
      </c>
    </row>
    <row r="125" s="2" customFormat="1">
      <c r="A125" s="38"/>
      <c r="B125" s="39"/>
      <c r="C125" s="40"/>
      <c r="D125" s="218" t="s">
        <v>138</v>
      </c>
      <c r="E125" s="40"/>
      <c r="F125" s="222" t="s">
        <v>1007</v>
      </c>
      <c r="G125" s="40"/>
      <c r="H125" s="40"/>
      <c r="I125" s="144"/>
      <c r="J125" s="40"/>
      <c r="K125" s="40"/>
      <c r="L125" s="44"/>
      <c r="M125" s="220"/>
      <c r="N125" s="221"/>
      <c r="O125" s="91"/>
      <c r="P125" s="91"/>
      <c r="Q125" s="91"/>
      <c r="R125" s="91"/>
      <c r="S125" s="91"/>
      <c r="T125" s="92"/>
      <c r="U125" s="38"/>
      <c r="V125" s="38"/>
      <c r="W125" s="38"/>
      <c r="X125" s="38"/>
      <c r="Y125" s="38"/>
      <c r="Z125" s="38"/>
      <c r="AA125" s="38"/>
      <c r="AB125" s="38"/>
      <c r="AC125" s="38"/>
      <c r="AD125" s="38"/>
      <c r="AE125" s="38"/>
      <c r="AT125" s="17" t="s">
        <v>138</v>
      </c>
      <c r="AU125" s="17" t="s">
        <v>6</v>
      </c>
    </row>
    <row r="126" s="2" customFormat="1" ht="19.8" customHeight="1">
      <c r="A126" s="38"/>
      <c r="B126" s="39"/>
      <c r="C126" s="205" t="s">
        <v>81</v>
      </c>
      <c r="D126" s="205" t="s">
        <v>130</v>
      </c>
      <c r="E126" s="206" t="s">
        <v>1008</v>
      </c>
      <c r="F126" s="207" t="s">
        <v>1009</v>
      </c>
      <c r="G126" s="208" t="s">
        <v>562</v>
      </c>
      <c r="H126" s="209">
        <v>1</v>
      </c>
      <c r="I126" s="210"/>
      <c r="J126" s="209">
        <f>ROUND(I126*H126,15)</f>
        <v>0</v>
      </c>
      <c r="K126" s="207" t="s">
        <v>825</v>
      </c>
      <c r="L126" s="44"/>
      <c r="M126" s="211" t="s">
        <v>1</v>
      </c>
      <c r="N126" s="212" t="s">
        <v>37</v>
      </c>
      <c r="O126" s="91"/>
      <c r="P126" s="213">
        <f>O126*H126</f>
        <v>0</v>
      </c>
      <c r="Q126" s="213">
        <v>0</v>
      </c>
      <c r="R126" s="213">
        <f>Q126*H126</f>
        <v>0</v>
      </c>
      <c r="S126" s="213">
        <v>0</v>
      </c>
      <c r="T126" s="214">
        <f>S126*H126</f>
        <v>0</v>
      </c>
      <c r="U126" s="38"/>
      <c r="V126" s="38"/>
      <c r="W126" s="38"/>
      <c r="X126" s="38"/>
      <c r="Y126" s="38"/>
      <c r="Z126" s="38"/>
      <c r="AA126" s="38"/>
      <c r="AB126" s="38"/>
      <c r="AC126" s="38"/>
      <c r="AD126" s="38"/>
      <c r="AE126" s="38"/>
      <c r="AR126" s="215" t="s">
        <v>135</v>
      </c>
      <c r="AT126" s="215" t="s">
        <v>130</v>
      </c>
      <c r="AU126" s="215" t="s">
        <v>6</v>
      </c>
      <c r="AY126" s="17" t="s">
        <v>136</v>
      </c>
      <c r="BE126" s="216">
        <f>IF(N126="základní",J126,0)</f>
        <v>0</v>
      </c>
      <c r="BF126" s="216">
        <f>IF(N126="snížená",J126,0)</f>
        <v>0</v>
      </c>
      <c r="BG126" s="216">
        <f>IF(N126="zákl. přenesená",J126,0)</f>
        <v>0</v>
      </c>
      <c r="BH126" s="216">
        <f>IF(N126="sníž. přenesená",J126,0)</f>
        <v>0</v>
      </c>
      <c r="BI126" s="216">
        <f>IF(N126="nulová",J126,0)</f>
        <v>0</v>
      </c>
      <c r="BJ126" s="17" t="s">
        <v>79</v>
      </c>
      <c r="BK126" s="217">
        <f>ROUND(I126*H126,15)</f>
        <v>0</v>
      </c>
      <c r="BL126" s="17" t="s">
        <v>135</v>
      </c>
      <c r="BM126" s="215" t="s">
        <v>135</v>
      </c>
    </row>
    <row r="127" s="2" customFormat="1">
      <c r="A127" s="38"/>
      <c r="B127" s="39"/>
      <c r="C127" s="40"/>
      <c r="D127" s="218" t="s">
        <v>137</v>
      </c>
      <c r="E127" s="40"/>
      <c r="F127" s="219" t="s">
        <v>1009</v>
      </c>
      <c r="G127" s="40"/>
      <c r="H127" s="40"/>
      <c r="I127" s="144"/>
      <c r="J127" s="40"/>
      <c r="K127" s="40"/>
      <c r="L127" s="44"/>
      <c r="M127" s="220"/>
      <c r="N127" s="221"/>
      <c r="O127" s="91"/>
      <c r="P127" s="91"/>
      <c r="Q127" s="91"/>
      <c r="R127" s="91"/>
      <c r="S127" s="91"/>
      <c r="T127" s="92"/>
      <c r="U127" s="38"/>
      <c r="V127" s="38"/>
      <c r="W127" s="38"/>
      <c r="X127" s="38"/>
      <c r="Y127" s="38"/>
      <c r="Z127" s="38"/>
      <c r="AA127" s="38"/>
      <c r="AB127" s="38"/>
      <c r="AC127" s="38"/>
      <c r="AD127" s="38"/>
      <c r="AE127" s="38"/>
      <c r="AT127" s="17" t="s">
        <v>137</v>
      </c>
      <c r="AU127" s="17" t="s">
        <v>6</v>
      </c>
    </row>
    <row r="128" s="2" customFormat="1">
      <c r="A128" s="38"/>
      <c r="B128" s="39"/>
      <c r="C128" s="40"/>
      <c r="D128" s="218" t="s">
        <v>138</v>
      </c>
      <c r="E128" s="40"/>
      <c r="F128" s="222" t="s">
        <v>1010</v>
      </c>
      <c r="G128" s="40"/>
      <c r="H128" s="40"/>
      <c r="I128" s="144"/>
      <c r="J128" s="40"/>
      <c r="K128" s="40"/>
      <c r="L128" s="44"/>
      <c r="M128" s="220"/>
      <c r="N128" s="221"/>
      <c r="O128" s="91"/>
      <c r="P128" s="91"/>
      <c r="Q128" s="91"/>
      <c r="R128" s="91"/>
      <c r="S128" s="91"/>
      <c r="T128" s="92"/>
      <c r="U128" s="38"/>
      <c r="V128" s="38"/>
      <c r="W128" s="38"/>
      <c r="X128" s="38"/>
      <c r="Y128" s="38"/>
      <c r="Z128" s="38"/>
      <c r="AA128" s="38"/>
      <c r="AB128" s="38"/>
      <c r="AC128" s="38"/>
      <c r="AD128" s="38"/>
      <c r="AE128" s="38"/>
      <c r="AT128" s="17" t="s">
        <v>138</v>
      </c>
      <c r="AU128" s="17" t="s">
        <v>6</v>
      </c>
    </row>
    <row r="129" s="2" customFormat="1" ht="19.8" customHeight="1">
      <c r="A129" s="38"/>
      <c r="B129" s="39"/>
      <c r="C129" s="205" t="s">
        <v>144</v>
      </c>
      <c r="D129" s="205" t="s">
        <v>130</v>
      </c>
      <c r="E129" s="206" t="s">
        <v>1011</v>
      </c>
      <c r="F129" s="207" t="s">
        <v>1012</v>
      </c>
      <c r="G129" s="208" t="s">
        <v>562</v>
      </c>
      <c r="H129" s="209">
        <v>1</v>
      </c>
      <c r="I129" s="210"/>
      <c r="J129" s="209">
        <f>ROUND(I129*H129,15)</f>
        <v>0</v>
      </c>
      <c r="K129" s="207" t="s">
        <v>825</v>
      </c>
      <c r="L129" s="44"/>
      <c r="M129" s="211" t="s">
        <v>1</v>
      </c>
      <c r="N129" s="212" t="s">
        <v>37</v>
      </c>
      <c r="O129" s="91"/>
      <c r="P129" s="213">
        <f>O129*H129</f>
        <v>0</v>
      </c>
      <c r="Q129" s="213">
        <v>0</v>
      </c>
      <c r="R129" s="213">
        <f>Q129*H129</f>
        <v>0</v>
      </c>
      <c r="S129" s="213">
        <v>0</v>
      </c>
      <c r="T129" s="214">
        <f>S129*H129</f>
        <v>0</v>
      </c>
      <c r="U129" s="38"/>
      <c r="V129" s="38"/>
      <c r="W129" s="38"/>
      <c r="X129" s="38"/>
      <c r="Y129" s="38"/>
      <c r="Z129" s="38"/>
      <c r="AA129" s="38"/>
      <c r="AB129" s="38"/>
      <c r="AC129" s="38"/>
      <c r="AD129" s="38"/>
      <c r="AE129" s="38"/>
      <c r="AR129" s="215" t="s">
        <v>135</v>
      </c>
      <c r="AT129" s="215" t="s">
        <v>130</v>
      </c>
      <c r="AU129" s="215" t="s">
        <v>6</v>
      </c>
      <c r="AY129" s="17" t="s">
        <v>136</v>
      </c>
      <c r="BE129" s="216">
        <f>IF(N129="základní",J129,0)</f>
        <v>0</v>
      </c>
      <c r="BF129" s="216">
        <f>IF(N129="snížená",J129,0)</f>
        <v>0</v>
      </c>
      <c r="BG129" s="216">
        <f>IF(N129="zákl. přenesená",J129,0)</f>
        <v>0</v>
      </c>
      <c r="BH129" s="216">
        <f>IF(N129="sníž. přenesená",J129,0)</f>
        <v>0</v>
      </c>
      <c r="BI129" s="216">
        <f>IF(N129="nulová",J129,0)</f>
        <v>0</v>
      </c>
      <c r="BJ129" s="17" t="s">
        <v>79</v>
      </c>
      <c r="BK129" s="217">
        <f>ROUND(I129*H129,15)</f>
        <v>0</v>
      </c>
      <c r="BL129" s="17" t="s">
        <v>135</v>
      </c>
      <c r="BM129" s="215" t="s">
        <v>148</v>
      </c>
    </row>
    <row r="130" s="2" customFormat="1">
      <c r="A130" s="38"/>
      <c r="B130" s="39"/>
      <c r="C130" s="40"/>
      <c r="D130" s="218" t="s">
        <v>137</v>
      </c>
      <c r="E130" s="40"/>
      <c r="F130" s="219" t="s">
        <v>1012</v>
      </c>
      <c r="G130" s="40"/>
      <c r="H130" s="40"/>
      <c r="I130" s="144"/>
      <c r="J130" s="40"/>
      <c r="K130" s="40"/>
      <c r="L130" s="44"/>
      <c r="M130" s="220"/>
      <c r="N130" s="221"/>
      <c r="O130" s="91"/>
      <c r="P130" s="91"/>
      <c r="Q130" s="91"/>
      <c r="R130" s="91"/>
      <c r="S130" s="91"/>
      <c r="T130" s="92"/>
      <c r="U130" s="38"/>
      <c r="V130" s="38"/>
      <c r="W130" s="38"/>
      <c r="X130" s="38"/>
      <c r="Y130" s="38"/>
      <c r="Z130" s="38"/>
      <c r="AA130" s="38"/>
      <c r="AB130" s="38"/>
      <c r="AC130" s="38"/>
      <c r="AD130" s="38"/>
      <c r="AE130" s="38"/>
      <c r="AT130" s="17" t="s">
        <v>137</v>
      </c>
      <c r="AU130" s="17" t="s">
        <v>6</v>
      </c>
    </row>
    <row r="131" s="2" customFormat="1">
      <c r="A131" s="38"/>
      <c r="B131" s="39"/>
      <c r="C131" s="40"/>
      <c r="D131" s="218" t="s">
        <v>138</v>
      </c>
      <c r="E131" s="40"/>
      <c r="F131" s="222" t="s">
        <v>1013</v>
      </c>
      <c r="G131" s="40"/>
      <c r="H131" s="40"/>
      <c r="I131" s="144"/>
      <c r="J131" s="40"/>
      <c r="K131" s="40"/>
      <c r="L131" s="44"/>
      <c r="M131" s="220"/>
      <c r="N131" s="221"/>
      <c r="O131" s="91"/>
      <c r="P131" s="91"/>
      <c r="Q131" s="91"/>
      <c r="R131" s="91"/>
      <c r="S131" s="91"/>
      <c r="T131" s="92"/>
      <c r="U131" s="38"/>
      <c r="V131" s="38"/>
      <c r="W131" s="38"/>
      <c r="X131" s="38"/>
      <c r="Y131" s="38"/>
      <c r="Z131" s="38"/>
      <c r="AA131" s="38"/>
      <c r="AB131" s="38"/>
      <c r="AC131" s="38"/>
      <c r="AD131" s="38"/>
      <c r="AE131" s="38"/>
      <c r="AT131" s="17" t="s">
        <v>138</v>
      </c>
      <c r="AU131" s="17" t="s">
        <v>6</v>
      </c>
    </row>
    <row r="132" s="2" customFormat="1" ht="19.8" customHeight="1">
      <c r="A132" s="38"/>
      <c r="B132" s="39"/>
      <c r="C132" s="205" t="s">
        <v>135</v>
      </c>
      <c r="D132" s="205" t="s">
        <v>130</v>
      </c>
      <c r="E132" s="206" t="s">
        <v>1014</v>
      </c>
      <c r="F132" s="207" t="s">
        <v>1015</v>
      </c>
      <c r="G132" s="208" t="s">
        <v>562</v>
      </c>
      <c r="H132" s="209">
        <v>1</v>
      </c>
      <c r="I132" s="210"/>
      <c r="J132" s="209">
        <f>ROUND(I132*H132,15)</f>
        <v>0</v>
      </c>
      <c r="K132" s="207" t="s">
        <v>825</v>
      </c>
      <c r="L132" s="44"/>
      <c r="M132" s="211" t="s">
        <v>1</v>
      </c>
      <c r="N132" s="212" t="s">
        <v>37</v>
      </c>
      <c r="O132" s="91"/>
      <c r="P132" s="213">
        <f>O132*H132</f>
        <v>0</v>
      </c>
      <c r="Q132" s="213">
        <v>0</v>
      </c>
      <c r="R132" s="213">
        <f>Q132*H132</f>
        <v>0</v>
      </c>
      <c r="S132" s="213">
        <v>0</v>
      </c>
      <c r="T132" s="214">
        <f>S132*H132</f>
        <v>0</v>
      </c>
      <c r="U132" s="38"/>
      <c r="V132" s="38"/>
      <c r="W132" s="38"/>
      <c r="X132" s="38"/>
      <c r="Y132" s="38"/>
      <c r="Z132" s="38"/>
      <c r="AA132" s="38"/>
      <c r="AB132" s="38"/>
      <c r="AC132" s="38"/>
      <c r="AD132" s="38"/>
      <c r="AE132" s="38"/>
      <c r="AR132" s="215" t="s">
        <v>135</v>
      </c>
      <c r="AT132" s="215" t="s">
        <v>130</v>
      </c>
      <c r="AU132" s="215" t="s">
        <v>6</v>
      </c>
      <c r="AY132" s="17" t="s">
        <v>136</v>
      </c>
      <c r="BE132" s="216">
        <f>IF(N132="základní",J132,0)</f>
        <v>0</v>
      </c>
      <c r="BF132" s="216">
        <f>IF(N132="snížená",J132,0)</f>
        <v>0</v>
      </c>
      <c r="BG132" s="216">
        <f>IF(N132="zákl. přenesená",J132,0)</f>
        <v>0</v>
      </c>
      <c r="BH132" s="216">
        <f>IF(N132="sníž. přenesená",J132,0)</f>
        <v>0</v>
      </c>
      <c r="BI132" s="216">
        <f>IF(N132="nulová",J132,0)</f>
        <v>0</v>
      </c>
      <c r="BJ132" s="17" t="s">
        <v>79</v>
      </c>
      <c r="BK132" s="217">
        <f>ROUND(I132*H132,15)</f>
        <v>0</v>
      </c>
      <c r="BL132" s="17" t="s">
        <v>135</v>
      </c>
      <c r="BM132" s="215" t="s">
        <v>152</v>
      </c>
    </row>
    <row r="133" s="2" customFormat="1">
      <c r="A133" s="38"/>
      <c r="B133" s="39"/>
      <c r="C133" s="40"/>
      <c r="D133" s="218" t="s">
        <v>137</v>
      </c>
      <c r="E133" s="40"/>
      <c r="F133" s="219" t="s">
        <v>1015</v>
      </c>
      <c r="G133" s="40"/>
      <c r="H133" s="40"/>
      <c r="I133" s="144"/>
      <c r="J133" s="40"/>
      <c r="K133" s="40"/>
      <c r="L133" s="44"/>
      <c r="M133" s="220"/>
      <c r="N133" s="221"/>
      <c r="O133" s="91"/>
      <c r="P133" s="91"/>
      <c r="Q133" s="91"/>
      <c r="R133" s="91"/>
      <c r="S133" s="91"/>
      <c r="T133" s="92"/>
      <c r="U133" s="38"/>
      <c r="V133" s="38"/>
      <c r="W133" s="38"/>
      <c r="X133" s="38"/>
      <c r="Y133" s="38"/>
      <c r="Z133" s="38"/>
      <c r="AA133" s="38"/>
      <c r="AB133" s="38"/>
      <c r="AC133" s="38"/>
      <c r="AD133" s="38"/>
      <c r="AE133" s="38"/>
      <c r="AT133" s="17" t="s">
        <v>137</v>
      </c>
      <c r="AU133" s="17" t="s">
        <v>6</v>
      </c>
    </row>
    <row r="134" s="2" customFormat="1">
      <c r="A134" s="38"/>
      <c r="B134" s="39"/>
      <c r="C134" s="40"/>
      <c r="D134" s="218" t="s">
        <v>138</v>
      </c>
      <c r="E134" s="40"/>
      <c r="F134" s="222" t="s">
        <v>1016</v>
      </c>
      <c r="G134" s="40"/>
      <c r="H134" s="40"/>
      <c r="I134" s="144"/>
      <c r="J134" s="40"/>
      <c r="K134" s="40"/>
      <c r="L134" s="44"/>
      <c r="M134" s="220"/>
      <c r="N134" s="221"/>
      <c r="O134" s="91"/>
      <c r="P134" s="91"/>
      <c r="Q134" s="91"/>
      <c r="R134" s="91"/>
      <c r="S134" s="91"/>
      <c r="T134" s="92"/>
      <c r="U134" s="38"/>
      <c r="V134" s="38"/>
      <c r="W134" s="38"/>
      <c r="X134" s="38"/>
      <c r="Y134" s="38"/>
      <c r="Z134" s="38"/>
      <c r="AA134" s="38"/>
      <c r="AB134" s="38"/>
      <c r="AC134" s="38"/>
      <c r="AD134" s="38"/>
      <c r="AE134" s="38"/>
      <c r="AT134" s="17" t="s">
        <v>138</v>
      </c>
      <c r="AU134" s="17" t="s">
        <v>6</v>
      </c>
    </row>
    <row r="135" s="2" customFormat="1" ht="30" customHeight="1">
      <c r="A135" s="38"/>
      <c r="B135" s="39"/>
      <c r="C135" s="205" t="s">
        <v>154</v>
      </c>
      <c r="D135" s="205" t="s">
        <v>130</v>
      </c>
      <c r="E135" s="206" t="s">
        <v>1017</v>
      </c>
      <c r="F135" s="207" t="s">
        <v>1018</v>
      </c>
      <c r="G135" s="208" t="s">
        <v>147</v>
      </c>
      <c r="H135" s="209">
        <v>6.3789999999999996</v>
      </c>
      <c r="I135" s="210"/>
      <c r="J135" s="209">
        <f>ROUND(I135*H135,15)</f>
        <v>0</v>
      </c>
      <c r="K135" s="207" t="s">
        <v>825</v>
      </c>
      <c r="L135" s="44"/>
      <c r="M135" s="211" t="s">
        <v>1</v>
      </c>
      <c r="N135" s="212" t="s">
        <v>37</v>
      </c>
      <c r="O135" s="91"/>
      <c r="P135" s="213">
        <f>O135*H135</f>
        <v>0</v>
      </c>
      <c r="Q135" s="213">
        <v>0</v>
      </c>
      <c r="R135" s="213">
        <f>Q135*H135</f>
        <v>0</v>
      </c>
      <c r="S135" s="213">
        <v>0</v>
      </c>
      <c r="T135" s="214">
        <f>S135*H135</f>
        <v>0</v>
      </c>
      <c r="U135" s="38"/>
      <c r="V135" s="38"/>
      <c r="W135" s="38"/>
      <c r="X135" s="38"/>
      <c r="Y135" s="38"/>
      <c r="Z135" s="38"/>
      <c r="AA135" s="38"/>
      <c r="AB135" s="38"/>
      <c r="AC135" s="38"/>
      <c r="AD135" s="38"/>
      <c r="AE135" s="38"/>
      <c r="AR135" s="215" t="s">
        <v>135</v>
      </c>
      <c r="AT135" s="215" t="s">
        <v>130</v>
      </c>
      <c r="AU135" s="215" t="s">
        <v>6</v>
      </c>
      <c r="AY135" s="17" t="s">
        <v>136</v>
      </c>
      <c r="BE135" s="216">
        <f>IF(N135="základní",J135,0)</f>
        <v>0</v>
      </c>
      <c r="BF135" s="216">
        <f>IF(N135="snížená",J135,0)</f>
        <v>0</v>
      </c>
      <c r="BG135" s="216">
        <f>IF(N135="zákl. přenesená",J135,0)</f>
        <v>0</v>
      </c>
      <c r="BH135" s="216">
        <f>IF(N135="sníž. přenesená",J135,0)</f>
        <v>0</v>
      </c>
      <c r="BI135" s="216">
        <f>IF(N135="nulová",J135,0)</f>
        <v>0</v>
      </c>
      <c r="BJ135" s="17" t="s">
        <v>79</v>
      </c>
      <c r="BK135" s="217">
        <f>ROUND(I135*H135,15)</f>
        <v>0</v>
      </c>
      <c r="BL135" s="17" t="s">
        <v>135</v>
      </c>
      <c r="BM135" s="215" t="s">
        <v>157</v>
      </c>
    </row>
    <row r="136" s="2" customFormat="1">
      <c r="A136" s="38"/>
      <c r="B136" s="39"/>
      <c r="C136" s="40"/>
      <c r="D136" s="218" t="s">
        <v>137</v>
      </c>
      <c r="E136" s="40"/>
      <c r="F136" s="219" t="s">
        <v>1018</v>
      </c>
      <c r="G136" s="40"/>
      <c r="H136" s="40"/>
      <c r="I136" s="144"/>
      <c r="J136" s="40"/>
      <c r="K136" s="40"/>
      <c r="L136" s="44"/>
      <c r="M136" s="220"/>
      <c r="N136" s="221"/>
      <c r="O136" s="91"/>
      <c r="P136" s="91"/>
      <c r="Q136" s="91"/>
      <c r="R136" s="91"/>
      <c r="S136" s="91"/>
      <c r="T136" s="92"/>
      <c r="U136" s="38"/>
      <c r="V136" s="38"/>
      <c r="W136" s="38"/>
      <c r="X136" s="38"/>
      <c r="Y136" s="38"/>
      <c r="Z136" s="38"/>
      <c r="AA136" s="38"/>
      <c r="AB136" s="38"/>
      <c r="AC136" s="38"/>
      <c r="AD136" s="38"/>
      <c r="AE136" s="38"/>
      <c r="AT136" s="17" t="s">
        <v>137</v>
      </c>
      <c r="AU136" s="17" t="s">
        <v>6</v>
      </c>
    </row>
    <row r="137" s="2" customFormat="1">
      <c r="A137" s="38"/>
      <c r="B137" s="39"/>
      <c r="C137" s="40"/>
      <c r="D137" s="218" t="s">
        <v>138</v>
      </c>
      <c r="E137" s="40"/>
      <c r="F137" s="222" t="s">
        <v>1019</v>
      </c>
      <c r="G137" s="40"/>
      <c r="H137" s="40"/>
      <c r="I137" s="144"/>
      <c r="J137" s="40"/>
      <c r="K137" s="40"/>
      <c r="L137" s="44"/>
      <c r="M137" s="220"/>
      <c r="N137" s="221"/>
      <c r="O137" s="91"/>
      <c r="P137" s="91"/>
      <c r="Q137" s="91"/>
      <c r="R137" s="91"/>
      <c r="S137" s="91"/>
      <c r="T137" s="92"/>
      <c r="U137" s="38"/>
      <c r="V137" s="38"/>
      <c r="W137" s="38"/>
      <c r="X137" s="38"/>
      <c r="Y137" s="38"/>
      <c r="Z137" s="38"/>
      <c r="AA137" s="38"/>
      <c r="AB137" s="38"/>
      <c r="AC137" s="38"/>
      <c r="AD137" s="38"/>
      <c r="AE137" s="38"/>
      <c r="AT137" s="17" t="s">
        <v>138</v>
      </c>
      <c r="AU137" s="17" t="s">
        <v>6</v>
      </c>
    </row>
    <row r="138" s="2" customFormat="1" ht="19.8" customHeight="1">
      <c r="A138" s="38"/>
      <c r="B138" s="39"/>
      <c r="C138" s="205" t="s">
        <v>148</v>
      </c>
      <c r="D138" s="205" t="s">
        <v>130</v>
      </c>
      <c r="E138" s="206" t="s">
        <v>1020</v>
      </c>
      <c r="F138" s="207" t="s">
        <v>1021</v>
      </c>
      <c r="G138" s="208" t="s">
        <v>562</v>
      </c>
      <c r="H138" s="209">
        <v>1</v>
      </c>
      <c r="I138" s="210"/>
      <c r="J138" s="209">
        <f>ROUND(I138*H138,15)</f>
        <v>0</v>
      </c>
      <c r="K138" s="207" t="s">
        <v>825</v>
      </c>
      <c r="L138" s="44"/>
      <c r="M138" s="211" t="s">
        <v>1</v>
      </c>
      <c r="N138" s="212" t="s">
        <v>37</v>
      </c>
      <c r="O138" s="91"/>
      <c r="P138" s="213">
        <f>O138*H138</f>
        <v>0</v>
      </c>
      <c r="Q138" s="213">
        <v>0</v>
      </c>
      <c r="R138" s="213">
        <f>Q138*H138</f>
        <v>0</v>
      </c>
      <c r="S138" s="213">
        <v>0</v>
      </c>
      <c r="T138" s="214">
        <f>S138*H138</f>
        <v>0</v>
      </c>
      <c r="U138" s="38"/>
      <c r="V138" s="38"/>
      <c r="W138" s="38"/>
      <c r="X138" s="38"/>
      <c r="Y138" s="38"/>
      <c r="Z138" s="38"/>
      <c r="AA138" s="38"/>
      <c r="AB138" s="38"/>
      <c r="AC138" s="38"/>
      <c r="AD138" s="38"/>
      <c r="AE138" s="38"/>
      <c r="AR138" s="215" t="s">
        <v>135</v>
      </c>
      <c r="AT138" s="215" t="s">
        <v>130</v>
      </c>
      <c r="AU138" s="215" t="s">
        <v>6</v>
      </c>
      <c r="AY138" s="17" t="s">
        <v>136</v>
      </c>
      <c r="BE138" s="216">
        <f>IF(N138="základní",J138,0)</f>
        <v>0</v>
      </c>
      <c r="BF138" s="216">
        <f>IF(N138="snížená",J138,0)</f>
        <v>0</v>
      </c>
      <c r="BG138" s="216">
        <f>IF(N138="zákl. přenesená",J138,0)</f>
        <v>0</v>
      </c>
      <c r="BH138" s="216">
        <f>IF(N138="sníž. přenesená",J138,0)</f>
        <v>0</v>
      </c>
      <c r="BI138" s="216">
        <f>IF(N138="nulová",J138,0)</f>
        <v>0</v>
      </c>
      <c r="BJ138" s="17" t="s">
        <v>79</v>
      </c>
      <c r="BK138" s="217">
        <f>ROUND(I138*H138,15)</f>
        <v>0</v>
      </c>
      <c r="BL138" s="17" t="s">
        <v>135</v>
      </c>
      <c r="BM138" s="215" t="s">
        <v>162</v>
      </c>
    </row>
    <row r="139" s="2" customFormat="1">
      <c r="A139" s="38"/>
      <c r="B139" s="39"/>
      <c r="C139" s="40"/>
      <c r="D139" s="218" t="s">
        <v>137</v>
      </c>
      <c r="E139" s="40"/>
      <c r="F139" s="219" t="s">
        <v>1021</v>
      </c>
      <c r="G139" s="40"/>
      <c r="H139" s="40"/>
      <c r="I139" s="144"/>
      <c r="J139" s="40"/>
      <c r="K139" s="40"/>
      <c r="L139" s="44"/>
      <c r="M139" s="220"/>
      <c r="N139" s="221"/>
      <c r="O139" s="91"/>
      <c r="P139" s="91"/>
      <c r="Q139" s="91"/>
      <c r="R139" s="91"/>
      <c r="S139" s="91"/>
      <c r="T139" s="92"/>
      <c r="U139" s="38"/>
      <c r="V139" s="38"/>
      <c r="W139" s="38"/>
      <c r="X139" s="38"/>
      <c r="Y139" s="38"/>
      <c r="Z139" s="38"/>
      <c r="AA139" s="38"/>
      <c r="AB139" s="38"/>
      <c r="AC139" s="38"/>
      <c r="AD139" s="38"/>
      <c r="AE139" s="38"/>
      <c r="AT139" s="17" t="s">
        <v>137</v>
      </c>
      <c r="AU139" s="17" t="s">
        <v>6</v>
      </c>
    </row>
    <row r="140" s="2" customFormat="1">
      <c r="A140" s="38"/>
      <c r="B140" s="39"/>
      <c r="C140" s="40"/>
      <c r="D140" s="218" t="s">
        <v>138</v>
      </c>
      <c r="E140" s="40"/>
      <c r="F140" s="222" t="s">
        <v>1022</v>
      </c>
      <c r="G140" s="40"/>
      <c r="H140" s="40"/>
      <c r="I140" s="144"/>
      <c r="J140" s="40"/>
      <c r="K140" s="40"/>
      <c r="L140" s="44"/>
      <c r="M140" s="220"/>
      <c r="N140" s="221"/>
      <c r="O140" s="91"/>
      <c r="P140" s="91"/>
      <c r="Q140" s="91"/>
      <c r="R140" s="91"/>
      <c r="S140" s="91"/>
      <c r="T140" s="92"/>
      <c r="U140" s="38"/>
      <c r="V140" s="38"/>
      <c r="W140" s="38"/>
      <c r="X140" s="38"/>
      <c r="Y140" s="38"/>
      <c r="Z140" s="38"/>
      <c r="AA140" s="38"/>
      <c r="AB140" s="38"/>
      <c r="AC140" s="38"/>
      <c r="AD140" s="38"/>
      <c r="AE140" s="38"/>
      <c r="AT140" s="17" t="s">
        <v>138</v>
      </c>
      <c r="AU140" s="17" t="s">
        <v>6</v>
      </c>
    </row>
    <row r="141" s="2" customFormat="1" ht="19.8" customHeight="1">
      <c r="A141" s="38"/>
      <c r="B141" s="39"/>
      <c r="C141" s="205" t="s">
        <v>164</v>
      </c>
      <c r="D141" s="205" t="s">
        <v>130</v>
      </c>
      <c r="E141" s="206" t="s">
        <v>1023</v>
      </c>
      <c r="F141" s="207" t="s">
        <v>1024</v>
      </c>
      <c r="G141" s="208" t="s">
        <v>562</v>
      </c>
      <c r="H141" s="209">
        <v>1</v>
      </c>
      <c r="I141" s="210"/>
      <c r="J141" s="209">
        <f>ROUND(I141*H141,15)</f>
        <v>0</v>
      </c>
      <c r="K141" s="207" t="s">
        <v>825</v>
      </c>
      <c r="L141" s="44"/>
      <c r="M141" s="211" t="s">
        <v>1</v>
      </c>
      <c r="N141" s="212" t="s">
        <v>37</v>
      </c>
      <c r="O141" s="91"/>
      <c r="P141" s="213">
        <f>O141*H141</f>
        <v>0</v>
      </c>
      <c r="Q141" s="213">
        <v>0</v>
      </c>
      <c r="R141" s="213">
        <f>Q141*H141</f>
        <v>0</v>
      </c>
      <c r="S141" s="213">
        <v>0</v>
      </c>
      <c r="T141" s="214">
        <f>S141*H141</f>
        <v>0</v>
      </c>
      <c r="U141" s="38"/>
      <c r="V141" s="38"/>
      <c r="W141" s="38"/>
      <c r="X141" s="38"/>
      <c r="Y141" s="38"/>
      <c r="Z141" s="38"/>
      <c r="AA141" s="38"/>
      <c r="AB141" s="38"/>
      <c r="AC141" s="38"/>
      <c r="AD141" s="38"/>
      <c r="AE141" s="38"/>
      <c r="AR141" s="215" t="s">
        <v>135</v>
      </c>
      <c r="AT141" s="215" t="s">
        <v>130</v>
      </c>
      <c r="AU141" s="215" t="s">
        <v>6</v>
      </c>
      <c r="AY141" s="17" t="s">
        <v>136</v>
      </c>
      <c r="BE141" s="216">
        <f>IF(N141="základní",J141,0)</f>
        <v>0</v>
      </c>
      <c r="BF141" s="216">
        <f>IF(N141="snížená",J141,0)</f>
        <v>0</v>
      </c>
      <c r="BG141" s="216">
        <f>IF(N141="zákl. přenesená",J141,0)</f>
        <v>0</v>
      </c>
      <c r="BH141" s="216">
        <f>IF(N141="sníž. přenesená",J141,0)</f>
        <v>0</v>
      </c>
      <c r="BI141" s="216">
        <f>IF(N141="nulová",J141,0)</f>
        <v>0</v>
      </c>
      <c r="BJ141" s="17" t="s">
        <v>79</v>
      </c>
      <c r="BK141" s="217">
        <f>ROUND(I141*H141,15)</f>
        <v>0</v>
      </c>
      <c r="BL141" s="17" t="s">
        <v>135</v>
      </c>
      <c r="BM141" s="215" t="s">
        <v>167</v>
      </c>
    </row>
    <row r="142" s="2" customFormat="1">
      <c r="A142" s="38"/>
      <c r="B142" s="39"/>
      <c r="C142" s="40"/>
      <c r="D142" s="218" t="s">
        <v>137</v>
      </c>
      <c r="E142" s="40"/>
      <c r="F142" s="219" t="s">
        <v>1025</v>
      </c>
      <c r="G142" s="40"/>
      <c r="H142" s="40"/>
      <c r="I142" s="144"/>
      <c r="J142" s="40"/>
      <c r="K142" s="40"/>
      <c r="L142" s="44"/>
      <c r="M142" s="220"/>
      <c r="N142" s="221"/>
      <c r="O142" s="91"/>
      <c r="P142" s="91"/>
      <c r="Q142" s="91"/>
      <c r="R142" s="91"/>
      <c r="S142" s="91"/>
      <c r="T142" s="92"/>
      <c r="U142" s="38"/>
      <c r="V142" s="38"/>
      <c r="W142" s="38"/>
      <c r="X142" s="38"/>
      <c r="Y142" s="38"/>
      <c r="Z142" s="38"/>
      <c r="AA142" s="38"/>
      <c r="AB142" s="38"/>
      <c r="AC142" s="38"/>
      <c r="AD142" s="38"/>
      <c r="AE142" s="38"/>
      <c r="AT142" s="17" t="s">
        <v>137</v>
      </c>
      <c r="AU142" s="17" t="s">
        <v>6</v>
      </c>
    </row>
    <row r="143" s="2" customFormat="1">
      <c r="A143" s="38"/>
      <c r="B143" s="39"/>
      <c r="C143" s="40"/>
      <c r="D143" s="218" t="s">
        <v>138</v>
      </c>
      <c r="E143" s="40"/>
      <c r="F143" s="222" t="s">
        <v>1026</v>
      </c>
      <c r="G143" s="40"/>
      <c r="H143" s="40"/>
      <c r="I143" s="144"/>
      <c r="J143" s="40"/>
      <c r="K143" s="40"/>
      <c r="L143" s="44"/>
      <c r="M143" s="220"/>
      <c r="N143" s="221"/>
      <c r="O143" s="91"/>
      <c r="P143" s="91"/>
      <c r="Q143" s="91"/>
      <c r="R143" s="91"/>
      <c r="S143" s="91"/>
      <c r="T143" s="92"/>
      <c r="U143" s="38"/>
      <c r="V143" s="38"/>
      <c r="W143" s="38"/>
      <c r="X143" s="38"/>
      <c r="Y143" s="38"/>
      <c r="Z143" s="38"/>
      <c r="AA143" s="38"/>
      <c r="AB143" s="38"/>
      <c r="AC143" s="38"/>
      <c r="AD143" s="38"/>
      <c r="AE143" s="38"/>
      <c r="AT143" s="17" t="s">
        <v>138</v>
      </c>
      <c r="AU143" s="17" t="s">
        <v>6</v>
      </c>
    </row>
    <row r="144" s="2" customFormat="1" ht="14.4" customHeight="1">
      <c r="A144" s="38"/>
      <c r="B144" s="39"/>
      <c r="C144" s="205" t="s">
        <v>152</v>
      </c>
      <c r="D144" s="205" t="s">
        <v>130</v>
      </c>
      <c r="E144" s="206" t="s">
        <v>1027</v>
      </c>
      <c r="F144" s="207" t="s">
        <v>1028</v>
      </c>
      <c r="G144" s="208" t="s">
        <v>562</v>
      </c>
      <c r="H144" s="209">
        <v>1</v>
      </c>
      <c r="I144" s="210"/>
      <c r="J144" s="209">
        <f>ROUND(I144*H144,15)</f>
        <v>0</v>
      </c>
      <c r="K144" s="207" t="s">
        <v>825</v>
      </c>
      <c r="L144" s="44"/>
      <c r="M144" s="211" t="s">
        <v>1</v>
      </c>
      <c r="N144" s="212" t="s">
        <v>37</v>
      </c>
      <c r="O144" s="91"/>
      <c r="P144" s="213">
        <f>O144*H144</f>
        <v>0</v>
      </c>
      <c r="Q144" s="213">
        <v>0</v>
      </c>
      <c r="R144" s="213">
        <f>Q144*H144</f>
        <v>0</v>
      </c>
      <c r="S144" s="213">
        <v>0</v>
      </c>
      <c r="T144" s="214">
        <f>S144*H144</f>
        <v>0</v>
      </c>
      <c r="U144" s="38"/>
      <c r="V144" s="38"/>
      <c r="W144" s="38"/>
      <c r="X144" s="38"/>
      <c r="Y144" s="38"/>
      <c r="Z144" s="38"/>
      <c r="AA144" s="38"/>
      <c r="AB144" s="38"/>
      <c r="AC144" s="38"/>
      <c r="AD144" s="38"/>
      <c r="AE144" s="38"/>
      <c r="AR144" s="215" t="s">
        <v>135</v>
      </c>
      <c r="AT144" s="215" t="s">
        <v>130</v>
      </c>
      <c r="AU144" s="215" t="s">
        <v>6</v>
      </c>
      <c r="AY144" s="17" t="s">
        <v>136</v>
      </c>
      <c r="BE144" s="216">
        <f>IF(N144="základní",J144,0)</f>
        <v>0</v>
      </c>
      <c r="BF144" s="216">
        <f>IF(N144="snížená",J144,0)</f>
        <v>0</v>
      </c>
      <c r="BG144" s="216">
        <f>IF(N144="zákl. přenesená",J144,0)</f>
        <v>0</v>
      </c>
      <c r="BH144" s="216">
        <f>IF(N144="sníž. přenesená",J144,0)</f>
        <v>0</v>
      </c>
      <c r="BI144" s="216">
        <f>IF(N144="nulová",J144,0)</f>
        <v>0</v>
      </c>
      <c r="BJ144" s="17" t="s">
        <v>79</v>
      </c>
      <c r="BK144" s="217">
        <f>ROUND(I144*H144,15)</f>
        <v>0</v>
      </c>
      <c r="BL144" s="17" t="s">
        <v>135</v>
      </c>
      <c r="BM144" s="215" t="s">
        <v>171</v>
      </c>
    </row>
    <row r="145" s="2" customFormat="1">
      <c r="A145" s="38"/>
      <c r="B145" s="39"/>
      <c r="C145" s="40"/>
      <c r="D145" s="218" t="s">
        <v>137</v>
      </c>
      <c r="E145" s="40"/>
      <c r="F145" s="219" t="s">
        <v>1029</v>
      </c>
      <c r="G145" s="40"/>
      <c r="H145" s="40"/>
      <c r="I145" s="144"/>
      <c r="J145" s="40"/>
      <c r="K145" s="40"/>
      <c r="L145" s="44"/>
      <c r="M145" s="220"/>
      <c r="N145" s="221"/>
      <c r="O145" s="91"/>
      <c r="P145" s="91"/>
      <c r="Q145" s="91"/>
      <c r="R145" s="91"/>
      <c r="S145" s="91"/>
      <c r="T145" s="92"/>
      <c r="U145" s="38"/>
      <c r="V145" s="38"/>
      <c r="W145" s="38"/>
      <c r="X145" s="38"/>
      <c r="Y145" s="38"/>
      <c r="Z145" s="38"/>
      <c r="AA145" s="38"/>
      <c r="AB145" s="38"/>
      <c r="AC145" s="38"/>
      <c r="AD145" s="38"/>
      <c r="AE145" s="38"/>
      <c r="AT145" s="17" t="s">
        <v>137</v>
      </c>
      <c r="AU145" s="17" t="s">
        <v>6</v>
      </c>
    </row>
    <row r="146" s="2" customFormat="1">
      <c r="A146" s="38"/>
      <c r="B146" s="39"/>
      <c r="C146" s="40"/>
      <c r="D146" s="218" t="s">
        <v>138</v>
      </c>
      <c r="E146" s="40"/>
      <c r="F146" s="222" t="s">
        <v>1030</v>
      </c>
      <c r="G146" s="40"/>
      <c r="H146" s="40"/>
      <c r="I146" s="144"/>
      <c r="J146" s="40"/>
      <c r="K146" s="40"/>
      <c r="L146" s="44"/>
      <c r="M146" s="220"/>
      <c r="N146" s="221"/>
      <c r="O146" s="91"/>
      <c r="P146" s="91"/>
      <c r="Q146" s="91"/>
      <c r="R146" s="91"/>
      <c r="S146" s="91"/>
      <c r="T146" s="92"/>
      <c r="U146" s="38"/>
      <c r="V146" s="38"/>
      <c r="W146" s="38"/>
      <c r="X146" s="38"/>
      <c r="Y146" s="38"/>
      <c r="Z146" s="38"/>
      <c r="AA146" s="38"/>
      <c r="AB146" s="38"/>
      <c r="AC146" s="38"/>
      <c r="AD146" s="38"/>
      <c r="AE146" s="38"/>
      <c r="AT146" s="17" t="s">
        <v>138</v>
      </c>
      <c r="AU146" s="17" t="s">
        <v>6</v>
      </c>
    </row>
    <row r="147" s="2" customFormat="1" ht="19.8" customHeight="1">
      <c r="A147" s="38"/>
      <c r="B147" s="39"/>
      <c r="C147" s="205" t="s">
        <v>191</v>
      </c>
      <c r="D147" s="205" t="s">
        <v>130</v>
      </c>
      <c r="E147" s="206" t="s">
        <v>1031</v>
      </c>
      <c r="F147" s="207" t="s">
        <v>1032</v>
      </c>
      <c r="G147" s="208" t="s">
        <v>562</v>
      </c>
      <c r="H147" s="209">
        <v>1</v>
      </c>
      <c r="I147" s="210"/>
      <c r="J147" s="209">
        <f>ROUND(I147*H147,15)</f>
        <v>0</v>
      </c>
      <c r="K147" s="207" t="s">
        <v>1</v>
      </c>
      <c r="L147" s="44"/>
      <c r="M147" s="211" t="s">
        <v>1</v>
      </c>
      <c r="N147" s="212" t="s">
        <v>37</v>
      </c>
      <c r="O147" s="91"/>
      <c r="P147" s="213">
        <f>O147*H147</f>
        <v>0</v>
      </c>
      <c r="Q147" s="213">
        <v>0</v>
      </c>
      <c r="R147" s="213">
        <f>Q147*H147</f>
        <v>0</v>
      </c>
      <c r="S147" s="213">
        <v>0</v>
      </c>
      <c r="T147" s="214">
        <f>S147*H147</f>
        <v>0</v>
      </c>
      <c r="U147" s="38"/>
      <c r="V147" s="38"/>
      <c r="W147" s="38"/>
      <c r="X147" s="38"/>
      <c r="Y147" s="38"/>
      <c r="Z147" s="38"/>
      <c r="AA147" s="38"/>
      <c r="AB147" s="38"/>
      <c r="AC147" s="38"/>
      <c r="AD147" s="38"/>
      <c r="AE147" s="38"/>
      <c r="AR147" s="215" t="s">
        <v>135</v>
      </c>
      <c r="AT147" s="215" t="s">
        <v>130</v>
      </c>
      <c r="AU147" s="215" t="s">
        <v>6</v>
      </c>
      <c r="AY147" s="17" t="s">
        <v>136</v>
      </c>
      <c r="BE147" s="216">
        <f>IF(N147="základní",J147,0)</f>
        <v>0</v>
      </c>
      <c r="BF147" s="216">
        <f>IF(N147="snížená",J147,0)</f>
        <v>0</v>
      </c>
      <c r="BG147" s="216">
        <f>IF(N147="zákl. přenesená",J147,0)</f>
        <v>0</v>
      </c>
      <c r="BH147" s="216">
        <f>IF(N147="sníž. přenesená",J147,0)</f>
        <v>0</v>
      </c>
      <c r="BI147" s="216">
        <f>IF(N147="nulová",J147,0)</f>
        <v>0</v>
      </c>
      <c r="BJ147" s="17" t="s">
        <v>79</v>
      </c>
      <c r="BK147" s="217">
        <f>ROUND(I147*H147,15)</f>
        <v>0</v>
      </c>
      <c r="BL147" s="17" t="s">
        <v>135</v>
      </c>
      <c r="BM147" s="215" t="s">
        <v>1033</v>
      </c>
    </row>
    <row r="148" s="2" customFormat="1">
      <c r="A148" s="38"/>
      <c r="B148" s="39"/>
      <c r="C148" s="40"/>
      <c r="D148" s="218" t="s">
        <v>137</v>
      </c>
      <c r="E148" s="40"/>
      <c r="F148" s="219" t="s">
        <v>1032</v>
      </c>
      <c r="G148" s="40"/>
      <c r="H148" s="40"/>
      <c r="I148" s="144"/>
      <c r="J148" s="40"/>
      <c r="K148" s="40"/>
      <c r="L148" s="44"/>
      <c r="M148" s="220"/>
      <c r="N148" s="221"/>
      <c r="O148" s="91"/>
      <c r="P148" s="91"/>
      <c r="Q148" s="91"/>
      <c r="R148" s="91"/>
      <c r="S148" s="91"/>
      <c r="T148" s="92"/>
      <c r="U148" s="38"/>
      <c r="V148" s="38"/>
      <c r="W148" s="38"/>
      <c r="X148" s="38"/>
      <c r="Y148" s="38"/>
      <c r="Z148" s="38"/>
      <c r="AA148" s="38"/>
      <c r="AB148" s="38"/>
      <c r="AC148" s="38"/>
      <c r="AD148" s="38"/>
      <c r="AE148" s="38"/>
      <c r="AT148" s="17" t="s">
        <v>137</v>
      </c>
      <c r="AU148" s="17" t="s">
        <v>6</v>
      </c>
    </row>
    <row r="149" s="2" customFormat="1" ht="60.6" customHeight="1">
      <c r="A149" s="38"/>
      <c r="B149" s="39"/>
      <c r="C149" s="205" t="s">
        <v>173</v>
      </c>
      <c r="D149" s="205" t="s">
        <v>130</v>
      </c>
      <c r="E149" s="206" t="s">
        <v>1034</v>
      </c>
      <c r="F149" s="207" t="s">
        <v>1035</v>
      </c>
      <c r="G149" s="208" t="s">
        <v>562</v>
      </c>
      <c r="H149" s="209">
        <v>1</v>
      </c>
      <c r="I149" s="210"/>
      <c r="J149" s="209">
        <f>ROUND(I149*H149,15)</f>
        <v>0</v>
      </c>
      <c r="K149" s="207" t="s">
        <v>825</v>
      </c>
      <c r="L149" s="44"/>
      <c r="M149" s="211" t="s">
        <v>1</v>
      </c>
      <c r="N149" s="212" t="s">
        <v>37</v>
      </c>
      <c r="O149" s="91"/>
      <c r="P149" s="213">
        <f>O149*H149</f>
        <v>0</v>
      </c>
      <c r="Q149" s="213">
        <v>0</v>
      </c>
      <c r="R149" s="213">
        <f>Q149*H149</f>
        <v>0</v>
      </c>
      <c r="S149" s="213">
        <v>0</v>
      </c>
      <c r="T149" s="214">
        <f>S149*H149</f>
        <v>0</v>
      </c>
      <c r="U149" s="38"/>
      <c r="V149" s="38"/>
      <c r="W149" s="38"/>
      <c r="X149" s="38"/>
      <c r="Y149" s="38"/>
      <c r="Z149" s="38"/>
      <c r="AA149" s="38"/>
      <c r="AB149" s="38"/>
      <c r="AC149" s="38"/>
      <c r="AD149" s="38"/>
      <c r="AE149" s="38"/>
      <c r="AR149" s="215" t="s">
        <v>135</v>
      </c>
      <c r="AT149" s="215" t="s">
        <v>130</v>
      </c>
      <c r="AU149" s="215" t="s">
        <v>6</v>
      </c>
      <c r="AY149" s="17" t="s">
        <v>136</v>
      </c>
      <c r="BE149" s="216">
        <f>IF(N149="základní",J149,0)</f>
        <v>0</v>
      </c>
      <c r="BF149" s="216">
        <f>IF(N149="snížená",J149,0)</f>
        <v>0</v>
      </c>
      <c r="BG149" s="216">
        <f>IF(N149="zákl. přenesená",J149,0)</f>
        <v>0</v>
      </c>
      <c r="BH149" s="216">
        <f>IF(N149="sníž. přenesená",J149,0)</f>
        <v>0</v>
      </c>
      <c r="BI149" s="216">
        <f>IF(N149="nulová",J149,0)</f>
        <v>0</v>
      </c>
      <c r="BJ149" s="17" t="s">
        <v>79</v>
      </c>
      <c r="BK149" s="217">
        <f>ROUND(I149*H149,15)</f>
        <v>0</v>
      </c>
      <c r="BL149" s="17" t="s">
        <v>135</v>
      </c>
      <c r="BM149" s="215" t="s">
        <v>176</v>
      </c>
    </row>
    <row r="150" s="2" customFormat="1">
      <c r="A150" s="38"/>
      <c r="B150" s="39"/>
      <c r="C150" s="40"/>
      <c r="D150" s="218" t="s">
        <v>137</v>
      </c>
      <c r="E150" s="40"/>
      <c r="F150" s="219" t="s">
        <v>1035</v>
      </c>
      <c r="G150" s="40"/>
      <c r="H150" s="40"/>
      <c r="I150" s="144"/>
      <c r="J150" s="40"/>
      <c r="K150" s="40"/>
      <c r="L150" s="44"/>
      <c r="M150" s="220"/>
      <c r="N150" s="221"/>
      <c r="O150" s="91"/>
      <c r="P150" s="91"/>
      <c r="Q150" s="91"/>
      <c r="R150" s="91"/>
      <c r="S150" s="91"/>
      <c r="T150" s="92"/>
      <c r="U150" s="38"/>
      <c r="V150" s="38"/>
      <c r="W150" s="38"/>
      <c r="X150" s="38"/>
      <c r="Y150" s="38"/>
      <c r="Z150" s="38"/>
      <c r="AA150" s="38"/>
      <c r="AB150" s="38"/>
      <c r="AC150" s="38"/>
      <c r="AD150" s="38"/>
      <c r="AE150" s="38"/>
      <c r="AT150" s="17" t="s">
        <v>137</v>
      </c>
      <c r="AU150" s="17" t="s">
        <v>6</v>
      </c>
    </row>
    <row r="151" s="2" customFormat="1">
      <c r="A151" s="38"/>
      <c r="B151" s="39"/>
      <c r="C151" s="40"/>
      <c r="D151" s="218" t="s">
        <v>138</v>
      </c>
      <c r="E151" s="40"/>
      <c r="F151" s="222" t="s">
        <v>1036</v>
      </c>
      <c r="G151" s="40"/>
      <c r="H151" s="40"/>
      <c r="I151" s="144"/>
      <c r="J151" s="40"/>
      <c r="K151" s="40"/>
      <c r="L151" s="44"/>
      <c r="M151" s="220"/>
      <c r="N151" s="221"/>
      <c r="O151" s="91"/>
      <c r="P151" s="91"/>
      <c r="Q151" s="91"/>
      <c r="R151" s="91"/>
      <c r="S151" s="91"/>
      <c r="T151" s="92"/>
      <c r="U151" s="38"/>
      <c r="V151" s="38"/>
      <c r="W151" s="38"/>
      <c r="X151" s="38"/>
      <c r="Y151" s="38"/>
      <c r="Z151" s="38"/>
      <c r="AA151" s="38"/>
      <c r="AB151" s="38"/>
      <c r="AC151" s="38"/>
      <c r="AD151" s="38"/>
      <c r="AE151" s="38"/>
      <c r="AT151" s="17" t="s">
        <v>138</v>
      </c>
      <c r="AU151" s="17" t="s">
        <v>6</v>
      </c>
    </row>
    <row r="152" s="2" customFormat="1" ht="30" customHeight="1">
      <c r="A152" s="38"/>
      <c r="B152" s="39"/>
      <c r="C152" s="205" t="s">
        <v>157</v>
      </c>
      <c r="D152" s="205" t="s">
        <v>130</v>
      </c>
      <c r="E152" s="206" t="s">
        <v>1037</v>
      </c>
      <c r="F152" s="207" t="s">
        <v>1038</v>
      </c>
      <c r="G152" s="208" t="s">
        <v>161</v>
      </c>
      <c r="H152" s="209">
        <v>2</v>
      </c>
      <c r="I152" s="210"/>
      <c r="J152" s="209">
        <f>ROUND(I152*H152,15)</f>
        <v>0</v>
      </c>
      <c r="K152" s="207" t="s">
        <v>825</v>
      </c>
      <c r="L152" s="44"/>
      <c r="M152" s="211" t="s">
        <v>1</v>
      </c>
      <c r="N152" s="212" t="s">
        <v>37</v>
      </c>
      <c r="O152" s="91"/>
      <c r="P152" s="213">
        <f>O152*H152</f>
        <v>0</v>
      </c>
      <c r="Q152" s="213">
        <v>0</v>
      </c>
      <c r="R152" s="213">
        <f>Q152*H152</f>
        <v>0</v>
      </c>
      <c r="S152" s="213">
        <v>0</v>
      </c>
      <c r="T152" s="214">
        <f>S152*H152</f>
        <v>0</v>
      </c>
      <c r="U152" s="38"/>
      <c r="V152" s="38"/>
      <c r="W152" s="38"/>
      <c r="X152" s="38"/>
      <c r="Y152" s="38"/>
      <c r="Z152" s="38"/>
      <c r="AA152" s="38"/>
      <c r="AB152" s="38"/>
      <c r="AC152" s="38"/>
      <c r="AD152" s="38"/>
      <c r="AE152" s="38"/>
      <c r="AR152" s="215" t="s">
        <v>135</v>
      </c>
      <c r="AT152" s="215" t="s">
        <v>130</v>
      </c>
      <c r="AU152" s="215" t="s">
        <v>6</v>
      </c>
      <c r="AY152" s="17" t="s">
        <v>136</v>
      </c>
      <c r="BE152" s="216">
        <f>IF(N152="základní",J152,0)</f>
        <v>0</v>
      </c>
      <c r="BF152" s="216">
        <f>IF(N152="snížená",J152,0)</f>
        <v>0</v>
      </c>
      <c r="BG152" s="216">
        <f>IF(N152="zákl. přenesená",J152,0)</f>
        <v>0</v>
      </c>
      <c r="BH152" s="216">
        <f>IF(N152="sníž. přenesená",J152,0)</f>
        <v>0</v>
      </c>
      <c r="BI152" s="216">
        <f>IF(N152="nulová",J152,0)</f>
        <v>0</v>
      </c>
      <c r="BJ152" s="17" t="s">
        <v>79</v>
      </c>
      <c r="BK152" s="217">
        <f>ROUND(I152*H152,15)</f>
        <v>0</v>
      </c>
      <c r="BL152" s="17" t="s">
        <v>135</v>
      </c>
      <c r="BM152" s="215" t="s">
        <v>180</v>
      </c>
    </row>
    <row r="153" s="2" customFormat="1">
      <c r="A153" s="38"/>
      <c r="B153" s="39"/>
      <c r="C153" s="40"/>
      <c r="D153" s="218" t="s">
        <v>137</v>
      </c>
      <c r="E153" s="40"/>
      <c r="F153" s="219" t="s">
        <v>1038</v>
      </c>
      <c r="G153" s="40"/>
      <c r="H153" s="40"/>
      <c r="I153" s="144"/>
      <c r="J153" s="40"/>
      <c r="K153" s="40"/>
      <c r="L153" s="44"/>
      <c r="M153" s="220"/>
      <c r="N153" s="221"/>
      <c r="O153" s="91"/>
      <c r="P153" s="91"/>
      <c r="Q153" s="91"/>
      <c r="R153" s="91"/>
      <c r="S153" s="91"/>
      <c r="T153" s="92"/>
      <c r="U153" s="38"/>
      <c r="V153" s="38"/>
      <c r="W153" s="38"/>
      <c r="X153" s="38"/>
      <c r="Y153" s="38"/>
      <c r="Z153" s="38"/>
      <c r="AA153" s="38"/>
      <c r="AB153" s="38"/>
      <c r="AC153" s="38"/>
      <c r="AD153" s="38"/>
      <c r="AE153" s="38"/>
      <c r="AT153" s="17" t="s">
        <v>137</v>
      </c>
      <c r="AU153" s="17" t="s">
        <v>6</v>
      </c>
    </row>
    <row r="154" s="2" customFormat="1">
      <c r="A154" s="38"/>
      <c r="B154" s="39"/>
      <c r="C154" s="40"/>
      <c r="D154" s="218" t="s">
        <v>138</v>
      </c>
      <c r="E154" s="40"/>
      <c r="F154" s="222" t="s">
        <v>1039</v>
      </c>
      <c r="G154" s="40"/>
      <c r="H154" s="40"/>
      <c r="I154" s="144"/>
      <c r="J154" s="40"/>
      <c r="K154" s="40"/>
      <c r="L154" s="44"/>
      <c r="M154" s="220"/>
      <c r="N154" s="221"/>
      <c r="O154" s="91"/>
      <c r="P154" s="91"/>
      <c r="Q154" s="91"/>
      <c r="R154" s="91"/>
      <c r="S154" s="91"/>
      <c r="T154" s="92"/>
      <c r="U154" s="38"/>
      <c r="V154" s="38"/>
      <c r="W154" s="38"/>
      <c r="X154" s="38"/>
      <c r="Y154" s="38"/>
      <c r="Z154" s="38"/>
      <c r="AA154" s="38"/>
      <c r="AB154" s="38"/>
      <c r="AC154" s="38"/>
      <c r="AD154" s="38"/>
      <c r="AE154" s="38"/>
      <c r="AT154" s="17" t="s">
        <v>138</v>
      </c>
      <c r="AU154" s="17" t="s">
        <v>6</v>
      </c>
    </row>
    <row r="155" s="2" customFormat="1" ht="19.8" customHeight="1">
      <c r="A155" s="38"/>
      <c r="B155" s="39"/>
      <c r="C155" s="205" t="s">
        <v>182</v>
      </c>
      <c r="D155" s="205" t="s">
        <v>130</v>
      </c>
      <c r="E155" s="206" t="s">
        <v>1040</v>
      </c>
      <c r="F155" s="207" t="s">
        <v>1041</v>
      </c>
      <c r="G155" s="208" t="s">
        <v>161</v>
      </c>
      <c r="H155" s="209">
        <v>7</v>
      </c>
      <c r="I155" s="210"/>
      <c r="J155" s="209">
        <f>ROUND(I155*H155,15)</f>
        <v>0</v>
      </c>
      <c r="K155" s="207" t="s">
        <v>825</v>
      </c>
      <c r="L155" s="44"/>
      <c r="M155" s="211" t="s">
        <v>1</v>
      </c>
      <c r="N155" s="212" t="s">
        <v>37</v>
      </c>
      <c r="O155" s="91"/>
      <c r="P155" s="213">
        <f>O155*H155</f>
        <v>0</v>
      </c>
      <c r="Q155" s="213">
        <v>0</v>
      </c>
      <c r="R155" s="213">
        <f>Q155*H155</f>
        <v>0</v>
      </c>
      <c r="S155" s="213">
        <v>0</v>
      </c>
      <c r="T155" s="214">
        <f>S155*H155</f>
        <v>0</v>
      </c>
      <c r="U155" s="38"/>
      <c r="V155" s="38"/>
      <c r="W155" s="38"/>
      <c r="X155" s="38"/>
      <c r="Y155" s="38"/>
      <c r="Z155" s="38"/>
      <c r="AA155" s="38"/>
      <c r="AB155" s="38"/>
      <c r="AC155" s="38"/>
      <c r="AD155" s="38"/>
      <c r="AE155" s="38"/>
      <c r="AR155" s="215" t="s">
        <v>135</v>
      </c>
      <c r="AT155" s="215" t="s">
        <v>130</v>
      </c>
      <c r="AU155" s="215" t="s">
        <v>6</v>
      </c>
      <c r="AY155" s="17" t="s">
        <v>136</v>
      </c>
      <c r="BE155" s="216">
        <f>IF(N155="základní",J155,0)</f>
        <v>0</v>
      </c>
      <c r="BF155" s="216">
        <f>IF(N155="snížená",J155,0)</f>
        <v>0</v>
      </c>
      <c r="BG155" s="216">
        <f>IF(N155="zákl. přenesená",J155,0)</f>
        <v>0</v>
      </c>
      <c r="BH155" s="216">
        <f>IF(N155="sníž. přenesená",J155,0)</f>
        <v>0</v>
      </c>
      <c r="BI155" s="216">
        <f>IF(N155="nulová",J155,0)</f>
        <v>0</v>
      </c>
      <c r="BJ155" s="17" t="s">
        <v>79</v>
      </c>
      <c r="BK155" s="217">
        <f>ROUND(I155*H155,15)</f>
        <v>0</v>
      </c>
      <c r="BL155" s="17" t="s">
        <v>135</v>
      </c>
      <c r="BM155" s="215" t="s">
        <v>185</v>
      </c>
    </row>
    <row r="156" s="2" customFormat="1">
      <c r="A156" s="38"/>
      <c r="B156" s="39"/>
      <c r="C156" s="40"/>
      <c r="D156" s="218" t="s">
        <v>137</v>
      </c>
      <c r="E156" s="40"/>
      <c r="F156" s="219" t="s">
        <v>1041</v>
      </c>
      <c r="G156" s="40"/>
      <c r="H156" s="40"/>
      <c r="I156" s="144"/>
      <c r="J156" s="40"/>
      <c r="K156" s="40"/>
      <c r="L156" s="44"/>
      <c r="M156" s="220"/>
      <c r="N156" s="221"/>
      <c r="O156" s="91"/>
      <c r="P156" s="91"/>
      <c r="Q156" s="91"/>
      <c r="R156" s="91"/>
      <c r="S156" s="91"/>
      <c r="T156" s="92"/>
      <c r="U156" s="38"/>
      <c r="V156" s="38"/>
      <c r="W156" s="38"/>
      <c r="X156" s="38"/>
      <c r="Y156" s="38"/>
      <c r="Z156" s="38"/>
      <c r="AA156" s="38"/>
      <c r="AB156" s="38"/>
      <c r="AC156" s="38"/>
      <c r="AD156" s="38"/>
      <c r="AE156" s="38"/>
      <c r="AT156" s="17" t="s">
        <v>137</v>
      </c>
      <c r="AU156" s="17" t="s">
        <v>6</v>
      </c>
    </row>
    <row r="157" s="2" customFormat="1">
      <c r="A157" s="38"/>
      <c r="B157" s="39"/>
      <c r="C157" s="40"/>
      <c r="D157" s="218" t="s">
        <v>138</v>
      </c>
      <c r="E157" s="40"/>
      <c r="F157" s="222" t="s">
        <v>1042</v>
      </c>
      <c r="G157" s="40"/>
      <c r="H157" s="40"/>
      <c r="I157" s="144"/>
      <c r="J157" s="40"/>
      <c r="K157" s="40"/>
      <c r="L157" s="44"/>
      <c r="M157" s="220"/>
      <c r="N157" s="221"/>
      <c r="O157" s="91"/>
      <c r="P157" s="91"/>
      <c r="Q157" s="91"/>
      <c r="R157" s="91"/>
      <c r="S157" s="91"/>
      <c r="T157" s="92"/>
      <c r="U157" s="38"/>
      <c r="V157" s="38"/>
      <c r="W157" s="38"/>
      <c r="X157" s="38"/>
      <c r="Y157" s="38"/>
      <c r="Z157" s="38"/>
      <c r="AA157" s="38"/>
      <c r="AB157" s="38"/>
      <c r="AC157" s="38"/>
      <c r="AD157" s="38"/>
      <c r="AE157" s="38"/>
      <c r="AT157" s="17" t="s">
        <v>138</v>
      </c>
      <c r="AU157" s="17" t="s">
        <v>6</v>
      </c>
    </row>
    <row r="158" s="2" customFormat="1" ht="40.2" customHeight="1">
      <c r="A158" s="38"/>
      <c r="B158" s="39"/>
      <c r="C158" s="205" t="s">
        <v>162</v>
      </c>
      <c r="D158" s="205" t="s">
        <v>130</v>
      </c>
      <c r="E158" s="206" t="s">
        <v>1043</v>
      </c>
      <c r="F158" s="207" t="s">
        <v>1044</v>
      </c>
      <c r="G158" s="208" t="s">
        <v>1045</v>
      </c>
      <c r="H158" s="209">
        <v>1</v>
      </c>
      <c r="I158" s="210"/>
      <c r="J158" s="209">
        <f>ROUND(I158*H158,15)</f>
        <v>0</v>
      </c>
      <c r="K158" s="207" t="s">
        <v>134</v>
      </c>
      <c r="L158" s="44"/>
      <c r="M158" s="211" t="s">
        <v>1</v>
      </c>
      <c r="N158" s="212" t="s">
        <v>37</v>
      </c>
      <c r="O158" s="91"/>
      <c r="P158" s="213">
        <f>O158*H158</f>
        <v>0</v>
      </c>
      <c r="Q158" s="213">
        <v>0</v>
      </c>
      <c r="R158" s="213">
        <f>Q158*H158</f>
        <v>0</v>
      </c>
      <c r="S158" s="213">
        <v>0</v>
      </c>
      <c r="T158" s="214">
        <f>S158*H158</f>
        <v>0</v>
      </c>
      <c r="U158" s="38"/>
      <c r="V158" s="38"/>
      <c r="W158" s="38"/>
      <c r="X158" s="38"/>
      <c r="Y158" s="38"/>
      <c r="Z158" s="38"/>
      <c r="AA158" s="38"/>
      <c r="AB158" s="38"/>
      <c r="AC158" s="38"/>
      <c r="AD158" s="38"/>
      <c r="AE158" s="38"/>
      <c r="AR158" s="215" t="s">
        <v>135</v>
      </c>
      <c r="AT158" s="215" t="s">
        <v>130</v>
      </c>
      <c r="AU158" s="215" t="s">
        <v>6</v>
      </c>
      <c r="AY158" s="17" t="s">
        <v>136</v>
      </c>
      <c r="BE158" s="216">
        <f>IF(N158="základní",J158,0)</f>
        <v>0</v>
      </c>
      <c r="BF158" s="216">
        <f>IF(N158="snížená",J158,0)</f>
        <v>0</v>
      </c>
      <c r="BG158" s="216">
        <f>IF(N158="zákl. přenesená",J158,0)</f>
        <v>0</v>
      </c>
      <c r="BH158" s="216">
        <f>IF(N158="sníž. přenesená",J158,0)</f>
        <v>0</v>
      </c>
      <c r="BI158" s="216">
        <f>IF(N158="nulová",J158,0)</f>
        <v>0</v>
      </c>
      <c r="BJ158" s="17" t="s">
        <v>79</v>
      </c>
      <c r="BK158" s="217">
        <f>ROUND(I158*H158,15)</f>
        <v>0</v>
      </c>
      <c r="BL158" s="17" t="s">
        <v>135</v>
      </c>
      <c r="BM158" s="215" t="s">
        <v>1046</v>
      </c>
    </row>
    <row r="159" s="2" customFormat="1">
      <c r="A159" s="38"/>
      <c r="B159" s="39"/>
      <c r="C159" s="40"/>
      <c r="D159" s="218" t="s">
        <v>137</v>
      </c>
      <c r="E159" s="40"/>
      <c r="F159" s="219" t="s">
        <v>1044</v>
      </c>
      <c r="G159" s="40"/>
      <c r="H159" s="40"/>
      <c r="I159" s="144"/>
      <c r="J159" s="40"/>
      <c r="K159" s="40"/>
      <c r="L159" s="44"/>
      <c r="M159" s="233"/>
      <c r="N159" s="234"/>
      <c r="O159" s="235"/>
      <c r="P159" s="235"/>
      <c r="Q159" s="235"/>
      <c r="R159" s="235"/>
      <c r="S159" s="235"/>
      <c r="T159" s="236"/>
      <c r="U159" s="38"/>
      <c r="V159" s="38"/>
      <c r="W159" s="38"/>
      <c r="X159" s="38"/>
      <c r="Y159" s="38"/>
      <c r="Z159" s="38"/>
      <c r="AA159" s="38"/>
      <c r="AB159" s="38"/>
      <c r="AC159" s="38"/>
      <c r="AD159" s="38"/>
      <c r="AE159" s="38"/>
      <c r="AT159" s="17" t="s">
        <v>137</v>
      </c>
      <c r="AU159" s="17" t="s">
        <v>6</v>
      </c>
    </row>
    <row r="160" s="2" customFormat="1" ht="6.96" customHeight="1">
      <c r="A160" s="38"/>
      <c r="B160" s="66"/>
      <c r="C160" s="67"/>
      <c r="D160" s="67"/>
      <c r="E160" s="67"/>
      <c r="F160" s="67"/>
      <c r="G160" s="67"/>
      <c r="H160" s="67"/>
      <c r="I160" s="183"/>
      <c r="J160" s="67"/>
      <c r="K160" s="67"/>
      <c r="L160" s="44"/>
      <c r="M160" s="38"/>
      <c r="O160" s="38"/>
      <c r="P160" s="38"/>
      <c r="Q160" s="38"/>
      <c r="R160" s="38"/>
      <c r="S160" s="38"/>
      <c r="T160" s="38"/>
      <c r="U160" s="38"/>
      <c r="V160" s="38"/>
      <c r="W160" s="38"/>
      <c r="X160" s="38"/>
      <c r="Y160" s="38"/>
      <c r="Z160" s="38"/>
      <c r="AA160" s="38"/>
      <c r="AB160" s="38"/>
      <c r="AC160" s="38"/>
      <c r="AD160" s="38"/>
      <c r="AE160" s="38"/>
    </row>
  </sheetData>
  <sheetProtection sheet="1" autoFilter="0" formatColumns="0" formatRows="0" objects="1" scenarios="1" spinCount="100000" saltValue="FOlbyjQdzklxRMV91UKBBjaWc85h6eAPdPpC7Tha8lK8oIwYDB1btvNnOmy7WaiMpdg3nyocT1Vi23y0v6eLIA==" hashValue="y3Z3UgC1aznbwCccJ7tMXEhNUHanVEoGCl9IOmnSN5vZYA/9YIOWC6qQlAQGPVfhNlcsYV8XHwkW+3ngyubd/g==" algorithmName="SHA-512" password="CC35"/>
  <autoFilter ref="C115:K159"/>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Zaplatílek Radek, Ing.</dc:creator>
  <cp:lastModifiedBy>Zaplatílek Radek, Ing.</cp:lastModifiedBy>
  <dcterms:created xsi:type="dcterms:W3CDTF">2020-06-16T09:19:08Z</dcterms:created>
  <dcterms:modified xsi:type="dcterms:W3CDTF">2020-06-16T09:19:18Z</dcterms:modified>
</cp:coreProperties>
</file>