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ti v úseku Olbramovice-Kosova Hora\"/>
    </mc:Choice>
  </mc:AlternateContent>
  <bookViews>
    <workbookView xWindow="0" yWindow="0" windowWidth="0" windowHeight="0"/>
  </bookViews>
  <sheets>
    <sheet name="Rekapitulace stavby" sheetId="1" r:id="rId1"/>
    <sheet name="01 - Oprava žel svršku v ..." sheetId="2" r:id="rId2"/>
    <sheet name="02 - Oprava žel. svršku v..." sheetId="3" r:id="rId3"/>
    <sheet name="03 - Oprava žel, svršku v..." sheetId="4" r:id="rId4"/>
    <sheet name="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Oprava žel svršku v ...'!$C$119:$K$289</definedName>
    <definedName name="_xlnm.Print_Area" localSheetId="1">'01 - Oprava žel svršku v ...'!$C$4:$J$76,'01 - Oprava žel svršku v ...'!$C$82:$J$101,'01 - Oprava žel svršku v ...'!$C$107:$K$289</definedName>
    <definedName name="_xlnm.Print_Titles" localSheetId="1">'01 - Oprava žel svršku v ...'!$119:$119</definedName>
    <definedName name="_xlnm._FilterDatabase" localSheetId="2" hidden="1">'02 - Oprava žel. svršku v...'!$C$119:$K$372</definedName>
    <definedName name="_xlnm.Print_Area" localSheetId="2">'02 - Oprava žel. svršku v...'!$C$4:$J$76,'02 - Oprava žel. svršku v...'!$C$82:$J$101,'02 - Oprava žel. svršku v...'!$C$107:$K$372</definedName>
    <definedName name="_xlnm.Print_Titles" localSheetId="2">'02 - Oprava žel. svršku v...'!$119:$119</definedName>
    <definedName name="_xlnm._FilterDatabase" localSheetId="3" hidden="1">'03 - Oprava žel, svršku v...'!$C$121:$K$339</definedName>
    <definedName name="_xlnm.Print_Area" localSheetId="3">'03 - Oprava žel, svršku v...'!$C$4:$J$76,'03 - Oprava žel, svršku v...'!$C$82:$J$103,'03 - Oprava žel, svršku v...'!$C$109:$K$339</definedName>
    <definedName name="_xlnm.Print_Titles" localSheetId="3">'03 - Oprava žel, svršku v...'!$121:$121</definedName>
    <definedName name="_xlnm._FilterDatabase" localSheetId="4" hidden="1">'04 - VRN'!$C$116:$K$127</definedName>
    <definedName name="_xlnm.Print_Area" localSheetId="4">'04 - VRN'!$C$4:$J$76,'04 - VRN'!$C$82:$J$98,'04 - VRN'!$C$104:$K$127</definedName>
    <definedName name="_xlnm.Print_Titles" localSheetId="4">'04 - VRN'!$116:$116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337"/>
  <c r="BH337"/>
  <c r="BG337"/>
  <c r="BF337"/>
  <c r="T337"/>
  <c r="T336"/>
  <c r="R337"/>
  <c r="R336"/>
  <c r="P337"/>
  <c r="P336"/>
  <c r="BI333"/>
  <c r="BH333"/>
  <c r="BG333"/>
  <c r="BF333"/>
  <c r="T333"/>
  <c r="R333"/>
  <c r="P333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85"/>
  <c i="3" r="J37"/>
  <c r="J36"/>
  <c i="1" r="AY96"/>
  <c i="3" r="J35"/>
  <c i="1" r="AX96"/>
  <c i="3"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4"/>
  <c r="BH354"/>
  <c r="BG354"/>
  <c r="BF354"/>
  <c r="T354"/>
  <c r="R354"/>
  <c r="P354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110"/>
  <c i="2" r="J37"/>
  <c r="J36"/>
  <c i="1" r="AY95"/>
  <c i="2" r="J35"/>
  <c i="1" r="AX95"/>
  <c i="2" r="BI287"/>
  <c r="BH287"/>
  <c r="BG287"/>
  <c r="BF287"/>
  <c r="T287"/>
  <c r="T286"/>
  <c r="R287"/>
  <c r="R286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5" r="BK125"/>
  <c r="J125"/>
  <c r="BK122"/>
  <c r="J122"/>
  <c r="BK119"/>
  <c r="J119"/>
  <c i="4" r="BK337"/>
  <c r="BK333"/>
  <c r="J328"/>
  <c r="BK320"/>
  <c r="BK308"/>
  <c r="J305"/>
  <c r="J298"/>
  <c r="J291"/>
  <c r="BK288"/>
  <c r="J285"/>
  <c r="J274"/>
  <c r="BK271"/>
  <c r="J256"/>
  <c r="J248"/>
  <c r="BK245"/>
  <c r="J242"/>
  <c r="J237"/>
  <c r="BK234"/>
  <c r="BK230"/>
  <c r="J222"/>
  <c r="J218"/>
  <c r="BK204"/>
  <c r="J201"/>
  <c r="J198"/>
  <c r="J195"/>
  <c r="J188"/>
  <c r="BK142"/>
  <c r="J134"/>
  <c r="J131"/>
  <c r="BK128"/>
  <c i="3" r="J364"/>
  <c r="J361"/>
  <c r="BK354"/>
  <c r="BK342"/>
  <c r="J339"/>
  <c r="BK324"/>
  <c r="J321"/>
  <c r="J318"/>
  <c r="J315"/>
  <c r="J280"/>
  <c r="BK273"/>
  <c r="BK257"/>
  <c r="BK253"/>
  <c r="BK249"/>
  <c r="BK245"/>
  <c r="J242"/>
  <c r="BK231"/>
  <c r="J228"/>
  <c r="BK211"/>
  <c r="J202"/>
  <c r="BK194"/>
  <c r="J189"/>
  <c r="BK184"/>
  <c r="BK179"/>
  <c r="BK166"/>
  <c r="J157"/>
  <c r="J153"/>
  <c r="J131"/>
  <c r="BK125"/>
  <c i="2" r="J283"/>
  <c r="BK277"/>
  <c r="BK273"/>
  <c r="J269"/>
  <c r="BK260"/>
  <c r="BK246"/>
  <c r="J243"/>
  <c r="BK234"/>
  <c r="BK229"/>
  <c r="BK220"/>
  <c r="J216"/>
  <c r="J212"/>
  <c r="J208"/>
  <c r="BK201"/>
  <c r="BK177"/>
  <c r="BK171"/>
  <c r="BK165"/>
  <c r="J151"/>
  <c r="J142"/>
  <c r="J129"/>
  <c r="BK126"/>
  <c i="1" r="AS94"/>
  <c i="4" r="BK285"/>
  <c r="BK268"/>
  <c r="J259"/>
  <c r="BK256"/>
  <c r="J251"/>
  <c r="BK242"/>
  <c r="J234"/>
  <c r="BK226"/>
  <c r="BK218"/>
  <c r="J215"/>
  <c r="BK211"/>
  <c r="BK208"/>
  <c r="BK185"/>
  <c r="BK181"/>
  <c r="J175"/>
  <c r="J172"/>
  <c r="J169"/>
  <c r="BK166"/>
  <c r="J163"/>
  <c r="BK150"/>
  <c r="BK146"/>
  <c r="J142"/>
  <c r="BK131"/>
  <c r="J128"/>
  <c r="J125"/>
  <c i="3" r="BK371"/>
  <c r="J371"/>
  <c r="BK368"/>
  <c r="J368"/>
  <c r="BK364"/>
  <c r="BK339"/>
  <c r="J336"/>
  <c r="BK332"/>
  <c r="J329"/>
  <c r="BK318"/>
  <c r="BK315"/>
  <c r="BK302"/>
  <c r="J293"/>
  <c r="BK288"/>
  <c r="BK276"/>
  <c r="J270"/>
  <c r="J249"/>
  <c r="J245"/>
  <c r="BK238"/>
  <c r="J235"/>
  <c r="BK228"/>
  <c r="BK218"/>
  <c r="BK215"/>
  <c r="BK208"/>
  <c r="J198"/>
  <c r="J194"/>
  <c r="BK171"/>
  <c r="J161"/>
  <c r="J142"/>
  <c r="J128"/>
  <c r="BK123"/>
  <c i="2" r="BK283"/>
  <c r="BK269"/>
  <c r="J266"/>
  <c r="J263"/>
  <c r="BK255"/>
  <c r="BK243"/>
  <c r="BK239"/>
  <c r="J224"/>
  <c r="J204"/>
  <c r="J194"/>
  <c r="J188"/>
  <c r="BK183"/>
  <c r="J180"/>
  <c r="BK147"/>
  <c r="J135"/>
  <c r="J123"/>
  <c i="4" r="J333"/>
  <c r="BK328"/>
  <c r="BK316"/>
  <c r="J313"/>
  <c r="BK305"/>
  <c r="J301"/>
  <c r="J295"/>
  <c r="BK291"/>
  <c r="J281"/>
  <c r="BK277"/>
  <c r="BK265"/>
  <c r="J262"/>
  <c r="BK251"/>
  <c r="BK248"/>
  <c r="BK237"/>
  <c r="BK222"/>
  <c r="BK215"/>
  <c r="BK188"/>
  <c r="BK175"/>
  <c r="BK172"/>
  <c r="BK158"/>
  <c r="J146"/>
  <c r="J139"/>
  <c r="BK125"/>
  <c i="3" r="BK361"/>
  <c r="J354"/>
  <c r="BK349"/>
  <c r="J345"/>
  <c r="J342"/>
  <c r="BK329"/>
  <c r="J324"/>
  <c r="J312"/>
  <c r="J307"/>
  <c r="J297"/>
  <c r="J284"/>
  <c r="BK280"/>
  <c r="J276"/>
  <c r="BK270"/>
  <c r="BK267"/>
  <c r="J263"/>
  <c r="J260"/>
  <c r="J257"/>
  <c r="BK223"/>
  <c r="J215"/>
  <c r="J211"/>
  <c r="J208"/>
  <c r="BK202"/>
  <c r="J179"/>
  <c r="J174"/>
  <c r="BK153"/>
  <c r="J148"/>
  <c r="J145"/>
  <c i="2" r="J280"/>
  <c r="J277"/>
  <c r="J273"/>
  <c r="BK263"/>
  <c r="BK251"/>
  <c r="J239"/>
  <c r="J234"/>
  <c r="BK224"/>
  <c r="J220"/>
  <c r="J201"/>
  <c r="BK188"/>
  <c r="J183"/>
  <c r="J171"/>
  <c r="J165"/>
  <c r="J162"/>
  <c r="BK142"/>
  <c r="J139"/>
  <c i="4" r="J337"/>
  <c r="BK324"/>
  <c r="J324"/>
  <c r="J320"/>
  <c r="J316"/>
  <c r="BK313"/>
  <c r="J308"/>
  <c r="BK301"/>
  <c r="BK298"/>
  <c r="BK295"/>
  <c r="J288"/>
  <c r="BK281"/>
  <c r="J277"/>
  <c r="BK274"/>
  <c r="J271"/>
  <c r="J268"/>
  <c r="J265"/>
  <c r="BK262"/>
  <c r="BK259"/>
  <c r="J245"/>
  <c r="J230"/>
  <c r="J226"/>
  <c r="J211"/>
  <c r="J208"/>
  <c r="J204"/>
  <c r="BK201"/>
  <c r="BK198"/>
  <c r="BK195"/>
  <c r="J185"/>
  <c r="J181"/>
  <c r="BK169"/>
  <c r="J166"/>
  <c r="BK163"/>
  <c r="J158"/>
  <c r="J150"/>
  <c r="BK139"/>
  <c r="BK134"/>
  <c i="3" r="J349"/>
  <c r="BK345"/>
  <c r="BK336"/>
  <c r="J332"/>
  <c r="BK321"/>
  <c r="BK312"/>
  <c r="BK307"/>
  <c r="J302"/>
  <c r="BK297"/>
  <c r="BK293"/>
  <c r="J288"/>
  <c r="BK284"/>
  <c r="J273"/>
  <c r="J267"/>
  <c r="BK263"/>
  <c r="BK260"/>
  <c r="J253"/>
  <c r="BK242"/>
  <c r="J238"/>
  <c r="BK235"/>
  <c r="J231"/>
  <c r="J223"/>
  <c r="J218"/>
  <c r="BK198"/>
  <c r="BK189"/>
  <c r="J184"/>
  <c r="BK174"/>
  <c r="J171"/>
  <c r="J166"/>
  <c r="BK161"/>
  <c r="BK157"/>
  <c r="BK148"/>
  <c r="BK145"/>
  <c r="BK142"/>
  <c r="BK139"/>
  <c r="J139"/>
  <c r="BK134"/>
  <c r="J134"/>
  <c r="BK131"/>
  <c r="BK128"/>
  <c r="J125"/>
  <c r="J123"/>
  <c i="2" r="BK287"/>
  <c r="J287"/>
  <c r="BK280"/>
  <c r="BK266"/>
  <c r="J260"/>
  <c r="J255"/>
  <c r="J251"/>
  <c r="J246"/>
  <c r="J229"/>
  <c r="BK216"/>
  <c r="BK212"/>
  <c r="BK208"/>
  <c r="BK204"/>
  <c r="BK194"/>
  <c r="BK180"/>
  <c r="J177"/>
  <c r="BK162"/>
  <c r="BK151"/>
  <c r="J147"/>
  <c r="BK139"/>
  <c r="BK135"/>
  <c r="BK129"/>
  <c r="J126"/>
  <c r="BK123"/>
  <c l="1" r="R122"/>
  <c r="R121"/>
  <c r="T272"/>
  <c i="3" r="BK122"/>
  <c r="BK121"/>
  <c r="J121"/>
  <c r="J97"/>
  <c r="BK348"/>
  <c r="J348"/>
  <c r="J99"/>
  <c r="BK367"/>
  <c r="J367"/>
  <c r="J100"/>
  <c i="4" r="BK124"/>
  <c r="J124"/>
  <c r="J98"/>
  <c i="2" r="T122"/>
  <c r="T121"/>
  <c r="T120"/>
  <c r="R272"/>
  <c i="3" r="R122"/>
  <c r="R121"/>
  <c r="R348"/>
  <c r="P367"/>
  <c i="4" r="R124"/>
  <c r="R123"/>
  <c i="2" r="P122"/>
  <c r="P121"/>
  <c r="P120"/>
  <c i="1" r="AU95"/>
  <c i="2" r="P272"/>
  <c i="3" r="P122"/>
  <c r="P121"/>
  <c r="P120"/>
  <c i="1" r="AU96"/>
  <c i="3" r="P348"/>
  <c r="R367"/>
  <c i="2" r="BK122"/>
  <c r="J122"/>
  <c r="J98"/>
  <c r="BK272"/>
  <c r="J272"/>
  <c r="J99"/>
  <c i="3" r="T122"/>
  <c r="T121"/>
  <c r="T120"/>
  <c r="T348"/>
  <c r="T367"/>
  <c i="4" r="P124"/>
  <c r="P123"/>
  <c r="P122"/>
  <c i="1" r="AU97"/>
  <c i="4" r="T124"/>
  <c r="T123"/>
  <c r="T122"/>
  <c r="BK312"/>
  <c r="J312"/>
  <c r="J100"/>
  <c r="P312"/>
  <c r="P311"/>
  <c r="R312"/>
  <c r="R311"/>
  <c r="T312"/>
  <c r="T311"/>
  <c r="BK319"/>
  <c r="J319"/>
  <c r="J101"/>
  <c r="P319"/>
  <c r="R319"/>
  <c r="T319"/>
  <c i="5" r="BK118"/>
  <c r="J118"/>
  <c r="J97"/>
  <c r="P118"/>
  <c r="P117"/>
  <c i="1" r="AU98"/>
  <c i="5" r="R118"/>
  <c r="R117"/>
  <c r="T118"/>
  <c r="T117"/>
  <c i="2" r="J89"/>
  <c r="F92"/>
  <c r="J117"/>
  <c r="BE165"/>
  <c r="BE183"/>
  <c r="BE220"/>
  <c r="BE234"/>
  <c r="BE239"/>
  <c r="BE269"/>
  <c r="BE273"/>
  <c r="BE283"/>
  <c r="BE287"/>
  <c i="3" r="J89"/>
  <c r="J92"/>
  <c r="J116"/>
  <c r="BE134"/>
  <c r="BE153"/>
  <c r="BE194"/>
  <c r="BE202"/>
  <c r="BE208"/>
  <c r="BE211"/>
  <c r="BE223"/>
  <c r="BE245"/>
  <c r="BE276"/>
  <c r="BE324"/>
  <c r="BE336"/>
  <c r="BE339"/>
  <c r="BE354"/>
  <c i="4" r="F92"/>
  <c r="BE128"/>
  <c r="BE131"/>
  <c r="BE142"/>
  <c r="BE185"/>
  <c r="BE188"/>
  <c r="BE195"/>
  <c r="BE208"/>
  <c r="BE211"/>
  <c r="BE215"/>
  <c r="BE218"/>
  <c r="BE230"/>
  <c r="BE234"/>
  <c r="BE237"/>
  <c r="BE242"/>
  <c r="BE248"/>
  <c r="BE288"/>
  <c r="BE298"/>
  <c r="BE305"/>
  <c r="BE316"/>
  <c r="BE328"/>
  <c r="BE337"/>
  <c i="2" r="J91"/>
  <c r="E110"/>
  <c r="BE123"/>
  <c r="BE147"/>
  <c r="BE151"/>
  <c r="BE177"/>
  <c r="BE194"/>
  <c r="BE201"/>
  <c r="BE208"/>
  <c r="BE224"/>
  <c r="BE243"/>
  <c r="BE260"/>
  <c r="BE266"/>
  <c i="3" r="E85"/>
  <c r="F116"/>
  <c r="BE123"/>
  <c r="BE125"/>
  <c r="BE128"/>
  <c r="BE139"/>
  <c r="BE157"/>
  <c r="BE171"/>
  <c r="BE184"/>
  <c r="BE189"/>
  <c r="BE218"/>
  <c r="BE228"/>
  <c r="BE231"/>
  <c r="BE235"/>
  <c r="BE238"/>
  <c r="BE249"/>
  <c r="BE318"/>
  <c r="BE321"/>
  <c r="BE332"/>
  <c i="4" r="F91"/>
  <c r="E112"/>
  <c r="J118"/>
  <c r="BE139"/>
  <c r="BE163"/>
  <c r="BE169"/>
  <c r="BE181"/>
  <c r="BE201"/>
  <c r="BE204"/>
  <c r="BE226"/>
  <c r="BE251"/>
  <c r="BE256"/>
  <c r="BE285"/>
  <c r="BE295"/>
  <c r="BE301"/>
  <c r="BE308"/>
  <c r="BE313"/>
  <c r="BE320"/>
  <c i="2" r="BE126"/>
  <c r="BE142"/>
  <c r="BE162"/>
  <c r="BE171"/>
  <c r="BE204"/>
  <c r="BE212"/>
  <c r="BE216"/>
  <c r="BE229"/>
  <c r="BE246"/>
  <c r="BE277"/>
  <c i="3" r="F92"/>
  <c r="BE145"/>
  <c r="BE148"/>
  <c r="BE161"/>
  <c r="BE166"/>
  <c r="BE179"/>
  <c r="BE242"/>
  <c r="BE253"/>
  <c r="BE257"/>
  <c r="BE260"/>
  <c r="BE263"/>
  <c r="BE280"/>
  <c r="BE297"/>
  <c r="BE342"/>
  <c r="BE349"/>
  <c r="BE361"/>
  <c r="BE368"/>
  <c r="BE371"/>
  <c i="4" r="J92"/>
  <c r="J116"/>
  <c r="BE134"/>
  <c r="BE198"/>
  <c r="BE222"/>
  <c r="BE245"/>
  <c r="BE271"/>
  <c r="BE274"/>
  <c r="BE281"/>
  <c r="BE291"/>
  <c i="2" r="F91"/>
  <c r="BE129"/>
  <c r="BE135"/>
  <c r="BE139"/>
  <c r="BE180"/>
  <c r="BE188"/>
  <c r="BE251"/>
  <c r="BE255"/>
  <c r="BE263"/>
  <c r="BE280"/>
  <c r="BK286"/>
  <c r="J286"/>
  <c r="J100"/>
  <c i="3" r="BE131"/>
  <c r="BE142"/>
  <c r="BE174"/>
  <c r="BE198"/>
  <c r="BE215"/>
  <c r="BE267"/>
  <c r="BE270"/>
  <c r="BE273"/>
  <c r="BE284"/>
  <c r="BE288"/>
  <c r="BE293"/>
  <c r="BE302"/>
  <c r="BE307"/>
  <c r="BE312"/>
  <c r="BE315"/>
  <c r="BE329"/>
  <c r="BE345"/>
  <c r="BE364"/>
  <c i="4" r="BE125"/>
  <c r="BE146"/>
  <c r="BE150"/>
  <c r="BE158"/>
  <c r="BE166"/>
  <c r="BE172"/>
  <c r="BE175"/>
  <c r="BE259"/>
  <c r="BE262"/>
  <c r="BE265"/>
  <c r="BE268"/>
  <c r="BE277"/>
  <c r="BE324"/>
  <c r="BE333"/>
  <c r="BK336"/>
  <c r="J336"/>
  <c r="J102"/>
  <c i="5" r="E85"/>
  <c r="J89"/>
  <c r="F91"/>
  <c r="J91"/>
  <c r="F92"/>
  <c r="J92"/>
  <c r="BE119"/>
  <c r="BE122"/>
  <c r="BE125"/>
  <c i="2" r="F36"/>
  <c i="1" r="BC95"/>
  <c i="3" r="J34"/>
  <c i="1" r="AW96"/>
  <c i="2" r="J34"/>
  <c i="1" r="AW95"/>
  <c i="4" r="F36"/>
  <c i="1" r="BC97"/>
  <c i="4" r="F34"/>
  <c i="1" r="BA97"/>
  <c i="3" r="F36"/>
  <c i="1" r="BC96"/>
  <c i="3" r="F37"/>
  <c i="1" r="BD96"/>
  <c i="4" r="F37"/>
  <c i="1" r="BD97"/>
  <c i="5" r="F34"/>
  <c i="1" r="BA98"/>
  <c i="5" r="F35"/>
  <c i="1" r="BB98"/>
  <c i="2" r="F37"/>
  <c i="1" r="BD95"/>
  <c i="4" r="J34"/>
  <c i="1" r="AW97"/>
  <c i="2" r="F34"/>
  <c i="1" r="BA95"/>
  <c i="4" r="F35"/>
  <c i="1" r="BB97"/>
  <c i="5" r="J34"/>
  <c i="1" r="AW98"/>
  <c i="5" r="F36"/>
  <c i="1" r="BC98"/>
  <c i="3" r="F35"/>
  <c i="1" r="BB96"/>
  <c i="2" r="F35"/>
  <c i="1" r="BB95"/>
  <c i="3" r="F34"/>
  <c i="1" r="BA96"/>
  <c i="5" r="F37"/>
  <c i="1" r="BD98"/>
  <c i="4" l="1" r="R122"/>
  <c i="3" r="R120"/>
  <c i="2" r="R120"/>
  <c r="BK121"/>
  <c r="J121"/>
  <c r="J97"/>
  <c i="3" r="J122"/>
  <c r="J98"/>
  <c r="BK120"/>
  <c r="J120"/>
  <c r="J96"/>
  <c i="4" r="BK123"/>
  <c r="J123"/>
  <c r="J97"/>
  <c r="BK311"/>
  <c r="J311"/>
  <c r="J99"/>
  <c i="5" r="BK117"/>
  <c r="J117"/>
  <c r="J96"/>
  <c i="1" r="BB94"/>
  <c r="AX94"/>
  <c i="3" r="J33"/>
  <c i="1" r="AV96"/>
  <c r="AT96"/>
  <c i="5" r="F33"/>
  <c i="1" r="AZ98"/>
  <c i="3" r="F33"/>
  <c i="1" r="AZ96"/>
  <c i="4" r="J33"/>
  <c i="1" r="AV97"/>
  <c r="AT97"/>
  <c i="2" r="F33"/>
  <c i="1" r="AZ95"/>
  <c r="AU94"/>
  <c r="BD94"/>
  <c r="W33"/>
  <c r="BA94"/>
  <c r="W30"/>
  <c i="2" r="J33"/>
  <c i="1" r="AV95"/>
  <c r="AT95"/>
  <c r="BC94"/>
  <c r="W32"/>
  <c i="4" r="F33"/>
  <c i="1" r="AZ97"/>
  <c i="5" r="J33"/>
  <c i="1" r="AV98"/>
  <c r="AT98"/>
  <c i="2" l="1" r="BK120"/>
  <c r="J120"/>
  <c i="4" r="BK122"/>
  <c r="J122"/>
  <c r="J96"/>
  <c i="1" r="AZ94"/>
  <c r="AV94"/>
  <c r="AK29"/>
  <c r="AY94"/>
  <c r="W31"/>
  <c i="3" r="J30"/>
  <c i="1" r="AG96"/>
  <c r="AN96"/>
  <c i="2" r="J30"/>
  <c i="1" r="AG95"/>
  <c r="AN95"/>
  <c r="AW94"/>
  <c r="AK30"/>
  <c i="5" r="J30"/>
  <c i="1" r="AG98"/>
  <c r="AN98"/>
  <c i="2" l="1" r="J39"/>
  <c r="J96"/>
  <c i="3" r="J39"/>
  <c i="5" r="J39"/>
  <c i="1" r="W29"/>
  <c i="4" r="J30"/>
  <c i="1" r="AG97"/>
  <c r="AN97"/>
  <c r="AT94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<sst xmlns="http://schemas.openxmlformats.org/spreadsheetml/2006/main">
  <si>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</si>
  <si>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</si>
  <si>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</si>
  <si>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</si>
  <si>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</si>
  <si>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{ce35a6a0-19b1-4708-a47c-96ae46a26059}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</si>
  <si>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</si>
  <si>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</si>
  <si>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</si>
  <si>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</si>
  <si>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</si>
  <si>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</si>
  <si>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</si>
  <si>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</si>
  <si>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</si>
  <si>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</si>
  <si>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</si>
  <si>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14 - Oprava trati v úseku Olbramovice - Kosova Hora</t>
  </si>
  <si>
    <t>KSO:</t>
  </si>
  <si>
    <t>CC-CZ:</t>
  </si>
  <si>
    <t>Místo:</t>
  </si>
  <si>
    <t xml:space="preserve"> </t>
  </si>
  <si>
    <t>Datum:</t>
  </si>
  <si>
    <t>17. 3. 2020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</si>
  <si>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</si>
  <si>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</si>
  <si>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</si>
  <si>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</si>
  <si>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</si>
  <si>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</si>
  <si>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</si>
  <si>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</si>
  <si>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</si>
  <si>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</si>
  <si>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</si>
  <si>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</si>
  <si>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</si>
  <si>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</si>
  <si>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</si>
  <si>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</si>
  <si>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</si>
  <si>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</si>
  <si>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</si>
  <si>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</si>
  <si>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</si>
  <si>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</si>
  <si>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</si>
  <si>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</si>
  <si>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</si>
  <si>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</si>
  <si>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</si>
  <si>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</si>
  <si>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</si>
  <si>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</si>
  <si>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</si>
  <si>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</si>
  <si>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</si>
  <si>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</si>
  <si>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</si>
  <si>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</si>
  <si>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</si>
  <si>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</si>
  <si>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</si>
  <si>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</si>
  <si>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</si>
  <si>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</si>
  <si>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</si>
  <si>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</si>
  <si>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</si>
  <si>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</si>
  <si>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</si>
  <si>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</si>
  <si>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</si>
  <si>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</si>
  <si>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</si>
  <si>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</si>
  <si>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</si>
  <si>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</si>
  <si>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</si>
  <si>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</si>
  <si>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</si>
  <si>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žel svršku v km 0,286 - 4,700</t>
  </si>
  <si>
    <t>STA</t>
  </si>
  <si>
    <t>1</t>
  </si>
  <si>
    <t>{a6566e76-3cf7-4f7b-89a4-9d07cb35486f}</t>
  </si>
  <si>
    <t>2</t>
  </si>
  <si>
    <t>02</t>
  </si>
  <si>
    <t>Oprava žel. svršku v km 7,600 - 9,150</t>
  </si>
  <si>
    <t>{e4d2941d-a50f-4b8d-af22-c38bfa1dbedf}</t>
  </si>
  <si>
    <t>03</t>
  </si>
  <si>
    <t>Oprava žel, svršku v km 13,500- 14,910</t>
  </si>
  <si>
    <t>{fe2cbc74-4007-4dac-b273-9d66de9b78a1}</t>
  </si>
  <si>
    <t>04</t>
  </si>
  <si>
    <t>VRN</t>
  </si>
  <si>
    <t>{936a25f1-e402-4198-9981-7489ab5e715f}</t>
  </si>
  <si>
    <t>KRYCÍ LIST SOUPISU PRACÍ</t>
  </si>
  <si>
    <t>Objekt:</t>
  </si>
  <si>
    <t>01 - Oprava žel svršku v km 0,286 - 4,700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</si>
  <si>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</si>
  <si>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</si>
  <si>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</si>
  <si>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</si>
  <si>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</si>
  <si>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</si>
  <si>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</si>
  <si>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</si>
  <si>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</si>
  <si>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</si>
  <si>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</si>
  <si>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</si>
  <si>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</si>
  <si>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</si>
  <si>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</si>
  <si>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</si>
  <si>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</si>
  <si>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</si>
  <si>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</si>
  <si>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</si>
  <si>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</si>
  <si>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</si>
  <si>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</si>
  <si>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</si>
  <si>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</si>
  <si>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</si>
  <si>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</si>
  <si>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</si>
  <si>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</si>
  <si>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</si>
  <si>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</si>
  <si>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</si>
  <si>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97281795</t>
  </si>
  <si>
    <t>VV</t>
  </si>
  <si>
    <t>4688-769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</si>
  <si>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</si>
  <si>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</si>
  <si>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</si>
  <si>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</si>
  <si>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-1064441207</t>
  </si>
  <si>
    <t>1458*1,4</t>
  </si>
  <si>
    <t>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</si>
  <si>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</si>
  <si>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</si>
  <si>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766652703</t>
  </si>
  <si>
    <t xml:space="preserve"> (2146-1811)*3,0</t>
  </si>
  <si>
    <t>(2763-2345)*3,0</t>
  </si>
  <si>
    <t>(3477-3161)*3,0</t>
  </si>
  <si>
    <t>(4688-4299)*3,0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</si>
  <si>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</si>
  <si>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</si>
  <si>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-50567892</t>
  </si>
  <si>
    <t>2041,2</t>
  </si>
  <si>
    <t>((4688-769)-(1458))/100*90</t>
  </si>
  <si>
    <t>M</t>
  </si>
  <si>
    <t>5955101000</t>
  </si>
  <si>
    <t>Kamenivo drcené štěrk frakce 31,5/63 třídy BI</t>
  </si>
  <si>
    <t>t</t>
  </si>
  <si>
    <t>8</t>
  </si>
  <si>
    <t>-1251379588</t>
  </si>
  <si>
    <t>4256*1,8</t>
  </si>
  <si>
    <t>6</t>
  </si>
  <si>
    <t>5956213035</t>
  </si>
  <si>
    <t xml:space="preserve">Pražec betonový příčný vystrojený  užitý SB5</t>
  </si>
  <si>
    <t>kus</t>
  </si>
  <si>
    <t>-1480999262</t>
  </si>
  <si>
    <t>Neoceňovat dodá ST PHAZ</t>
  </si>
  <si>
    <t>Jednotlivě styky a tupláky</t>
  </si>
  <si>
    <t>25</t>
  </si>
  <si>
    <t>7</t>
  </si>
  <si>
    <t>5957201010</t>
  </si>
  <si>
    <t>Kolejnice užité tv. S49</t>
  </si>
  <si>
    <t>m</t>
  </si>
  <si>
    <t>1692154796</t>
  </si>
  <si>
    <t>150</t>
  </si>
  <si>
    <t>5957104025</t>
  </si>
  <si>
    <t>Kolejnicové pásy třídy R260 tv. 49 E1 délky 75 metrů</t>
  </si>
  <si>
    <t>-65454480</t>
  </si>
  <si>
    <t>((1047-769)*2)/75</t>
  </si>
  <si>
    <t>((2146-1811)*2)/75</t>
  </si>
  <si>
    <t>((2317-2166)*2)/75</t>
  </si>
  <si>
    <t>((2763-2345)*2)/75</t>
  </si>
  <si>
    <t>((3121-2788)*2)/75</t>
  </si>
  <si>
    <t>((3477-3161)*2)/75</t>
  </si>
  <si>
    <t>((4688-4299)*2)/75</t>
  </si>
  <si>
    <t>-0,2</t>
  </si>
  <si>
    <t>9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</si>
  <si>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</si>
  <si>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</si>
  <si>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-2048056858</t>
  </si>
  <si>
    <t>10</t>
  </si>
  <si>
    <t>5906130430</t>
  </si>
  <si>
    <t>Montáž kolejového roštu v ose koleje pražce ocelové tv. Y vystrojené tv. S49 rozdělení "k". Poznámka: 1. V cenách jsou započteny náklady na vrtání pražců dřevěných nevystrojených, manipulaci a montáž KR. 2. V cenách nejsou obsaženy náklady na dodávku materiálu.</t>
  </si>
  <si>
    <t>km</t>
  </si>
  <si>
    <t>-265570407</t>
  </si>
  <si>
    <t xml:space="preserve"> 2,146-1,811</t>
  </si>
  <si>
    <t>2,763-2,345</t>
  </si>
  <si>
    <t>3,477-3,161</t>
  </si>
  <si>
    <t>4,688-4,299</t>
  </si>
  <si>
    <t>11</t>
  </si>
  <si>
    <t>5956134017</t>
  </si>
  <si>
    <t>Pražec ocelový tv. Y příčný vystrojené základní S 49 rozevření 650</t>
  </si>
  <si>
    <t>-600938979</t>
  </si>
  <si>
    <t>253"km 2,146-1,811</t>
  </si>
  <si>
    <t>306"km2,763-2,345</t>
  </si>
  <si>
    <t>229"km 3,477-3,161</t>
  </si>
  <si>
    <t>294"km 4,688-4,299</t>
  </si>
  <si>
    <t>12</t>
  </si>
  <si>
    <t>5956134022</t>
  </si>
  <si>
    <t>Pražec ocelový tv. Y příčný vystrojené přechodové 49 rozevření 650</t>
  </si>
  <si>
    <t>1769177163</t>
  </si>
  <si>
    <t>13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</si>
  <si>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</si>
  <si>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</si>
  <si>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-716573172</t>
  </si>
  <si>
    <t>1,458</t>
  </si>
  <si>
    <t>14</t>
  </si>
  <si>
    <t>5907020035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</si>
  <si>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</si>
  <si>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1516089721</t>
  </si>
  <si>
    <t>(2317-2166)*2</t>
  </si>
  <si>
    <t>(3121-2788)*2</t>
  </si>
  <si>
    <t>(1047-769)*2</t>
  </si>
  <si>
    <t>5907020055</t>
  </si>
  <si>
    <t>Souvislá výměna kolejnic stávající upevnění tv. S49 rozdělení "k".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</si>
  <si>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-565887527</t>
  </si>
  <si>
    <t>(2146-1811)*2</t>
  </si>
  <si>
    <t>(2763-2345)*2</t>
  </si>
  <si>
    <t>(3477-3161)*2</t>
  </si>
  <si>
    <t>(4688-4299)*2</t>
  </si>
  <si>
    <t>16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</si>
  <si>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</si>
  <si>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</si>
  <si>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858403775</t>
  </si>
  <si>
    <t>P</t>
  </si>
  <si>
    <t>Poznámka k položce:_x000d_
Metr kolejnice=m</t>
  </si>
  <si>
    <t>(2166-2146)*2</t>
  </si>
  <si>
    <t>(2345-2317)*2</t>
  </si>
  <si>
    <t>(2788-2763)*2</t>
  </si>
  <si>
    <t>(3161-3121)*2</t>
  </si>
  <si>
    <t>17</t>
  </si>
  <si>
    <t>5907050020</t>
  </si>
  <si>
    <t>Dělení kolejnic řezáním nebo rozbroušením tv. S49. Poznámka: 1. V cenách jsou započteny náklady na manipulaci podložení, označení a provedení řezu kolejnice.</t>
  </si>
  <si>
    <t>-244736119</t>
  </si>
  <si>
    <t>80</t>
  </si>
  <si>
    <t>18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</si>
  <si>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</si>
  <si>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</si>
  <si>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-425558121</t>
  </si>
  <si>
    <t>(990/25*38*2+1,84)+0,56</t>
  </si>
  <si>
    <t>(1524/25*38*2+0,04)</t>
  </si>
  <si>
    <t>19</t>
  </si>
  <si>
    <t>5958158005</t>
  </si>
  <si>
    <t xml:space="preserve">Podložka pryžová pod patu kolejnice S49  183/126/6</t>
  </si>
  <si>
    <t>-851068827</t>
  </si>
  <si>
    <t>3823</t>
  </si>
  <si>
    <t>20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</si>
  <si>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</si>
  <si>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</si>
  <si>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1832420474</t>
  </si>
  <si>
    <t>(990/25*38*4+1,68)+0,12</t>
  </si>
  <si>
    <t>(1524/25*38*4+0,08)</t>
  </si>
  <si>
    <t>5958134040</t>
  </si>
  <si>
    <t>Součásti upevňovací kroužek pružný dvojitý Fe 6</t>
  </si>
  <si>
    <t>1793999178</t>
  </si>
  <si>
    <t>15287</t>
  </si>
  <si>
    <t>22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</si>
  <si>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</si>
  <si>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</si>
  <si>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-1738312025</t>
  </si>
  <si>
    <t>990/25*38*4+1,8</t>
  </si>
  <si>
    <t>1524/25*38*4+0,08</t>
  </si>
  <si>
    <t>23</t>
  </si>
  <si>
    <t>5958134140</t>
  </si>
  <si>
    <t>Součásti upevňovací vložka M</t>
  </si>
  <si>
    <t>797637783</t>
  </si>
  <si>
    <t>24</t>
  </si>
  <si>
    <t>5958134115</t>
  </si>
  <si>
    <t>Součásti upevňovací matice M24</t>
  </si>
  <si>
    <t>-1192279164</t>
  </si>
  <si>
    <t>5958134041</t>
  </si>
  <si>
    <t>Součásti upevňovací šroub svěrkový T5</t>
  </si>
  <si>
    <t>103715429</t>
  </si>
  <si>
    <t>(990/25*38*4+1,8)</t>
  </si>
  <si>
    <t>26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</si>
  <si>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</si>
  <si>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</si>
  <si>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429721785</t>
  </si>
  <si>
    <t>Poznámka k položce:_x000d_
Kilometr koleje=km</t>
  </si>
  <si>
    <t>(4,688-0,286)-"(podbití úsekú s Y)"2,916/2</t>
  </si>
  <si>
    <t>27</t>
  </si>
  <si>
    <t>5909032030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</si>
  <si>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</si>
  <si>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-1035466448</t>
  </si>
  <si>
    <t>1,458*2</t>
  </si>
  <si>
    <t>28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</si>
  <si>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</si>
  <si>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</si>
  <si>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</si>
  <si>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1330588818</t>
  </si>
  <si>
    <t>60</t>
  </si>
  <si>
    <t>990/25+0,4</t>
  </si>
  <si>
    <t>6"vložky</t>
  </si>
  <si>
    <t>29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</si>
  <si>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</si>
  <si>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</si>
  <si>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1468163527</t>
  </si>
  <si>
    <t>(4688-769)*2</t>
  </si>
  <si>
    <t>-(1811-1047)</t>
  </si>
  <si>
    <t>30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</si>
  <si>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</si>
  <si>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</si>
  <si>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807247386</t>
  </si>
  <si>
    <t>332"km 1,047-0,769</t>
  </si>
  <si>
    <t>159"km 2,317-2,166</t>
  </si>
  <si>
    <t>435"km 3,121-2,788</t>
  </si>
  <si>
    <t>31</t>
  </si>
  <si>
    <t>5960101015</t>
  </si>
  <si>
    <t>Pražcové kotvy TDHB pro pražec betonový SB 5</t>
  </si>
  <si>
    <t>1505617704</t>
  </si>
  <si>
    <t>926</t>
  </si>
  <si>
    <t>32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</si>
  <si>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</si>
  <si>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</si>
  <si>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1135884417</t>
  </si>
  <si>
    <t>(4700-769)*0,6</t>
  </si>
  <si>
    <t>33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</si>
  <si>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</si>
  <si>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</si>
  <si>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535966959</t>
  </si>
  <si>
    <t>1800</t>
  </si>
  <si>
    <t>34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</si>
  <si>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</si>
  <si>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</si>
  <si>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-663351055</t>
  </si>
  <si>
    <t>1458/25*13,350</t>
  </si>
  <si>
    <t>OST</t>
  </si>
  <si>
    <t>Ostatní</t>
  </si>
  <si>
    <t>35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</si>
  <si>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</si>
  <si>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</si>
  <si>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</si>
  <si>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417780464</t>
  </si>
  <si>
    <t>470"z příkopů</t>
  </si>
  <si>
    <t>400</t>
  </si>
  <si>
    <t>36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</si>
  <si>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</si>
  <si>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</si>
  <si>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433102889</t>
  </si>
  <si>
    <t>7660,8</t>
  </si>
  <si>
    <t>37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</si>
  <si>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</si>
  <si>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</si>
  <si>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-497475173</t>
  </si>
  <si>
    <t>9,288</t>
  </si>
  <si>
    <t>38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</si>
  <si>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</si>
  <si>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</si>
  <si>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-837227693</t>
  </si>
  <si>
    <t>Vedlejší rozpočtové náklady</t>
  </si>
  <si>
    <t>39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</si>
  <si>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</si>
  <si>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</si>
  <si>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-1160039052</t>
  </si>
  <si>
    <t>02 - Oprava žel. svršku v km 7,600 - 9,150</t>
  </si>
  <si>
    <t>65</t>
  </si>
  <si>
    <t>-609045634</t>
  </si>
  <si>
    <t>(9150-7600)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</si>
  <si>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</si>
  <si>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</si>
  <si>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602454464</t>
  </si>
  <si>
    <t>0,01"P6077</t>
  </si>
  <si>
    <t>-1018247456</t>
  </si>
  <si>
    <t>915*1,4</t>
  </si>
  <si>
    <t>1656131986</t>
  </si>
  <si>
    <t>915*3,0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</si>
  <si>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</si>
  <si>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</si>
  <si>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-299053037</t>
  </si>
  <si>
    <t>1281</t>
  </si>
  <si>
    <t>10*2</t>
  </si>
  <si>
    <t>((9150-7600)-915)/100*90</t>
  </si>
  <si>
    <t>-329417860</t>
  </si>
  <si>
    <t>1872,5*1,8</t>
  </si>
  <si>
    <t>-931595292</t>
  </si>
  <si>
    <t>(8087-7941)/25*3+0,48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</si>
  <si>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</si>
  <si>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</si>
  <si>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1601149331</t>
  </si>
  <si>
    <t>(8087-7941)/25*9+0,44</t>
  </si>
  <si>
    <t>443853143</t>
  </si>
  <si>
    <t>Doplnění rozdělení na "D"</t>
  </si>
  <si>
    <t>5906130090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</si>
  <si>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</si>
  <si>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-562304076</t>
  </si>
  <si>
    <t>P6075, P6076</t>
  </si>
  <si>
    <t>0,01+0,005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</si>
  <si>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</si>
  <si>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</si>
  <si>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-1337090251</t>
  </si>
  <si>
    <t>P6077</t>
  </si>
  <si>
    <t>-1467990033</t>
  </si>
  <si>
    <t>7,918-7,642</t>
  </si>
  <si>
    <t>8,483-8,143</t>
  </si>
  <si>
    <t>8,876-8,577</t>
  </si>
  <si>
    <t>-1540504567</t>
  </si>
  <si>
    <t>202"km 7,918-7,642</t>
  </si>
  <si>
    <t>251"km 8,143-8,483</t>
  </si>
  <si>
    <t>225"km 8,876-8,577</t>
  </si>
  <si>
    <t>161427992</t>
  </si>
  <si>
    <t>5956101000</t>
  </si>
  <si>
    <t>Pražec dřevěný příčný nevystrojený dub 2600x260x160 mm</t>
  </si>
  <si>
    <t>761427383</t>
  </si>
  <si>
    <t>P6075+P6076</t>
  </si>
  <si>
    <t>17+9</t>
  </si>
  <si>
    <t>5958140007</t>
  </si>
  <si>
    <t>Podkladnice žebrová tv. S4 dvojitá</t>
  </si>
  <si>
    <t>-873630415</t>
  </si>
  <si>
    <t>34"P6075</t>
  </si>
  <si>
    <t>9*2"P6076</t>
  </si>
  <si>
    <t>5956213065</t>
  </si>
  <si>
    <t xml:space="preserve">Pražec betonový příčný vystrojený  užitý tv. SB 8 P</t>
  </si>
  <si>
    <t>1033454334</t>
  </si>
  <si>
    <t>5958125010</t>
  </si>
  <si>
    <t>Komplety s antikorozní úpravou ŽS 4 (svěrka ŽS4, šroub RS 1, matice M24, podložka Fe6)</t>
  </si>
  <si>
    <t>-434189901</t>
  </si>
  <si>
    <t>14*4"P6077</t>
  </si>
  <si>
    <t>17*6"P6075</t>
  </si>
  <si>
    <t>9*6"P6076</t>
  </si>
  <si>
    <t>5958131050</t>
  </si>
  <si>
    <t>Součásti upevňovací s antikorozní úpravou vrtule R1(145)</t>
  </si>
  <si>
    <t>592291787</t>
  </si>
  <si>
    <t>17*8"P6075</t>
  </si>
  <si>
    <t>9*8"P6076</t>
  </si>
  <si>
    <t>5958131070</t>
  </si>
  <si>
    <t>Součásti upevňovací s antikorozní úpravou kroužek pružný dvojitý Fe 6</t>
  </si>
  <si>
    <t>-1846917764</t>
  </si>
  <si>
    <t>897641614</t>
  </si>
  <si>
    <t>14*2"P6077</t>
  </si>
  <si>
    <t>17*4"P6075</t>
  </si>
  <si>
    <t>9*4"P6076</t>
  </si>
  <si>
    <t>1196775711</t>
  </si>
  <si>
    <t>0,915</t>
  </si>
  <si>
    <t>-492399658</t>
  </si>
  <si>
    <t>(2122/75)+0,707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</si>
  <si>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</si>
  <si>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</si>
  <si>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-896151475</t>
  </si>
  <si>
    <t>(8087-7941)*2</t>
  </si>
  <si>
    <t>-1804357876</t>
  </si>
  <si>
    <t>(7918-7642)*2</t>
  </si>
  <si>
    <t>(8483-8143)*2</t>
  </si>
  <si>
    <t>(8876-8577)*2</t>
  </si>
  <si>
    <t>-1017418560</t>
  </si>
  <si>
    <t>(7941-7918)*2</t>
  </si>
  <si>
    <t>(8143-8087)*2</t>
  </si>
  <si>
    <t>(8577-8483)*2</t>
  </si>
  <si>
    <t>258541963</t>
  </si>
  <si>
    <t>((292+346)/25*38*2+0,48)</t>
  </si>
  <si>
    <t>237975361</t>
  </si>
  <si>
    <t>970</t>
  </si>
  <si>
    <t>-1198145720</t>
  </si>
  <si>
    <t>(292+346)/25*38*4+0,96</t>
  </si>
  <si>
    <t>873232616</t>
  </si>
  <si>
    <t>3880</t>
  </si>
  <si>
    <t>-1727092769</t>
  </si>
  <si>
    <t>-669025506</t>
  </si>
  <si>
    <t>1711167910</t>
  </si>
  <si>
    <t>269082307</t>
  </si>
  <si>
    <t>428454765</t>
  </si>
  <si>
    <t>(9,150-7,600)-0,915</t>
  </si>
  <si>
    <t>-257377717</t>
  </si>
  <si>
    <t>0,915*2</t>
  </si>
  <si>
    <t>1223072195</t>
  </si>
  <si>
    <t>(8143-7918)/100*10+1,5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</si>
  <si>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</si>
  <si>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</si>
  <si>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1247752558</t>
  </si>
  <si>
    <t>(8876-7642)*2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</si>
  <si>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</si>
  <si>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</si>
  <si>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-1959644378</t>
  </si>
  <si>
    <t>5963110000</t>
  </si>
  <si>
    <t>Přejezd Intermont kompletní sestava</t>
  </si>
  <si>
    <t>2119008883</t>
  </si>
  <si>
    <t>6"P6077</t>
  </si>
  <si>
    <t>40</t>
  </si>
  <si>
    <t>5913220020</t>
  </si>
  <si>
    <t>Montáž kolejnicových dílů přejezdu ochranná kolejnice. Poznámka: 1. V cenách jsou započteny náklady na montáž a manipulaci. 2. V cenách nejsou obsaženy náklady na dodávku materiálu.</t>
  </si>
  <si>
    <t>-1414574845</t>
  </si>
  <si>
    <t>2*6"P6075</t>
  </si>
  <si>
    <t>2*5"P6076</t>
  </si>
  <si>
    <t>41</t>
  </si>
  <si>
    <t>5913235020</t>
  </si>
  <si>
    <t>Dělení AB komunikace řezáním hloubky do 20 cm. Poznámka: 1. V cenách jsou započteny náklady na provedení úkolu.</t>
  </si>
  <si>
    <t>-1224365258</t>
  </si>
  <si>
    <t>40"P6075</t>
  </si>
  <si>
    <t>30"P6077</t>
  </si>
  <si>
    <t>42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</si>
  <si>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</si>
  <si>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</si>
  <si>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-1021521689</t>
  </si>
  <si>
    <t>8*6+1*6"P6075</t>
  </si>
  <si>
    <t>2*5*3"P6077</t>
  </si>
  <si>
    <t>43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</si>
  <si>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</si>
  <si>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</si>
  <si>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344194285</t>
  </si>
  <si>
    <t>9*6"P6075</t>
  </si>
  <si>
    <t>2*5*2"P6076</t>
  </si>
  <si>
    <t>5*2+5*3"P6077</t>
  </si>
  <si>
    <t>44</t>
  </si>
  <si>
    <t>5964123000</t>
  </si>
  <si>
    <t>Odvodňovací žlab s mříží</t>
  </si>
  <si>
    <t>-329168037</t>
  </si>
  <si>
    <t>9"P6075 - 300</t>
  </si>
  <si>
    <t>6"6077 - 200</t>
  </si>
  <si>
    <t>45</t>
  </si>
  <si>
    <t>5963146010</t>
  </si>
  <si>
    <t>Asfaltový beton ACL 16S 50/70 hrubozrnný-ložní vrstva</t>
  </si>
  <si>
    <t>-433455780</t>
  </si>
  <si>
    <t>54*0,15*2,2"P6075</t>
  </si>
  <si>
    <t>20*0,15*2,2"P6076</t>
  </si>
  <si>
    <t>25*0,15*2,2"P6077</t>
  </si>
  <si>
    <t>46</t>
  </si>
  <si>
    <t>5963146000</t>
  </si>
  <si>
    <t>Asfaltový beton ACO 11S 50/70 střednězrnný-obrusná vrstva</t>
  </si>
  <si>
    <t>-1821708034</t>
  </si>
  <si>
    <t>54*0,05*2,2"P6075</t>
  </si>
  <si>
    <t>20*0,05*2,2</t>
  </si>
  <si>
    <t>25*0,05*2,2</t>
  </si>
  <si>
    <t>47</t>
  </si>
  <si>
    <t>5913300020</t>
  </si>
  <si>
    <t>Demontáž silničních panelů komunikace trvalá. Poznámka: 1. V cenách jsou započteny náklady na odstranění panelů, úpravu plochy a naložení na dopravní prostředek.</t>
  </si>
  <si>
    <t>-282431088</t>
  </si>
  <si>
    <t>8"P6075</t>
  </si>
  <si>
    <t>3"P6076</t>
  </si>
  <si>
    <t>48</t>
  </si>
  <si>
    <t>-1060962813</t>
  </si>
  <si>
    <t>(9150-7600)*0,6</t>
  </si>
  <si>
    <t>49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</si>
  <si>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</si>
  <si>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</si>
  <si>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-109833003</t>
  </si>
  <si>
    <t>50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</si>
  <si>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</si>
  <si>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</si>
  <si>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-867301011</t>
  </si>
  <si>
    <t>51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</si>
  <si>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</si>
  <si>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</si>
  <si>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970502735</t>
  </si>
  <si>
    <t>52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</si>
  <si>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</si>
  <si>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</si>
  <si>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1053256932</t>
  </si>
  <si>
    <t>33*0,5*0,3"pro nástupiště</t>
  </si>
  <si>
    <t>9*0,5*0,5"pro žlab</t>
  </si>
  <si>
    <t>6*0,5*0,5"pro žlab</t>
  </si>
  <si>
    <t>53</t>
  </si>
  <si>
    <t>572632721</t>
  </si>
  <si>
    <t>500</t>
  </si>
  <si>
    <t>54</t>
  </si>
  <si>
    <t>5964161005</t>
  </si>
  <si>
    <t>Beton lehce zhutnitelný C 16/20;X0 F5 2 200 2 662</t>
  </si>
  <si>
    <t>538031372</t>
  </si>
  <si>
    <t>2"rýha nástupiště</t>
  </si>
  <si>
    <t>4"rýha žlab</t>
  </si>
  <si>
    <t>55</t>
  </si>
  <si>
    <t>5964147000</t>
  </si>
  <si>
    <t>Nástupištní díly blok úložný U65</t>
  </si>
  <si>
    <t>-374373682</t>
  </si>
  <si>
    <t>56</t>
  </si>
  <si>
    <t>5964147105</t>
  </si>
  <si>
    <t>Nástupištní díly výplňová deska D3</t>
  </si>
  <si>
    <t>46199259</t>
  </si>
  <si>
    <t>34*3</t>
  </si>
  <si>
    <t>57</t>
  </si>
  <si>
    <t>5955101013</t>
  </si>
  <si>
    <t>Kamenivo drcené štěrkodrť frakce 0/4</t>
  </si>
  <si>
    <t>-764766224</t>
  </si>
  <si>
    <t>33*3*0,05*2</t>
  </si>
  <si>
    <t>58</t>
  </si>
  <si>
    <t>426270925</t>
  </si>
  <si>
    <t>915/25*13,350</t>
  </si>
  <si>
    <t>59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</si>
  <si>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</si>
  <si>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-1154090490</t>
  </si>
  <si>
    <t>380"část z příkopů</t>
  </si>
  <si>
    <t>4,95*1,8"rýha nástupiště</t>
  </si>
  <si>
    <t>300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</si>
  <si>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</si>
  <si>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-1284752009</t>
  </si>
  <si>
    <t>3370,2"štěrk</t>
  </si>
  <si>
    <t>9,9"drť</t>
  </si>
  <si>
    <t>(2+2+2)*2,5"beton</t>
  </si>
  <si>
    <t>32,67+10,89"nová živice</t>
  </si>
  <si>
    <t>84*0,2*2,2"stará živice</t>
  </si>
  <si>
    <t>61</t>
  </si>
  <si>
    <t>958703024</t>
  </si>
  <si>
    <t>62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</si>
  <si>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</si>
  <si>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</si>
  <si>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-1537521483</t>
  </si>
  <si>
    <t>84*0,2*2,2</t>
  </si>
  <si>
    <t>63</t>
  </si>
  <si>
    <t>-1132577729</t>
  </si>
  <si>
    <t>64</t>
  </si>
  <si>
    <t>033111001</t>
  </si>
  <si>
    <t>Provozní vlivy Výluka silničního provozu se zajištěním objížďky</t>
  </si>
  <si>
    <t>soubor</t>
  </si>
  <si>
    <t>1658790194</t>
  </si>
  <si>
    <t>03 - Oprava žel, svršku v km 13,500- 14,910</t>
  </si>
  <si>
    <t>PSV - Práce a dodávky PSV</t>
  </si>
  <si>
    <t xml:space="preserve">    783 - Dokončovací práce - nátěry</t>
  </si>
  <si>
    <t>309553985</t>
  </si>
  <si>
    <t>1410</t>
  </si>
  <si>
    <t>904876253</t>
  </si>
  <si>
    <t>282*1,4</t>
  </si>
  <si>
    <t>-124732740</t>
  </si>
  <si>
    <t>(14,910-14,628)*3</t>
  </si>
  <si>
    <t>-1191028576</t>
  </si>
  <si>
    <t>(14910-14628)*1,4</t>
  </si>
  <si>
    <t>(14628-13500)/100*90</t>
  </si>
  <si>
    <t>60" u P6089</t>
  </si>
  <si>
    <t>1759761171</t>
  </si>
  <si>
    <t>1470*1,8</t>
  </si>
  <si>
    <t>611380023</t>
  </si>
  <si>
    <t>147</t>
  </si>
  <si>
    <t>908731055</t>
  </si>
  <si>
    <t>(282*2)/75+0,48</t>
  </si>
  <si>
    <t>-214524672</t>
  </si>
  <si>
    <t xml:space="preserve">58"na rozdělení  km 13,720-13,972, tupláky,popraskané</t>
  </si>
  <si>
    <t>7" styky v km (14295-14215)</t>
  </si>
  <si>
    <t xml:space="preserve">17+10"na rozdělení  km 14431-14295, tupláky,popraskané</t>
  </si>
  <si>
    <t>8"14486-14431</t>
  </si>
  <si>
    <t>17"14628-14486</t>
  </si>
  <si>
    <t>10+10+10"u P6088,P6089, P6090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</si>
  <si>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</si>
  <si>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</si>
  <si>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1711993122</t>
  </si>
  <si>
    <t xml:space="preserve">(13972-13720)/25*9+0,28"pro změnu  rozdělení  na  d</t>
  </si>
  <si>
    <t xml:space="preserve">(14431-14295)/25*9+0,04"pro změnu  rozdělení  na  d</t>
  </si>
  <si>
    <t xml:space="preserve">(14628-14486)/25*9+0,88"pro změnu  rozdělení  na  d</t>
  </si>
  <si>
    <t>-1258742386</t>
  </si>
  <si>
    <t>14,910-14,628</t>
  </si>
  <si>
    <t>916031764</t>
  </si>
  <si>
    <t>206"14,905-14,628</t>
  </si>
  <si>
    <t>-433357234</t>
  </si>
  <si>
    <t>2"14,905-14,628</t>
  </si>
  <si>
    <t>171115685</t>
  </si>
  <si>
    <t>0,282</t>
  </si>
  <si>
    <t>-1108078471</t>
  </si>
  <si>
    <t>(13972-13720)*2</t>
  </si>
  <si>
    <t>(14215-13990)*2</t>
  </si>
  <si>
    <t>(14431-14295)*2</t>
  </si>
  <si>
    <t>(14628-14486)*2</t>
  </si>
  <si>
    <t>1032173663</t>
  </si>
  <si>
    <t>(3+10+9+1+5+5)*25</t>
  </si>
  <si>
    <t>138410191</t>
  </si>
  <si>
    <t>(14905-14628)*2</t>
  </si>
  <si>
    <t>-1763491285</t>
  </si>
  <si>
    <t>(13720-13586)*2</t>
  </si>
  <si>
    <t>(13990-13972)*2</t>
  </si>
  <si>
    <t>(14295-14215)*2</t>
  </si>
  <si>
    <t>(14486-14431)*2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</si>
  <si>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</si>
  <si>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</si>
  <si>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-1194726790</t>
  </si>
  <si>
    <t>574+1510</t>
  </si>
  <si>
    <t>2530313</t>
  </si>
  <si>
    <t>120</t>
  </si>
  <si>
    <t>2085026750</t>
  </si>
  <si>
    <t>((14628-13586)/25*38*2+0,32)</t>
  </si>
  <si>
    <t>-654390338</t>
  </si>
  <si>
    <t>1584</t>
  </si>
  <si>
    <t>968886650</t>
  </si>
  <si>
    <t>(14628-13586)/25*38*4+0,64</t>
  </si>
  <si>
    <t>-1379394480</t>
  </si>
  <si>
    <t>6336</t>
  </si>
  <si>
    <t>1969884216</t>
  </si>
  <si>
    <t>-953308819</t>
  </si>
  <si>
    <t>-1848267116</t>
  </si>
  <si>
    <t>-1619100635</t>
  </si>
  <si>
    <t>-1732070093</t>
  </si>
  <si>
    <t>14,628-13,500</t>
  </si>
  <si>
    <t>291777487</t>
  </si>
  <si>
    <t>(14,910-14,628)*2</t>
  </si>
  <si>
    <t>888563054</t>
  </si>
  <si>
    <t>76</t>
  </si>
  <si>
    <t>10" km (14295-14215)</t>
  </si>
  <si>
    <t>376553520</t>
  </si>
  <si>
    <t>(1510+554+574)*2</t>
  </si>
  <si>
    <t>873181017</t>
  </si>
  <si>
    <t>334+274+52</t>
  </si>
  <si>
    <t>-96727161</t>
  </si>
  <si>
    <t>660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</si>
  <si>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</si>
  <si>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</si>
  <si>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1365153066</t>
  </si>
  <si>
    <t>3"P6090</t>
  </si>
  <si>
    <t>6"P6089</t>
  </si>
  <si>
    <t>6"P6088</t>
  </si>
  <si>
    <t>5913190010</t>
  </si>
  <si>
    <t>Demontáž dřevěných dílů přejezdu trámec žlábkový vnitřní části. Poznámka: 1. V cenách jsou započteny náklady na demontáž a naložení na dopravní prostředek.</t>
  </si>
  <si>
    <t>1066635705</t>
  </si>
  <si>
    <t>2*3"P6090</t>
  </si>
  <si>
    <t>5913190030</t>
  </si>
  <si>
    <t>Demontáž dřevěných dílů přejezdu trámec vnější části. Poznámka: 1. V cenách jsou započteny náklady na demontáž a naložení na dopravní prostředek.</t>
  </si>
  <si>
    <t>-158008751</t>
  </si>
  <si>
    <t>5913190040</t>
  </si>
  <si>
    <t>Demontáž dřevěných dílů přejezdu náběhový klín. Poznámka: 1. V cenách jsou započteny náklady na demontáž a naložení na dopravní prostředek.</t>
  </si>
  <si>
    <t>1319232613</t>
  </si>
  <si>
    <t>2"P6090</t>
  </si>
  <si>
    <t>-1189843560</t>
  </si>
  <si>
    <t>42"P6088</t>
  </si>
  <si>
    <t>-2037132634</t>
  </si>
  <si>
    <t>42*0,15*2,2"P6089+P6090</t>
  </si>
  <si>
    <t>-1377190006</t>
  </si>
  <si>
    <t>36*0,05*2,2"P6088</t>
  </si>
  <si>
    <t>5963110020</t>
  </si>
  <si>
    <t>Přejezd Intermont panel 1284x1480x170 ŽPP 3 pro pěší</t>
  </si>
  <si>
    <t>-2111671525</t>
  </si>
  <si>
    <t>1"P6090</t>
  </si>
  <si>
    <t>5963110010</t>
  </si>
  <si>
    <t>Přejezd Intermont panel 1285x3000x170 ŽPP 1</t>
  </si>
  <si>
    <t>2029831778</t>
  </si>
  <si>
    <t>2"P6089</t>
  </si>
  <si>
    <t>3"P6088</t>
  </si>
  <si>
    <t>5964167115</t>
  </si>
  <si>
    <t>Sloupek plotní pozink délka/průměr 3000/70 mm</t>
  </si>
  <si>
    <t>1177790258</t>
  </si>
  <si>
    <t>Výstražný sloupek</t>
  </si>
  <si>
    <t>5964169020</t>
  </si>
  <si>
    <t>Vzpěra 2000/70 mm</t>
  </si>
  <si>
    <t>2113350519</t>
  </si>
  <si>
    <t>2014401145</t>
  </si>
  <si>
    <t>0,4"P6090</t>
  </si>
  <si>
    <t>-271580625</t>
  </si>
  <si>
    <t>9"P6088</t>
  </si>
  <si>
    <t>1725412068</t>
  </si>
  <si>
    <t>1410*0,6</t>
  </si>
  <si>
    <t>-1762600194</t>
  </si>
  <si>
    <t>2+2+2"P6089+P6090+P6088</t>
  </si>
  <si>
    <t>5914035460</t>
  </si>
  <si>
    <t>Zřízení otevřených odvodňovacích zařízení trativodní výusť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</si>
  <si>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1271120268</t>
  </si>
  <si>
    <t>Příčný svod do příkopu</t>
  </si>
  <si>
    <t>-1288048635</t>
  </si>
  <si>
    <t>800</t>
  </si>
  <si>
    <t>1154659616</t>
  </si>
  <si>
    <t>282/25*13,350</t>
  </si>
  <si>
    <t>PSV</t>
  </si>
  <si>
    <t>Práce a dodávky PSV</t>
  </si>
  <si>
    <t>783</t>
  </si>
  <si>
    <t>Dokončovací práce - nátěry</t>
  </si>
  <si>
    <t>783317105</t>
  </si>
  <si>
    <t>Krycí nátěr (email) zámečnických konstrukcí jednonásobný syntetický samozákladující</t>
  </si>
  <si>
    <t>596162866</t>
  </si>
  <si>
    <t>24613580</t>
  </si>
  <si>
    <t>hmota nátěrová alkydová samozákladující rychleschnoucí</t>
  </si>
  <si>
    <t>kg</t>
  </si>
  <si>
    <t>-536940844</t>
  </si>
  <si>
    <t>1652570782</t>
  </si>
  <si>
    <t>460" z příkopů</t>
  </si>
  <si>
    <t>-281902809</t>
  </si>
  <si>
    <t>2646</t>
  </si>
  <si>
    <t>6"drť</t>
  </si>
  <si>
    <t>1476825671</t>
  </si>
  <si>
    <t>6,62"kotvy</t>
  </si>
  <si>
    <t>25,74+8,58"živice</t>
  </si>
  <si>
    <t>0,4*2,5"beton</t>
  </si>
  <si>
    <t>685884094</t>
  </si>
  <si>
    <t>-118017111</t>
  </si>
  <si>
    <t>04 - VRN</t>
  </si>
  <si>
    <t>022101011</t>
  </si>
  <si>
    <t>Geodetické práce Geodetické práce v průběhu opravy</t>
  </si>
  <si>
    <t>-2029078568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</si>
  <si>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</si>
  <si>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</si>
  <si>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-334356170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</si>
  <si>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</si>
  <si>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</si>
  <si>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705460457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</si>
</sst>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14 - Oprava trati v úseku Olbramovice - Kosova Hora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Jan Marušák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žel svršku v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Oprava žel svršku v ...'!P120</f>
        <v>0</v>
      </c>
      <c r="AV95" s="128">
        <f>'01 - Oprava žel svršku v ...'!J33</f>
        <v>0</v>
      </c>
      <c r="AW95" s="128">
        <f>'01 - Oprava žel svršku v ...'!J34</f>
        <v>0</v>
      </c>
      <c r="AX95" s="128">
        <f>'01 - Oprava žel svršku v ...'!J35</f>
        <v>0</v>
      </c>
      <c r="AY95" s="128">
        <f>'01 - Oprava žel svršku v ...'!J36</f>
        <v>0</v>
      </c>
      <c r="AZ95" s="128">
        <f>'01 - Oprava žel svršku v ...'!F33</f>
        <v>0</v>
      </c>
      <c r="BA95" s="128">
        <f>'01 - Oprava žel svršku v ...'!F34</f>
        <v>0</v>
      </c>
      <c r="BB95" s="128">
        <f>'01 - Oprava žel svršku v ...'!F35</f>
        <v>0</v>
      </c>
      <c r="BC95" s="128">
        <f>'01 - Oprava žel svršku v ...'!F36</f>
        <v>0</v>
      </c>
      <c r="BD95" s="130">
        <f>'01 - Oprava žel svršku v 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Oprava žel. svršku v...'!J30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Oprava žel. svršku v...'!P120</f>
        <v>0</v>
      </c>
      <c r="AV96" s="128">
        <f>'02 - Oprava žel. svršku v...'!J33</f>
        <v>0</v>
      </c>
      <c r="AW96" s="128">
        <f>'02 - Oprava žel. svršku v...'!J34</f>
        <v>0</v>
      </c>
      <c r="AX96" s="128">
        <f>'02 - Oprava žel. svršku v...'!J35</f>
        <v>0</v>
      </c>
      <c r="AY96" s="128">
        <f>'02 - Oprava žel. svršku v...'!J36</f>
        <v>0</v>
      </c>
      <c r="AZ96" s="128">
        <f>'02 - Oprava žel. svršku v...'!F33</f>
        <v>0</v>
      </c>
      <c r="BA96" s="128">
        <f>'02 - Oprava žel. svršku v...'!F34</f>
        <v>0</v>
      </c>
      <c r="BB96" s="128">
        <f>'02 - Oprava žel. svršku v...'!F35</f>
        <v>0</v>
      </c>
      <c r="BC96" s="128">
        <f>'02 - Oprava žel. svršku v...'!F36</f>
        <v>0</v>
      </c>
      <c r="BD96" s="130">
        <f>'02 - Oprava žel. svršku v...'!F37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Oprava žel, svršku v...'!J30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Oprava žel, svršku v...'!P122</f>
        <v>0</v>
      </c>
      <c r="AV97" s="128">
        <f>'03 - Oprava žel, svršku v...'!J33</f>
        <v>0</v>
      </c>
      <c r="AW97" s="128">
        <f>'03 - Oprava žel, svršku v...'!J34</f>
        <v>0</v>
      </c>
      <c r="AX97" s="128">
        <f>'03 - Oprava žel, svršku v...'!J35</f>
        <v>0</v>
      </c>
      <c r="AY97" s="128">
        <f>'03 - Oprava žel, svršku v...'!J36</f>
        <v>0</v>
      </c>
      <c r="AZ97" s="128">
        <f>'03 - Oprava žel, svršku v...'!F33</f>
        <v>0</v>
      </c>
      <c r="BA97" s="128">
        <f>'03 - Oprava žel, svršku v...'!F34</f>
        <v>0</v>
      </c>
      <c r="BB97" s="128">
        <f>'03 - Oprava žel, svršku v...'!F35</f>
        <v>0</v>
      </c>
      <c r="BC97" s="128">
        <f>'03 - Oprava žel, svršku v...'!F36</f>
        <v>0</v>
      </c>
      <c r="BD97" s="130">
        <f>'03 - Oprava žel, svršku v...'!F37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32">
        <v>0</v>
      </c>
      <c r="AT98" s="133">
        <f>ROUND(SUM(AV98:AW98),2)</f>
        <v>0</v>
      </c>
      <c r="AU98" s="134">
        <f>'04 - VRN'!P117</f>
        <v>0</v>
      </c>
      <c r="AV98" s="133">
        <f>'04 - VRN'!J33</f>
        <v>0</v>
      </c>
      <c r="AW98" s="133">
        <f>'04 - VRN'!J34</f>
        <v>0</v>
      </c>
      <c r="AX98" s="133">
        <f>'04 - VRN'!J35</f>
        <v>0</v>
      </c>
      <c r="AY98" s="133">
        <f>'04 - VRN'!J36</f>
        <v>0</v>
      </c>
      <c r="AZ98" s="133">
        <f>'04 - VRN'!F33</f>
        <v>0</v>
      </c>
      <c r="BA98" s="133">
        <f>'04 - VRN'!F34</f>
        <v>0</v>
      </c>
      <c r="BB98" s="133">
        <f>'04 - VRN'!F35</f>
        <v>0</v>
      </c>
      <c r="BC98" s="133">
        <f>'04 - VRN'!F36</f>
        <v>0</v>
      </c>
      <c r="BD98" s="135">
        <f>'04 - VRN'!F37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NaillF1HvxdrstWBLttWftxjRDS6KTYsmRDD4L3IGwcWqNl1h0GH6ZwFFqy7fpmsMy1FhX4lTxIUQjrkkBvz7Q==" hashValue="+blByFzqttJcEP7qBdiENHiU27FhTLBo+B5LTI6g2SNYC5nrSUEKjqtKUpiXHrPUlkFy+rPHQx7XAXUTrCVkw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Oprava žel svršku v ...'!C2" display="/"/>
    <hyperlink ref="A96" location="'02 - Oprava žel. svršku v...'!C2" display="/"/>
    <hyperlink ref="A97" location="'03 - Oprava žel, svršku v...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14 - Oprava trati v úseku Olbramovice - Kosova Hora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17. 3. 2020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ROUND((SUM(BE120:BE289)),  2)</f>
        <v>0</v>
      </c>
      <c r="G33" s="38"/>
      <c r="H33" s="38"/>
      <c r="I33" s="162">
        <v>0.20999999999999999</v>
      </c>
      <c r="J33" s="161">
        <f>ROUND(((SUM(BE120:BE289))*I33),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ROUND((SUM(BF120:BF289)),  2)</f>
        <v>0</v>
      </c>
      <c r="G34" s="38"/>
      <c r="H34" s="38"/>
      <c r="I34" s="162">
        <v>0.14999999999999999</v>
      </c>
      <c r="J34" s="161">
        <f>ROUND(((SUM(BF120:BF289))*I34),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ROUND((SUM(BG120:BG289)),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ROUND((SUM(BH120:BH289)),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ROUND((SUM(BI120:BI289)),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14 - Oprava trati v úseku Olbramovice - Kosova Hora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žel svršku v km 0,286 - 4,700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17. 3. 2020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105</v>
      </c>
      <c r="E99" s="196"/>
      <c r="F99" s="196"/>
      <c r="G99" s="196"/>
      <c r="H99" s="196"/>
      <c r="I99" s="197"/>
      <c r="J99" s="198">
        <f>J272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106</v>
      </c>
      <c r="E100" s="196"/>
      <c r="F100" s="196"/>
      <c r="G100" s="196"/>
      <c r="H100" s="196"/>
      <c r="I100" s="197"/>
      <c r="J100" s="198">
        <f>J286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107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14 - Oprava trati v úseku Olbramovice - Kosova Hora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01 - Oprava žel svršku v km 0,286 - 4,700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17. 3. 2020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>Jan Marušák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108</v>
      </c>
      <c r="D119" s="210" t="s">
        <v>60</v>
      </c>
      <c r="E119" s="210" t="s">
        <v>56</v>
      </c>
      <c r="F119" s="210" t="s">
        <v>57</v>
      </c>
      <c r="G119" s="210" t="s">
        <v>109</v>
      </c>
      <c r="H119" s="210" t="s">
        <v>110</v>
      </c>
      <c r="I119" s="211" t="s">
        <v>111</v>
      </c>
      <c r="J119" s="212" t="s">
        <v>100</v>
      </c>
      <c r="K119" s="213" t="s">
        <v>112</v>
      </c>
      <c r="L119" s="214"/>
      <c r="M119" s="100" t="s">
        <v>1</v>
      </c>
      <c r="N119" s="101" t="s">
        <v>39</v>
      </c>
      <c r="O119" s="101" t="s">
        <v>113</v>
      </c>
      <c r="P119" s="101" t="s">
        <v>114</v>
      </c>
      <c r="Q119" s="101" t="s">
        <v>115</v>
      </c>
      <c r="R119" s="101" t="s">
        <v>116</v>
      </c>
      <c r="S119" s="101" t="s">
        <v>117</v>
      </c>
      <c r="T119" s="102" t="s">
        <v>118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119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P121+P272+P286</f>
        <v>0</v>
      </c>
      <c r="Q120" s="104"/>
      <c r="R120" s="217">
        <f>R121+R272+R286</f>
        <v>8056.1835700000011</v>
      </c>
      <c r="S120" s="104"/>
      <c r="T120" s="218">
        <f>T121+T272+T286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102</v>
      </c>
      <c r="BK120" s="219">
        <f>BK121+BK272+BK286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120</v>
      </c>
      <c r="F121" s="223" t="s">
        <v>121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</f>
        <v>0</v>
      </c>
      <c r="Q121" s="228"/>
      <c r="R121" s="229">
        <f>R122</f>
        <v>8056.1835700000011</v>
      </c>
      <c r="S121" s="228"/>
      <c r="T121" s="23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75</v>
      </c>
      <c r="AY121" s="231" t="s">
        <v>122</v>
      </c>
      <c r="BK121" s="233">
        <f>BK122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123</v>
      </c>
      <c r="F122" s="234" t="s">
        <v>124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SUM(P123:P271)</f>
        <v>0</v>
      </c>
      <c r="Q122" s="228"/>
      <c r="R122" s="229">
        <f>SUM(R123:R271)</f>
        <v>8056.1835700000011</v>
      </c>
      <c r="S122" s="228"/>
      <c r="T122" s="230">
        <f>SUM(T123:T271)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83</v>
      </c>
      <c r="AT122" s="232" t="s">
        <v>74</v>
      </c>
      <c r="AU122" s="232" t="s">
        <v>83</v>
      </c>
      <c r="AY122" s="231" t="s">
        <v>122</v>
      </c>
      <c r="BK122" s="233">
        <f>SUM(BK123:BK271)</f>
        <v>0</v>
      </c>
    </row>
    <row r="123" s="2" customFormat="1" ht="55.5" customHeight="1">
      <c r="A123" s="38"/>
      <c r="B123" s="39"/>
      <c r="C123" s="236" t="s">
        <v>83</v>
      </c>
      <c r="D123" s="236" t="s">
        <v>125</v>
      </c>
      <c r="E123" s="237" t="s">
        <v>126</v>
      </c>
      <c r="F123" s="238" t="s">
        <v>127</v>
      </c>
      <c r="G123" s="239" t="s">
        <v>128</v>
      </c>
      <c r="H123" s="240">
        <v>3919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40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129</v>
      </c>
      <c r="AT123" s="248" t="s">
        <v>125</v>
      </c>
      <c r="AU123" s="248" t="s">
        <v>85</v>
      </c>
      <c r="AY123" s="17" t="s">
        <v>122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83</v>
      </c>
      <c r="BK123" s="249">
        <f>ROUND(I123*H123,2)</f>
        <v>0</v>
      </c>
      <c r="BL123" s="17" t="s">
        <v>129</v>
      </c>
      <c r="BM123" s="248" t="s">
        <v>130</v>
      </c>
    </row>
    <row r="124" s="13" customFormat="1">
      <c r="A124" s="13"/>
      <c r="B124" s="250"/>
      <c r="C124" s="251"/>
      <c r="D124" s="252" t="s">
        <v>131</v>
      </c>
      <c r="E124" s="253" t="s">
        <v>1</v>
      </c>
      <c r="F124" s="254" t="s">
        <v>132</v>
      </c>
      <c r="G124" s="251"/>
      <c r="H124" s="255">
        <v>3919</v>
      </c>
      <c r="I124" s="256"/>
      <c r="J124" s="251"/>
      <c r="K124" s="251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131</v>
      </c>
      <c r="AU124" s="261" t="s">
        <v>85</v>
      </c>
      <c r="AV124" s="13" t="s">
        <v>85</v>
      </c>
      <c r="AW124" s="13" t="s">
        <v>31</v>
      </c>
      <c r="AX124" s="13" t="s">
        <v>75</v>
      </c>
      <c r="AY124" s="261" t="s">
        <v>122</v>
      </c>
    </row>
    <row r="125" s="14" customFormat="1">
      <c r="A125" s="14"/>
      <c r="B125" s="262"/>
      <c r="C125" s="263"/>
      <c r="D125" s="252" t="s">
        <v>131</v>
      </c>
      <c r="E125" s="264" t="s">
        <v>1</v>
      </c>
      <c r="F125" s="265" t="s">
        <v>133</v>
      </c>
      <c r="G125" s="263"/>
      <c r="H125" s="266">
        <v>3919</v>
      </c>
      <c r="I125" s="267"/>
      <c r="J125" s="263"/>
      <c r="K125" s="263"/>
      <c r="L125" s="268"/>
      <c r="M125" s="269"/>
      <c r="N125" s="270"/>
      <c r="O125" s="270"/>
      <c r="P125" s="270"/>
      <c r="Q125" s="270"/>
      <c r="R125" s="270"/>
      <c r="S125" s="270"/>
      <c r="T125" s="27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2" t="s">
        <v>131</v>
      </c>
      <c r="AU125" s="272" t="s">
        <v>85</v>
      </c>
      <c r="AV125" s="14" t="s">
        <v>129</v>
      </c>
      <c r="AW125" s="14" t="s">
        <v>31</v>
      </c>
      <c r="AX125" s="14" t="s">
        <v>83</v>
      </c>
      <c r="AY125" s="272" t="s">
        <v>122</v>
      </c>
    </row>
    <row r="126" s="2" customFormat="1" ht="100.5" customHeight="1">
      <c r="A126" s="38"/>
      <c r="B126" s="39"/>
      <c r="C126" s="236" t="s">
        <v>85</v>
      </c>
      <c r="D126" s="236" t="s">
        <v>125</v>
      </c>
      <c r="E126" s="237" t="s">
        <v>134</v>
      </c>
      <c r="F126" s="238" t="s">
        <v>135</v>
      </c>
      <c r="G126" s="239" t="s">
        <v>136</v>
      </c>
      <c r="H126" s="240">
        <v>2041.2000000000001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40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129</v>
      </c>
      <c r="AT126" s="248" t="s">
        <v>125</v>
      </c>
      <c r="AU126" s="248" t="s">
        <v>85</v>
      </c>
      <c r="AY126" s="17" t="s">
        <v>122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83</v>
      </c>
      <c r="BK126" s="249">
        <f>ROUND(I126*H126,2)</f>
        <v>0</v>
      </c>
      <c r="BL126" s="17" t="s">
        <v>129</v>
      </c>
      <c r="BM126" s="248" t="s">
        <v>137</v>
      </c>
    </row>
    <row r="127" s="13" customFormat="1">
      <c r="A127" s="13"/>
      <c r="B127" s="250"/>
      <c r="C127" s="251"/>
      <c r="D127" s="252" t="s">
        <v>131</v>
      </c>
      <c r="E127" s="253" t="s">
        <v>1</v>
      </c>
      <c r="F127" s="254" t="s">
        <v>138</v>
      </c>
      <c r="G127" s="251"/>
      <c r="H127" s="255">
        <v>2041.2000000000001</v>
      </c>
      <c r="I127" s="256"/>
      <c r="J127" s="251"/>
      <c r="K127" s="251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131</v>
      </c>
      <c r="AU127" s="261" t="s">
        <v>85</v>
      </c>
      <c r="AV127" s="13" t="s">
        <v>85</v>
      </c>
      <c r="AW127" s="13" t="s">
        <v>31</v>
      </c>
      <c r="AX127" s="13" t="s">
        <v>75</v>
      </c>
      <c r="AY127" s="261" t="s">
        <v>122</v>
      </c>
    </row>
    <row r="128" s="14" customFormat="1">
      <c r="A128" s="14"/>
      <c r="B128" s="262"/>
      <c r="C128" s="263"/>
      <c r="D128" s="252" t="s">
        <v>131</v>
      </c>
      <c r="E128" s="264" t="s">
        <v>1</v>
      </c>
      <c r="F128" s="265" t="s">
        <v>133</v>
      </c>
      <c r="G128" s="263"/>
      <c r="H128" s="266">
        <v>2041.2000000000001</v>
      </c>
      <c r="I128" s="267"/>
      <c r="J128" s="263"/>
      <c r="K128" s="263"/>
      <c r="L128" s="268"/>
      <c r="M128" s="269"/>
      <c r="N128" s="270"/>
      <c r="O128" s="270"/>
      <c r="P128" s="270"/>
      <c r="Q128" s="270"/>
      <c r="R128" s="270"/>
      <c r="S128" s="270"/>
      <c r="T128" s="27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2" t="s">
        <v>131</v>
      </c>
      <c r="AU128" s="272" t="s">
        <v>85</v>
      </c>
      <c r="AV128" s="14" t="s">
        <v>129</v>
      </c>
      <c r="AW128" s="14" t="s">
        <v>31</v>
      </c>
      <c r="AX128" s="14" t="s">
        <v>83</v>
      </c>
      <c r="AY128" s="272" t="s">
        <v>122</v>
      </c>
    </row>
    <row r="129" s="2" customFormat="1" ht="55.5" customHeight="1">
      <c r="A129" s="38"/>
      <c r="B129" s="39"/>
      <c r="C129" s="236" t="s">
        <v>139</v>
      </c>
      <c r="D129" s="236" t="s">
        <v>125</v>
      </c>
      <c r="E129" s="237" t="s">
        <v>140</v>
      </c>
      <c r="F129" s="238" t="s">
        <v>141</v>
      </c>
      <c r="G129" s="239" t="s">
        <v>128</v>
      </c>
      <c r="H129" s="240">
        <v>4374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40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129</v>
      </c>
      <c r="AT129" s="248" t="s">
        <v>125</v>
      </c>
      <c r="AU129" s="248" t="s">
        <v>85</v>
      </c>
      <c r="AY129" s="17" t="s">
        <v>122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83</v>
      </c>
      <c r="BK129" s="249">
        <f>ROUND(I129*H129,2)</f>
        <v>0</v>
      </c>
      <c r="BL129" s="17" t="s">
        <v>129</v>
      </c>
      <c r="BM129" s="248" t="s">
        <v>142</v>
      </c>
    </row>
    <row r="130" s="13" customFormat="1">
      <c r="A130" s="13"/>
      <c r="B130" s="250"/>
      <c r="C130" s="251"/>
      <c r="D130" s="252" t="s">
        <v>131</v>
      </c>
      <c r="E130" s="253" t="s">
        <v>1</v>
      </c>
      <c r="F130" s="254" t="s">
        <v>143</v>
      </c>
      <c r="G130" s="251"/>
      <c r="H130" s="255">
        <v>1005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131</v>
      </c>
      <c r="AU130" s="261" t="s">
        <v>85</v>
      </c>
      <c r="AV130" s="13" t="s">
        <v>85</v>
      </c>
      <c r="AW130" s="13" t="s">
        <v>31</v>
      </c>
      <c r="AX130" s="13" t="s">
        <v>75</v>
      </c>
      <c r="AY130" s="261" t="s">
        <v>122</v>
      </c>
    </row>
    <row r="131" s="13" customFormat="1">
      <c r="A131" s="13"/>
      <c r="B131" s="250"/>
      <c r="C131" s="251"/>
      <c r="D131" s="252" t="s">
        <v>131</v>
      </c>
      <c r="E131" s="253" t="s">
        <v>1</v>
      </c>
      <c r="F131" s="254" t="s">
        <v>144</v>
      </c>
      <c r="G131" s="251"/>
      <c r="H131" s="255">
        <v>1254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131</v>
      </c>
      <c r="AU131" s="261" t="s">
        <v>85</v>
      </c>
      <c r="AV131" s="13" t="s">
        <v>85</v>
      </c>
      <c r="AW131" s="13" t="s">
        <v>31</v>
      </c>
      <c r="AX131" s="13" t="s">
        <v>75</v>
      </c>
      <c r="AY131" s="261" t="s">
        <v>122</v>
      </c>
    </row>
    <row r="132" s="13" customFormat="1">
      <c r="A132" s="13"/>
      <c r="B132" s="250"/>
      <c r="C132" s="251"/>
      <c r="D132" s="252" t="s">
        <v>131</v>
      </c>
      <c r="E132" s="253" t="s">
        <v>1</v>
      </c>
      <c r="F132" s="254" t="s">
        <v>145</v>
      </c>
      <c r="G132" s="251"/>
      <c r="H132" s="255">
        <v>948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131</v>
      </c>
      <c r="AU132" s="261" t="s">
        <v>85</v>
      </c>
      <c r="AV132" s="13" t="s">
        <v>85</v>
      </c>
      <c r="AW132" s="13" t="s">
        <v>31</v>
      </c>
      <c r="AX132" s="13" t="s">
        <v>75</v>
      </c>
      <c r="AY132" s="261" t="s">
        <v>122</v>
      </c>
    </row>
    <row r="133" s="13" customFormat="1">
      <c r="A133" s="13"/>
      <c r="B133" s="250"/>
      <c r="C133" s="251"/>
      <c r="D133" s="252" t="s">
        <v>131</v>
      </c>
      <c r="E133" s="253" t="s">
        <v>1</v>
      </c>
      <c r="F133" s="254" t="s">
        <v>146</v>
      </c>
      <c r="G133" s="251"/>
      <c r="H133" s="255">
        <v>1167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131</v>
      </c>
      <c r="AU133" s="261" t="s">
        <v>85</v>
      </c>
      <c r="AV133" s="13" t="s">
        <v>85</v>
      </c>
      <c r="AW133" s="13" t="s">
        <v>31</v>
      </c>
      <c r="AX133" s="13" t="s">
        <v>75</v>
      </c>
      <c r="AY133" s="261" t="s">
        <v>122</v>
      </c>
    </row>
    <row r="134" s="14" customFormat="1">
      <c r="A134" s="14"/>
      <c r="B134" s="262"/>
      <c r="C134" s="263"/>
      <c r="D134" s="252" t="s">
        <v>131</v>
      </c>
      <c r="E134" s="264" t="s">
        <v>1</v>
      </c>
      <c r="F134" s="265" t="s">
        <v>133</v>
      </c>
      <c r="G134" s="263"/>
      <c r="H134" s="266">
        <v>4374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131</v>
      </c>
      <c r="AU134" s="272" t="s">
        <v>85</v>
      </c>
      <c r="AV134" s="14" t="s">
        <v>129</v>
      </c>
      <c r="AW134" s="14" t="s">
        <v>31</v>
      </c>
      <c r="AX134" s="14" t="s">
        <v>83</v>
      </c>
      <c r="AY134" s="272" t="s">
        <v>122</v>
      </c>
    </row>
    <row r="135" s="2" customFormat="1" ht="66.75" customHeight="1">
      <c r="A135" s="38"/>
      <c r="B135" s="39"/>
      <c r="C135" s="236" t="s">
        <v>129</v>
      </c>
      <c r="D135" s="236" t="s">
        <v>125</v>
      </c>
      <c r="E135" s="237" t="s">
        <v>147</v>
      </c>
      <c r="F135" s="238" t="s">
        <v>148</v>
      </c>
      <c r="G135" s="239" t="s">
        <v>136</v>
      </c>
      <c r="H135" s="240">
        <v>4256.1000000000004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40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129</v>
      </c>
      <c r="AT135" s="248" t="s">
        <v>125</v>
      </c>
      <c r="AU135" s="248" t="s">
        <v>85</v>
      </c>
      <c r="AY135" s="17" t="s">
        <v>122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83</v>
      </c>
      <c r="BK135" s="249">
        <f>ROUND(I135*H135,2)</f>
        <v>0</v>
      </c>
      <c r="BL135" s="17" t="s">
        <v>129</v>
      </c>
      <c r="BM135" s="248" t="s">
        <v>149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150</v>
      </c>
      <c r="G136" s="251"/>
      <c r="H136" s="255">
        <v>2041.2000000000001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131</v>
      </c>
      <c r="AU136" s="261" t="s">
        <v>85</v>
      </c>
      <c r="AV136" s="13" t="s">
        <v>85</v>
      </c>
      <c r="AW136" s="13" t="s">
        <v>31</v>
      </c>
      <c r="AX136" s="13" t="s">
        <v>75</v>
      </c>
      <c r="AY136" s="261" t="s">
        <v>122</v>
      </c>
    </row>
    <row r="137" s="13" customFormat="1">
      <c r="A137" s="13"/>
      <c r="B137" s="250"/>
      <c r="C137" s="251"/>
      <c r="D137" s="252" t="s">
        <v>131</v>
      </c>
      <c r="E137" s="253" t="s">
        <v>1</v>
      </c>
      <c r="F137" s="254" t="s">
        <v>151</v>
      </c>
      <c r="G137" s="251"/>
      <c r="H137" s="255">
        <v>2214.9000000000001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131</v>
      </c>
      <c r="AU137" s="261" t="s">
        <v>85</v>
      </c>
      <c r="AV137" s="13" t="s">
        <v>85</v>
      </c>
      <c r="AW137" s="13" t="s">
        <v>31</v>
      </c>
      <c r="AX137" s="13" t="s">
        <v>75</v>
      </c>
      <c r="AY137" s="261" t="s">
        <v>122</v>
      </c>
    </row>
    <row r="138" s="14" customFormat="1">
      <c r="A138" s="14"/>
      <c r="B138" s="262"/>
      <c r="C138" s="263"/>
      <c r="D138" s="252" t="s">
        <v>131</v>
      </c>
      <c r="E138" s="264" t="s">
        <v>1</v>
      </c>
      <c r="F138" s="265" t="s">
        <v>133</v>
      </c>
      <c r="G138" s="263"/>
      <c r="H138" s="266">
        <v>4256.1000000000004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131</v>
      </c>
      <c r="AU138" s="272" t="s">
        <v>85</v>
      </c>
      <c r="AV138" s="14" t="s">
        <v>129</v>
      </c>
      <c r="AW138" s="14" t="s">
        <v>31</v>
      </c>
      <c r="AX138" s="14" t="s">
        <v>83</v>
      </c>
      <c r="AY138" s="272" t="s">
        <v>122</v>
      </c>
    </row>
    <row r="139" s="2" customFormat="1" ht="16.5" customHeight="1">
      <c r="A139" s="38"/>
      <c r="B139" s="39"/>
      <c r="C139" s="273" t="s">
        <v>123</v>
      </c>
      <c r="D139" s="273" t="s">
        <v>152</v>
      </c>
      <c r="E139" s="274" t="s">
        <v>153</v>
      </c>
      <c r="F139" s="275" t="s">
        <v>154</v>
      </c>
      <c r="G139" s="276" t="s">
        <v>155</v>
      </c>
      <c r="H139" s="277">
        <v>7660.8000000000002</v>
      </c>
      <c r="I139" s="278"/>
      <c r="J139" s="279">
        <f>ROUND(I139*H139,2)</f>
        <v>0</v>
      </c>
      <c r="K139" s="280"/>
      <c r="L139" s="281"/>
      <c r="M139" s="282" t="s">
        <v>1</v>
      </c>
      <c r="N139" s="283" t="s">
        <v>40</v>
      </c>
      <c r="O139" s="91"/>
      <c r="P139" s="246">
        <f>O139*H139</f>
        <v>0</v>
      </c>
      <c r="Q139" s="246">
        <v>1</v>
      </c>
      <c r="R139" s="246">
        <f>Q139*H139</f>
        <v>7660.8000000000002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156</v>
      </c>
      <c r="AT139" s="248" t="s">
        <v>152</v>
      </c>
      <c r="AU139" s="248" t="s">
        <v>85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83</v>
      </c>
      <c r="BK139" s="249">
        <f>ROUND(I139*H139,2)</f>
        <v>0</v>
      </c>
      <c r="BL139" s="17" t="s">
        <v>129</v>
      </c>
      <c r="BM139" s="248" t="s">
        <v>157</v>
      </c>
    </row>
    <row r="140" s="13" customFormat="1">
      <c r="A140" s="13"/>
      <c r="B140" s="250"/>
      <c r="C140" s="251"/>
      <c r="D140" s="252" t="s">
        <v>131</v>
      </c>
      <c r="E140" s="253" t="s">
        <v>1</v>
      </c>
      <c r="F140" s="254" t="s">
        <v>158</v>
      </c>
      <c r="G140" s="251"/>
      <c r="H140" s="255">
        <v>7660.8000000000002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131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122</v>
      </c>
    </row>
    <row r="141" s="14" customFormat="1">
      <c r="A141" s="14"/>
      <c r="B141" s="262"/>
      <c r="C141" s="263"/>
      <c r="D141" s="252" t="s">
        <v>131</v>
      </c>
      <c r="E141" s="264" t="s">
        <v>1</v>
      </c>
      <c r="F141" s="265" t="s">
        <v>133</v>
      </c>
      <c r="G141" s="263"/>
      <c r="H141" s="266">
        <v>7660.8000000000002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131</v>
      </c>
      <c r="AU141" s="272" t="s">
        <v>85</v>
      </c>
      <c r="AV141" s="14" t="s">
        <v>129</v>
      </c>
      <c r="AW141" s="14" t="s">
        <v>31</v>
      </c>
      <c r="AX141" s="14" t="s">
        <v>83</v>
      </c>
      <c r="AY141" s="272" t="s">
        <v>122</v>
      </c>
    </row>
    <row r="142" s="2" customFormat="1" ht="16.5" customHeight="1">
      <c r="A142" s="38"/>
      <c r="B142" s="39"/>
      <c r="C142" s="273" t="s">
        <v>159</v>
      </c>
      <c r="D142" s="273" t="s">
        <v>152</v>
      </c>
      <c r="E142" s="274" t="s">
        <v>160</v>
      </c>
      <c r="F142" s="275" t="s">
        <v>161</v>
      </c>
      <c r="G142" s="276" t="s">
        <v>162</v>
      </c>
      <c r="H142" s="277">
        <v>25</v>
      </c>
      <c r="I142" s="278"/>
      <c r="J142" s="279">
        <f>ROUND(I142*H142,2)</f>
        <v>0</v>
      </c>
      <c r="K142" s="280"/>
      <c r="L142" s="281"/>
      <c r="M142" s="282" t="s">
        <v>1</v>
      </c>
      <c r="N142" s="283" t="s">
        <v>40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156</v>
      </c>
      <c r="AT142" s="248" t="s">
        <v>152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83</v>
      </c>
      <c r="BK142" s="249">
        <f>ROUND(I142*H142,2)</f>
        <v>0</v>
      </c>
      <c r="BL142" s="17" t="s">
        <v>129</v>
      </c>
      <c r="BM142" s="248" t="s">
        <v>163</v>
      </c>
    </row>
    <row r="143" s="15" customFormat="1">
      <c r="A143" s="15"/>
      <c r="B143" s="284"/>
      <c r="C143" s="285"/>
      <c r="D143" s="252" t="s">
        <v>131</v>
      </c>
      <c r="E143" s="286" t="s">
        <v>1</v>
      </c>
      <c r="F143" s="287" t="s">
        <v>164</v>
      </c>
      <c r="G143" s="285"/>
      <c r="H143" s="286" t="s">
        <v>1</v>
      </c>
      <c r="I143" s="288"/>
      <c r="J143" s="285"/>
      <c r="K143" s="285"/>
      <c r="L143" s="289"/>
      <c r="M143" s="290"/>
      <c r="N143" s="291"/>
      <c r="O143" s="291"/>
      <c r="P143" s="291"/>
      <c r="Q143" s="291"/>
      <c r="R143" s="291"/>
      <c r="S143" s="291"/>
      <c r="T143" s="29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3" t="s">
        <v>131</v>
      </c>
      <c r="AU143" s="293" t="s">
        <v>85</v>
      </c>
      <c r="AV143" s="15" t="s">
        <v>83</v>
      </c>
      <c r="AW143" s="15" t="s">
        <v>31</v>
      </c>
      <c r="AX143" s="15" t="s">
        <v>75</v>
      </c>
      <c r="AY143" s="293" t="s">
        <v>122</v>
      </c>
    </row>
    <row r="144" s="15" customFormat="1">
      <c r="A144" s="15"/>
      <c r="B144" s="284"/>
      <c r="C144" s="285"/>
      <c r="D144" s="252" t="s">
        <v>131</v>
      </c>
      <c r="E144" s="286" t="s">
        <v>1</v>
      </c>
      <c r="F144" s="287" t="s">
        <v>165</v>
      </c>
      <c r="G144" s="285"/>
      <c r="H144" s="286" t="s">
        <v>1</v>
      </c>
      <c r="I144" s="288"/>
      <c r="J144" s="285"/>
      <c r="K144" s="285"/>
      <c r="L144" s="289"/>
      <c r="M144" s="290"/>
      <c r="N144" s="291"/>
      <c r="O144" s="291"/>
      <c r="P144" s="291"/>
      <c r="Q144" s="291"/>
      <c r="R144" s="291"/>
      <c r="S144" s="291"/>
      <c r="T144" s="29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3" t="s">
        <v>131</v>
      </c>
      <c r="AU144" s="293" t="s">
        <v>85</v>
      </c>
      <c r="AV144" s="15" t="s">
        <v>83</v>
      </c>
      <c r="AW144" s="15" t="s">
        <v>31</v>
      </c>
      <c r="AX144" s="15" t="s">
        <v>75</v>
      </c>
      <c r="AY144" s="293" t="s">
        <v>122</v>
      </c>
    </row>
    <row r="145" s="13" customFormat="1">
      <c r="A145" s="13"/>
      <c r="B145" s="250"/>
      <c r="C145" s="251"/>
      <c r="D145" s="252" t="s">
        <v>131</v>
      </c>
      <c r="E145" s="253" t="s">
        <v>1</v>
      </c>
      <c r="F145" s="254" t="s">
        <v>166</v>
      </c>
      <c r="G145" s="251"/>
      <c r="H145" s="255">
        <v>25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131</v>
      </c>
      <c r="AU145" s="261" t="s">
        <v>85</v>
      </c>
      <c r="AV145" s="13" t="s">
        <v>85</v>
      </c>
      <c r="AW145" s="13" t="s">
        <v>31</v>
      </c>
      <c r="AX145" s="13" t="s">
        <v>75</v>
      </c>
      <c r="AY145" s="261" t="s">
        <v>122</v>
      </c>
    </row>
    <row r="146" s="14" customFormat="1">
      <c r="A146" s="14"/>
      <c r="B146" s="262"/>
      <c r="C146" s="263"/>
      <c r="D146" s="252" t="s">
        <v>131</v>
      </c>
      <c r="E146" s="264" t="s">
        <v>1</v>
      </c>
      <c r="F146" s="265" t="s">
        <v>133</v>
      </c>
      <c r="G146" s="263"/>
      <c r="H146" s="266">
        <v>25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131</v>
      </c>
      <c r="AU146" s="272" t="s">
        <v>85</v>
      </c>
      <c r="AV146" s="14" t="s">
        <v>129</v>
      </c>
      <c r="AW146" s="14" t="s">
        <v>31</v>
      </c>
      <c r="AX146" s="14" t="s">
        <v>83</v>
      </c>
      <c r="AY146" s="272" t="s">
        <v>122</v>
      </c>
    </row>
    <row r="147" s="2" customFormat="1" ht="16.5" customHeight="1">
      <c r="A147" s="38"/>
      <c r="B147" s="39"/>
      <c r="C147" s="273" t="s">
        <v>167</v>
      </c>
      <c r="D147" s="273" t="s">
        <v>152</v>
      </c>
      <c r="E147" s="274" t="s">
        <v>168</v>
      </c>
      <c r="F147" s="275" t="s">
        <v>169</v>
      </c>
      <c r="G147" s="276" t="s">
        <v>170</v>
      </c>
      <c r="H147" s="277">
        <v>150</v>
      </c>
      <c r="I147" s="278"/>
      <c r="J147" s="279">
        <f>ROUND(I147*H147,2)</f>
        <v>0</v>
      </c>
      <c r="K147" s="280"/>
      <c r="L147" s="281"/>
      <c r="M147" s="282" t="s">
        <v>1</v>
      </c>
      <c r="N147" s="283" t="s">
        <v>40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156</v>
      </c>
      <c r="AT147" s="248" t="s">
        <v>152</v>
      </c>
      <c r="AU147" s="248" t="s">
        <v>85</v>
      </c>
      <c r="AY147" s="17" t="s">
        <v>122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83</v>
      </c>
      <c r="BK147" s="249">
        <f>ROUND(I147*H147,2)</f>
        <v>0</v>
      </c>
      <c r="BL147" s="17" t="s">
        <v>129</v>
      </c>
      <c r="BM147" s="248" t="s">
        <v>171</v>
      </c>
    </row>
    <row r="148" s="15" customFormat="1">
      <c r="A148" s="15"/>
      <c r="B148" s="284"/>
      <c r="C148" s="285"/>
      <c r="D148" s="252" t="s">
        <v>131</v>
      </c>
      <c r="E148" s="286" t="s">
        <v>1</v>
      </c>
      <c r="F148" s="287" t="s">
        <v>164</v>
      </c>
      <c r="G148" s="285"/>
      <c r="H148" s="286" t="s">
        <v>1</v>
      </c>
      <c r="I148" s="288"/>
      <c r="J148" s="285"/>
      <c r="K148" s="285"/>
      <c r="L148" s="289"/>
      <c r="M148" s="290"/>
      <c r="N148" s="291"/>
      <c r="O148" s="291"/>
      <c r="P148" s="291"/>
      <c r="Q148" s="291"/>
      <c r="R148" s="291"/>
      <c r="S148" s="291"/>
      <c r="T148" s="29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3" t="s">
        <v>131</v>
      </c>
      <c r="AU148" s="293" t="s">
        <v>85</v>
      </c>
      <c r="AV148" s="15" t="s">
        <v>83</v>
      </c>
      <c r="AW148" s="15" t="s">
        <v>31</v>
      </c>
      <c r="AX148" s="15" t="s">
        <v>75</v>
      </c>
      <c r="AY148" s="293" t="s">
        <v>122</v>
      </c>
    </row>
    <row r="149" s="13" customFormat="1">
      <c r="A149" s="13"/>
      <c r="B149" s="250"/>
      <c r="C149" s="251"/>
      <c r="D149" s="252" t="s">
        <v>131</v>
      </c>
      <c r="E149" s="253" t="s">
        <v>1</v>
      </c>
      <c r="F149" s="254" t="s">
        <v>172</v>
      </c>
      <c r="G149" s="251"/>
      <c r="H149" s="255">
        <v>150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131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122</v>
      </c>
    </row>
    <row r="150" s="14" customFormat="1">
      <c r="A150" s="14"/>
      <c r="B150" s="262"/>
      <c r="C150" s="263"/>
      <c r="D150" s="252" t="s">
        <v>131</v>
      </c>
      <c r="E150" s="264" t="s">
        <v>1</v>
      </c>
      <c r="F150" s="265" t="s">
        <v>133</v>
      </c>
      <c r="G150" s="263"/>
      <c r="H150" s="266">
        <v>150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131</v>
      </c>
      <c r="AU150" s="272" t="s">
        <v>85</v>
      </c>
      <c r="AV150" s="14" t="s">
        <v>129</v>
      </c>
      <c r="AW150" s="14" t="s">
        <v>31</v>
      </c>
      <c r="AX150" s="14" t="s">
        <v>83</v>
      </c>
      <c r="AY150" s="272" t="s">
        <v>122</v>
      </c>
    </row>
    <row r="151" s="2" customFormat="1" ht="16.5" customHeight="1">
      <c r="A151" s="38"/>
      <c r="B151" s="39"/>
      <c r="C151" s="273" t="s">
        <v>156</v>
      </c>
      <c r="D151" s="273" t="s">
        <v>152</v>
      </c>
      <c r="E151" s="274" t="s">
        <v>173</v>
      </c>
      <c r="F151" s="275" t="s">
        <v>174</v>
      </c>
      <c r="G151" s="276" t="s">
        <v>162</v>
      </c>
      <c r="H151" s="277">
        <v>59</v>
      </c>
      <c r="I151" s="278"/>
      <c r="J151" s="279">
        <f>ROUND(I151*H151,2)</f>
        <v>0</v>
      </c>
      <c r="K151" s="280"/>
      <c r="L151" s="281"/>
      <c r="M151" s="282" t="s">
        <v>1</v>
      </c>
      <c r="N151" s="283" t="s">
        <v>40</v>
      </c>
      <c r="O151" s="91"/>
      <c r="P151" s="246">
        <f>O151*H151</f>
        <v>0</v>
      </c>
      <c r="Q151" s="246">
        <v>3.70425</v>
      </c>
      <c r="R151" s="246">
        <f>Q151*H151</f>
        <v>218.55074999999999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156</v>
      </c>
      <c r="AT151" s="248" t="s">
        <v>152</v>
      </c>
      <c r="AU151" s="248" t="s">
        <v>85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83</v>
      </c>
      <c r="BK151" s="249">
        <f>ROUND(I151*H151,2)</f>
        <v>0</v>
      </c>
      <c r="BL151" s="17" t="s">
        <v>129</v>
      </c>
      <c r="BM151" s="248" t="s">
        <v>175</v>
      </c>
    </row>
    <row r="152" s="15" customFormat="1">
      <c r="A152" s="15"/>
      <c r="B152" s="284"/>
      <c r="C152" s="285"/>
      <c r="D152" s="252" t="s">
        <v>131</v>
      </c>
      <c r="E152" s="286" t="s">
        <v>1</v>
      </c>
      <c r="F152" s="287" t="s">
        <v>164</v>
      </c>
      <c r="G152" s="285"/>
      <c r="H152" s="286" t="s">
        <v>1</v>
      </c>
      <c r="I152" s="288"/>
      <c r="J152" s="285"/>
      <c r="K152" s="285"/>
      <c r="L152" s="289"/>
      <c r="M152" s="290"/>
      <c r="N152" s="291"/>
      <c r="O152" s="291"/>
      <c r="P152" s="291"/>
      <c r="Q152" s="291"/>
      <c r="R152" s="291"/>
      <c r="S152" s="291"/>
      <c r="T152" s="29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3" t="s">
        <v>131</v>
      </c>
      <c r="AU152" s="293" t="s">
        <v>85</v>
      </c>
      <c r="AV152" s="15" t="s">
        <v>83</v>
      </c>
      <c r="AW152" s="15" t="s">
        <v>31</v>
      </c>
      <c r="AX152" s="15" t="s">
        <v>75</v>
      </c>
      <c r="AY152" s="293" t="s">
        <v>122</v>
      </c>
    </row>
    <row r="153" s="13" customFormat="1">
      <c r="A153" s="13"/>
      <c r="B153" s="250"/>
      <c r="C153" s="251"/>
      <c r="D153" s="252" t="s">
        <v>131</v>
      </c>
      <c r="E153" s="253" t="s">
        <v>1</v>
      </c>
      <c r="F153" s="254" t="s">
        <v>176</v>
      </c>
      <c r="G153" s="251"/>
      <c r="H153" s="255">
        <v>7.4130000000000003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131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122</v>
      </c>
    </row>
    <row r="154" s="13" customFormat="1">
      <c r="A154" s="13"/>
      <c r="B154" s="250"/>
      <c r="C154" s="251"/>
      <c r="D154" s="252" t="s">
        <v>131</v>
      </c>
      <c r="E154" s="253" t="s">
        <v>1</v>
      </c>
      <c r="F154" s="254" t="s">
        <v>177</v>
      </c>
      <c r="G154" s="251"/>
      <c r="H154" s="255">
        <v>8.9329999999999998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131</v>
      </c>
      <c r="AU154" s="261" t="s">
        <v>85</v>
      </c>
      <c r="AV154" s="13" t="s">
        <v>85</v>
      </c>
      <c r="AW154" s="13" t="s">
        <v>31</v>
      </c>
      <c r="AX154" s="13" t="s">
        <v>75</v>
      </c>
      <c r="AY154" s="261" t="s">
        <v>122</v>
      </c>
    </row>
    <row r="155" s="13" customFormat="1">
      <c r="A155" s="13"/>
      <c r="B155" s="250"/>
      <c r="C155" s="251"/>
      <c r="D155" s="252" t="s">
        <v>131</v>
      </c>
      <c r="E155" s="253" t="s">
        <v>1</v>
      </c>
      <c r="F155" s="254" t="s">
        <v>178</v>
      </c>
      <c r="G155" s="251"/>
      <c r="H155" s="255">
        <v>4.0270000000000001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131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122</v>
      </c>
    </row>
    <row r="156" s="13" customFormat="1">
      <c r="A156" s="13"/>
      <c r="B156" s="250"/>
      <c r="C156" s="251"/>
      <c r="D156" s="252" t="s">
        <v>131</v>
      </c>
      <c r="E156" s="253" t="s">
        <v>1</v>
      </c>
      <c r="F156" s="254" t="s">
        <v>179</v>
      </c>
      <c r="G156" s="251"/>
      <c r="H156" s="255">
        <v>11.147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131</v>
      </c>
      <c r="AU156" s="261" t="s">
        <v>85</v>
      </c>
      <c r="AV156" s="13" t="s">
        <v>85</v>
      </c>
      <c r="AW156" s="13" t="s">
        <v>31</v>
      </c>
      <c r="AX156" s="13" t="s">
        <v>75</v>
      </c>
      <c r="AY156" s="261" t="s">
        <v>122</v>
      </c>
    </row>
    <row r="157" s="13" customFormat="1">
      <c r="A157" s="13"/>
      <c r="B157" s="250"/>
      <c r="C157" s="251"/>
      <c r="D157" s="252" t="s">
        <v>131</v>
      </c>
      <c r="E157" s="253" t="s">
        <v>1</v>
      </c>
      <c r="F157" s="254" t="s">
        <v>180</v>
      </c>
      <c r="G157" s="251"/>
      <c r="H157" s="255">
        <v>8.8800000000000008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131</v>
      </c>
      <c r="AU157" s="261" t="s">
        <v>85</v>
      </c>
      <c r="AV157" s="13" t="s">
        <v>85</v>
      </c>
      <c r="AW157" s="13" t="s">
        <v>31</v>
      </c>
      <c r="AX157" s="13" t="s">
        <v>75</v>
      </c>
      <c r="AY157" s="261" t="s">
        <v>122</v>
      </c>
    </row>
    <row r="158" s="13" customFormat="1">
      <c r="A158" s="13"/>
      <c r="B158" s="250"/>
      <c r="C158" s="251"/>
      <c r="D158" s="252" t="s">
        <v>131</v>
      </c>
      <c r="E158" s="253" t="s">
        <v>1</v>
      </c>
      <c r="F158" s="254" t="s">
        <v>181</v>
      </c>
      <c r="G158" s="251"/>
      <c r="H158" s="255">
        <v>8.4269999999999996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131</v>
      </c>
      <c r="AU158" s="261" t="s">
        <v>85</v>
      </c>
      <c r="AV158" s="13" t="s">
        <v>85</v>
      </c>
      <c r="AW158" s="13" t="s">
        <v>31</v>
      </c>
      <c r="AX158" s="13" t="s">
        <v>75</v>
      </c>
      <c r="AY158" s="261" t="s">
        <v>122</v>
      </c>
    </row>
    <row r="159" s="13" customFormat="1">
      <c r="A159" s="13"/>
      <c r="B159" s="250"/>
      <c r="C159" s="251"/>
      <c r="D159" s="252" t="s">
        <v>131</v>
      </c>
      <c r="E159" s="253" t="s">
        <v>1</v>
      </c>
      <c r="F159" s="254" t="s">
        <v>182</v>
      </c>
      <c r="G159" s="251"/>
      <c r="H159" s="255">
        <v>10.372999999999999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131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122</v>
      </c>
    </row>
    <row r="160" s="13" customFormat="1">
      <c r="A160" s="13"/>
      <c r="B160" s="250"/>
      <c r="C160" s="251"/>
      <c r="D160" s="252" t="s">
        <v>131</v>
      </c>
      <c r="E160" s="253" t="s">
        <v>1</v>
      </c>
      <c r="F160" s="254" t="s">
        <v>183</v>
      </c>
      <c r="G160" s="251"/>
      <c r="H160" s="255">
        <v>-0.20000000000000001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131</v>
      </c>
      <c r="AU160" s="261" t="s">
        <v>85</v>
      </c>
      <c r="AV160" s="13" t="s">
        <v>85</v>
      </c>
      <c r="AW160" s="13" t="s">
        <v>31</v>
      </c>
      <c r="AX160" s="13" t="s">
        <v>75</v>
      </c>
      <c r="AY160" s="261" t="s">
        <v>122</v>
      </c>
    </row>
    <row r="161" s="14" customFormat="1">
      <c r="A161" s="14"/>
      <c r="B161" s="262"/>
      <c r="C161" s="263"/>
      <c r="D161" s="252" t="s">
        <v>131</v>
      </c>
      <c r="E161" s="264" t="s">
        <v>1</v>
      </c>
      <c r="F161" s="265" t="s">
        <v>133</v>
      </c>
      <c r="G161" s="263"/>
      <c r="H161" s="266">
        <v>59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131</v>
      </c>
      <c r="AU161" s="272" t="s">
        <v>85</v>
      </c>
      <c r="AV161" s="14" t="s">
        <v>129</v>
      </c>
      <c r="AW161" s="14" t="s">
        <v>31</v>
      </c>
      <c r="AX161" s="14" t="s">
        <v>83</v>
      </c>
      <c r="AY161" s="272" t="s">
        <v>122</v>
      </c>
    </row>
    <row r="162" s="2" customFormat="1" ht="134.25" customHeight="1">
      <c r="A162" s="38"/>
      <c r="B162" s="39"/>
      <c r="C162" s="236" t="s">
        <v>184</v>
      </c>
      <c r="D162" s="236" t="s">
        <v>125</v>
      </c>
      <c r="E162" s="237" t="s">
        <v>185</v>
      </c>
      <c r="F162" s="238" t="s">
        <v>186</v>
      </c>
      <c r="G162" s="239" t="s">
        <v>162</v>
      </c>
      <c r="H162" s="240">
        <v>25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40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129</v>
      </c>
      <c r="AT162" s="248" t="s">
        <v>125</v>
      </c>
      <c r="AU162" s="248" t="s">
        <v>85</v>
      </c>
      <c r="AY162" s="17" t="s">
        <v>122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83</v>
      </c>
      <c r="BK162" s="249">
        <f>ROUND(I162*H162,2)</f>
        <v>0</v>
      </c>
      <c r="BL162" s="17" t="s">
        <v>129</v>
      </c>
      <c r="BM162" s="248" t="s">
        <v>187</v>
      </c>
    </row>
    <row r="163" s="13" customFormat="1">
      <c r="A163" s="13"/>
      <c r="B163" s="250"/>
      <c r="C163" s="251"/>
      <c r="D163" s="252" t="s">
        <v>131</v>
      </c>
      <c r="E163" s="253" t="s">
        <v>1</v>
      </c>
      <c r="F163" s="254" t="s">
        <v>166</v>
      </c>
      <c r="G163" s="251"/>
      <c r="H163" s="255">
        <v>25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131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122</v>
      </c>
    </row>
    <row r="164" s="14" customFormat="1">
      <c r="A164" s="14"/>
      <c r="B164" s="262"/>
      <c r="C164" s="263"/>
      <c r="D164" s="252" t="s">
        <v>131</v>
      </c>
      <c r="E164" s="264" t="s">
        <v>1</v>
      </c>
      <c r="F164" s="265" t="s">
        <v>133</v>
      </c>
      <c r="G164" s="263"/>
      <c r="H164" s="266">
        <v>25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131</v>
      </c>
      <c r="AU164" s="272" t="s">
        <v>85</v>
      </c>
      <c r="AV164" s="14" t="s">
        <v>129</v>
      </c>
      <c r="AW164" s="14" t="s">
        <v>31</v>
      </c>
      <c r="AX164" s="14" t="s">
        <v>83</v>
      </c>
      <c r="AY164" s="272" t="s">
        <v>122</v>
      </c>
    </row>
    <row r="165" s="2" customFormat="1" ht="66.75" customHeight="1">
      <c r="A165" s="38"/>
      <c r="B165" s="39"/>
      <c r="C165" s="236" t="s">
        <v>188</v>
      </c>
      <c r="D165" s="236" t="s">
        <v>125</v>
      </c>
      <c r="E165" s="237" t="s">
        <v>189</v>
      </c>
      <c r="F165" s="238" t="s">
        <v>190</v>
      </c>
      <c r="G165" s="239" t="s">
        <v>191</v>
      </c>
      <c r="H165" s="240">
        <v>1.458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40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129</v>
      </c>
      <c r="AT165" s="248" t="s">
        <v>125</v>
      </c>
      <c r="AU165" s="248" t="s">
        <v>85</v>
      </c>
      <c r="AY165" s="17" t="s">
        <v>122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129</v>
      </c>
      <c r="BM165" s="248" t="s">
        <v>192</v>
      </c>
    </row>
    <row r="166" s="13" customFormat="1">
      <c r="A166" s="13"/>
      <c r="B166" s="250"/>
      <c r="C166" s="251"/>
      <c r="D166" s="252" t="s">
        <v>131</v>
      </c>
      <c r="E166" s="253" t="s">
        <v>1</v>
      </c>
      <c r="F166" s="254" t="s">
        <v>193</v>
      </c>
      <c r="G166" s="251"/>
      <c r="H166" s="255">
        <v>0.33500000000000002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131</v>
      </c>
      <c r="AU166" s="261" t="s">
        <v>85</v>
      </c>
      <c r="AV166" s="13" t="s">
        <v>85</v>
      </c>
      <c r="AW166" s="13" t="s">
        <v>31</v>
      </c>
      <c r="AX166" s="13" t="s">
        <v>75</v>
      </c>
      <c r="AY166" s="261" t="s">
        <v>122</v>
      </c>
    </row>
    <row r="167" s="13" customFormat="1">
      <c r="A167" s="13"/>
      <c r="B167" s="250"/>
      <c r="C167" s="251"/>
      <c r="D167" s="252" t="s">
        <v>131</v>
      </c>
      <c r="E167" s="253" t="s">
        <v>1</v>
      </c>
      <c r="F167" s="254" t="s">
        <v>194</v>
      </c>
      <c r="G167" s="251"/>
      <c r="H167" s="255">
        <v>0.41799999999999998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131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122</v>
      </c>
    </row>
    <row r="168" s="13" customFormat="1">
      <c r="A168" s="13"/>
      <c r="B168" s="250"/>
      <c r="C168" s="251"/>
      <c r="D168" s="252" t="s">
        <v>131</v>
      </c>
      <c r="E168" s="253" t="s">
        <v>1</v>
      </c>
      <c r="F168" s="254" t="s">
        <v>195</v>
      </c>
      <c r="G168" s="251"/>
      <c r="H168" s="255">
        <v>0.316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131</v>
      </c>
      <c r="AU168" s="261" t="s">
        <v>85</v>
      </c>
      <c r="AV168" s="13" t="s">
        <v>85</v>
      </c>
      <c r="AW168" s="13" t="s">
        <v>31</v>
      </c>
      <c r="AX168" s="13" t="s">
        <v>75</v>
      </c>
      <c r="AY168" s="261" t="s">
        <v>122</v>
      </c>
    </row>
    <row r="169" s="13" customFormat="1">
      <c r="A169" s="13"/>
      <c r="B169" s="250"/>
      <c r="C169" s="251"/>
      <c r="D169" s="252" t="s">
        <v>131</v>
      </c>
      <c r="E169" s="253" t="s">
        <v>1</v>
      </c>
      <c r="F169" s="254" t="s">
        <v>196</v>
      </c>
      <c r="G169" s="251"/>
      <c r="H169" s="255">
        <v>0.38900000000000001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131</v>
      </c>
      <c r="AU169" s="261" t="s">
        <v>85</v>
      </c>
      <c r="AV169" s="13" t="s">
        <v>85</v>
      </c>
      <c r="AW169" s="13" t="s">
        <v>31</v>
      </c>
      <c r="AX169" s="13" t="s">
        <v>75</v>
      </c>
      <c r="AY169" s="261" t="s">
        <v>122</v>
      </c>
    </row>
    <row r="170" s="14" customFormat="1">
      <c r="A170" s="14"/>
      <c r="B170" s="262"/>
      <c r="C170" s="263"/>
      <c r="D170" s="252" t="s">
        <v>131</v>
      </c>
      <c r="E170" s="264" t="s">
        <v>1</v>
      </c>
      <c r="F170" s="265" t="s">
        <v>133</v>
      </c>
      <c r="G170" s="263"/>
      <c r="H170" s="266">
        <v>1.458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131</v>
      </c>
      <c r="AU170" s="272" t="s">
        <v>85</v>
      </c>
      <c r="AV170" s="14" t="s">
        <v>129</v>
      </c>
      <c r="AW170" s="14" t="s">
        <v>31</v>
      </c>
      <c r="AX170" s="14" t="s">
        <v>83</v>
      </c>
      <c r="AY170" s="272" t="s">
        <v>122</v>
      </c>
    </row>
    <row r="171" s="2" customFormat="1" ht="21.75" customHeight="1">
      <c r="A171" s="38"/>
      <c r="B171" s="39"/>
      <c r="C171" s="273" t="s">
        <v>197</v>
      </c>
      <c r="D171" s="273" t="s">
        <v>152</v>
      </c>
      <c r="E171" s="274" t="s">
        <v>198</v>
      </c>
      <c r="F171" s="275" t="s">
        <v>199</v>
      </c>
      <c r="G171" s="276" t="s">
        <v>162</v>
      </c>
      <c r="H171" s="277">
        <v>1082</v>
      </c>
      <c r="I171" s="278"/>
      <c r="J171" s="279">
        <f>ROUND(I171*H171,2)</f>
        <v>0</v>
      </c>
      <c r="K171" s="280"/>
      <c r="L171" s="281"/>
      <c r="M171" s="282" t="s">
        <v>1</v>
      </c>
      <c r="N171" s="283" t="s">
        <v>40</v>
      </c>
      <c r="O171" s="91"/>
      <c r="P171" s="246">
        <f>O171*H171</f>
        <v>0</v>
      </c>
      <c r="Q171" s="246">
        <v>0.14299999999999999</v>
      </c>
      <c r="R171" s="246">
        <f>Q171*H171</f>
        <v>154.726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156</v>
      </c>
      <c r="AT171" s="248" t="s">
        <v>152</v>
      </c>
      <c r="AU171" s="248" t="s">
        <v>85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83</v>
      </c>
      <c r="BK171" s="249">
        <f>ROUND(I171*H171,2)</f>
        <v>0</v>
      </c>
      <c r="BL171" s="17" t="s">
        <v>129</v>
      </c>
      <c r="BM171" s="248" t="s">
        <v>200</v>
      </c>
    </row>
    <row r="172" s="13" customFormat="1">
      <c r="A172" s="13"/>
      <c r="B172" s="250"/>
      <c r="C172" s="251"/>
      <c r="D172" s="252" t="s">
        <v>131</v>
      </c>
      <c r="E172" s="253" t="s">
        <v>1</v>
      </c>
      <c r="F172" s="254" t="s">
        <v>201</v>
      </c>
      <c r="G172" s="251"/>
      <c r="H172" s="255">
        <v>253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131</v>
      </c>
      <c r="AU172" s="261" t="s">
        <v>85</v>
      </c>
      <c r="AV172" s="13" t="s">
        <v>85</v>
      </c>
      <c r="AW172" s="13" t="s">
        <v>31</v>
      </c>
      <c r="AX172" s="13" t="s">
        <v>75</v>
      </c>
      <c r="AY172" s="261" t="s">
        <v>122</v>
      </c>
    </row>
    <row r="173" s="13" customFormat="1">
      <c r="A173" s="13"/>
      <c r="B173" s="250"/>
      <c r="C173" s="251"/>
      <c r="D173" s="252" t="s">
        <v>131</v>
      </c>
      <c r="E173" s="253" t="s">
        <v>1</v>
      </c>
      <c r="F173" s="254" t="s">
        <v>202</v>
      </c>
      <c r="G173" s="251"/>
      <c r="H173" s="255">
        <v>306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131</v>
      </c>
      <c r="AU173" s="261" t="s">
        <v>85</v>
      </c>
      <c r="AV173" s="13" t="s">
        <v>85</v>
      </c>
      <c r="AW173" s="13" t="s">
        <v>31</v>
      </c>
      <c r="AX173" s="13" t="s">
        <v>75</v>
      </c>
      <c r="AY173" s="261" t="s">
        <v>122</v>
      </c>
    </row>
    <row r="174" s="13" customFormat="1">
      <c r="A174" s="13"/>
      <c r="B174" s="250"/>
      <c r="C174" s="251"/>
      <c r="D174" s="252" t="s">
        <v>131</v>
      </c>
      <c r="E174" s="253" t="s">
        <v>1</v>
      </c>
      <c r="F174" s="254" t="s">
        <v>203</v>
      </c>
      <c r="G174" s="251"/>
      <c r="H174" s="255">
        <v>229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131</v>
      </c>
      <c r="AU174" s="261" t="s">
        <v>85</v>
      </c>
      <c r="AV174" s="13" t="s">
        <v>85</v>
      </c>
      <c r="AW174" s="13" t="s">
        <v>31</v>
      </c>
      <c r="AX174" s="13" t="s">
        <v>75</v>
      </c>
      <c r="AY174" s="261" t="s">
        <v>122</v>
      </c>
    </row>
    <row r="175" s="13" customFormat="1">
      <c r="A175" s="13"/>
      <c r="B175" s="250"/>
      <c r="C175" s="251"/>
      <c r="D175" s="252" t="s">
        <v>131</v>
      </c>
      <c r="E175" s="253" t="s">
        <v>1</v>
      </c>
      <c r="F175" s="254" t="s">
        <v>204</v>
      </c>
      <c r="G175" s="251"/>
      <c r="H175" s="255">
        <v>294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131</v>
      </c>
      <c r="AU175" s="261" t="s">
        <v>85</v>
      </c>
      <c r="AV175" s="13" t="s">
        <v>85</v>
      </c>
      <c r="AW175" s="13" t="s">
        <v>31</v>
      </c>
      <c r="AX175" s="13" t="s">
        <v>75</v>
      </c>
      <c r="AY175" s="261" t="s">
        <v>122</v>
      </c>
    </row>
    <row r="176" s="14" customFormat="1">
      <c r="A176" s="14"/>
      <c r="B176" s="262"/>
      <c r="C176" s="263"/>
      <c r="D176" s="252" t="s">
        <v>131</v>
      </c>
      <c r="E176" s="264" t="s">
        <v>1</v>
      </c>
      <c r="F176" s="265" t="s">
        <v>133</v>
      </c>
      <c r="G176" s="263"/>
      <c r="H176" s="266">
        <v>1082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131</v>
      </c>
      <c r="AU176" s="272" t="s">
        <v>85</v>
      </c>
      <c r="AV176" s="14" t="s">
        <v>129</v>
      </c>
      <c r="AW176" s="14" t="s">
        <v>31</v>
      </c>
      <c r="AX176" s="14" t="s">
        <v>83</v>
      </c>
      <c r="AY176" s="272" t="s">
        <v>122</v>
      </c>
    </row>
    <row r="177" s="2" customFormat="1" ht="21.75" customHeight="1">
      <c r="A177" s="38"/>
      <c r="B177" s="39"/>
      <c r="C177" s="273" t="s">
        <v>205</v>
      </c>
      <c r="D177" s="273" t="s">
        <v>152</v>
      </c>
      <c r="E177" s="274" t="s">
        <v>206</v>
      </c>
      <c r="F177" s="275" t="s">
        <v>207</v>
      </c>
      <c r="G177" s="276" t="s">
        <v>162</v>
      </c>
      <c r="H177" s="277">
        <v>10</v>
      </c>
      <c r="I177" s="278"/>
      <c r="J177" s="279">
        <f>ROUND(I177*H177,2)</f>
        <v>0</v>
      </c>
      <c r="K177" s="280"/>
      <c r="L177" s="281"/>
      <c r="M177" s="282" t="s">
        <v>1</v>
      </c>
      <c r="N177" s="283" t="s">
        <v>40</v>
      </c>
      <c r="O177" s="91"/>
      <c r="P177" s="246">
        <f>O177*H177</f>
        <v>0</v>
      </c>
      <c r="Q177" s="246">
        <v>0.14299999999999999</v>
      </c>
      <c r="R177" s="246">
        <f>Q177*H177</f>
        <v>1.4299999999999999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156</v>
      </c>
      <c r="AT177" s="248" t="s">
        <v>152</v>
      </c>
      <c r="AU177" s="248" t="s">
        <v>85</v>
      </c>
      <c r="AY177" s="17" t="s">
        <v>122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83</v>
      </c>
      <c r="BK177" s="249">
        <f>ROUND(I177*H177,2)</f>
        <v>0</v>
      </c>
      <c r="BL177" s="17" t="s">
        <v>129</v>
      </c>
      <c r="BM177" s="248" t="s">
        <v>208</v>
      </c>
    </row>
    <row r="178" s="13" customFormat="1">
      <c r="A178" s="13"/>
      <c r="B178" s="250"/>
      <c r="C178" s="251"/>
      <c r="D178" s="252" t="s">
        <v>131</v>
      </c>
      <c r="E178" s="253" t="s">
        <v>1</v>
      </c>
      <c r="F178" s="254" t="s">
        <v>188</v>
      </c>
      <c r="G178" s="251"/>
      <c r="H178" s="255">
        <v>10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131</v>
      </c>
      <c r="AU178" s="261" t="s">
        <v>85</v>
      </c>
      <c r="AV178" s="13" t="s">
        <v>85</v>
      </c>
      <c r="AW178" s="13" t="s">
        <v>31</v>
      </c>
      <c r="AX178" s="13" t="s">
        <v>75</v>
      </c>
      <c r="AY178" s="261" t="s">
        <v>122</v>
      </c>
    </row>
    <row r="179" s="14" customFormat="1">
      <c r="A179" s="14"/>
      <c r="B179" s="262"/>
      <c r="C179" s="263"/>
      <c r="D179" s="252" t="s">
        <v>131</v>
      </c>
      <c r="E179" s="264" t="s">
        <v>1</v>
      </c>
      <c r="F179" s="265" t="s">
        <v>133</v>
      </c>
      <c r="G179" s="263"/>
      <c r="H179" s="266">
        <v>10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131</v>
      </c>
      <c r="AU179" s="272" t="s">
        <v>85</v>
      </c>
      <c r="AV179" s="14" t="s">
        <v>129</v>
      </c>
      <c r="AW179" s="14" t="s">
        <v>31</v>
      </c>
      <c r="AX179" s="14" t="s">
        <v>83</v>
      </c>
      <c r="AY179" s="272" t="s">
        <v>122</v>
      </c>
    </row>
    <row r="180" s="2" customFormat="1" ht="66.75" customHeight="1">
      <c r="A180" s="38"/>
      <c r="B180" s="39"/>
      <c r="C180" s="236" t="s">
        <v>209</v>
      </c>
      <c r="D180" s="236" t="s">
        <v>125</v>
      </c>
      <c r="E180" s="237" t="s">
        <v>210</v>
      </c>
      <c r="F180" s="238" t="s">
        <v>211</v>
      </c>
      <c r="G180" s="239" t="s">
        <v>191</v>
      </c>
      <c r="H180" s="240">
        <v>1.458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40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129</v>
      </c>
      <c r="AT180" s="248" t="s">
        <v>125</v>
      </c>
      <c r="AU180" s="248" t="s">
        <v>85</v>
      </c>
      <c r="AY180" s="17" t="s">
        <v>122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83</v>
      </c>
      <c r="BK180" s="249">
        <f>ROUND(I180*H180,2)</f>
        <v>0</v>
      </c>
      <c r="BL180" s="17" t="s">
        <v>129</v>
      </c>
      <c r="BM180" s="248" t="s">
        <v>212</v>
      </c>
    </row>
    <row r="181" s="13" customFormat="1">
      <c r="A181" s="13"/>
      <c r="B181" s="250"/>
      <c r="C181" s="251"/>
      <c r="D181" s="252" t="s">
        <v>131</v>
      </c>
      <c r="E181" s="253" t="s">
        <v>1</v>
      </c>
      <c r="F181" s="254" t="s">
        <v>213</v>
      </c>
      <c r="G181" s="251"/>
      <c r="H181" s="255">
        <v>1.458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131</v>
      </c>
      <c r="AU181" s="261" t="s">
        <v>85</v>
      </c>
      <c r="AV181" s="13" t="s">
        <v>85</v>
      </c>
      <c r="AW181" s="13" t="s">
        <v>31</v>
      </c>
      <c r="AX181" s="13" t="s">
        <v>75</v>
      </c>
      <c r="AY181" s="261" t="s">
        <v>122</v>
      </c>
    </row>
    <row r="182" s="14" customFormat="1">
      <c r="A182" s="14"/>
      <c r="B182" s="262"/>
      <c r="C182" s="263"/>
      <c r="D182" s="252" t="s">
        <v>131</v>
      </c>
      <c r="E182" s="264" t="s">
        <v>1</v>
      </c>
      <c r="F182" s="265" t="s">
        <v>133</v>
      </c>
      <c r="G182" s="263"/>
      <c r="H182" s="266">
        <v>1.458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2" t="s">
        <v>131</v>
      </c>
      <c r="AU182" s="272" t="s">
        <v>85</v>
      </c>
      <c r="AV182" s="14" t="s">
        <v>129</v>
      </c>
      <c r="AW182" s="14" t="s">
        <v>31</v>
      </c>
      <c r="AX182" s="14" t="s">
        <v>83</v>
      </c>
      <c r="AY182" s="272" t="s">
        <v>122</v>
      </c>
    </row>
    <row r="183" s="2" customFormat="1" ht="100.5" customHeight="1">
      <c r="A183" s="38"/>
      <c r="B183" s="39"/>
      <c r="C183" s="236" t="s">
        <v>214</v>
      </c>
      <c r="D183" s="236" t="s">
        <v>125</v>
      </c>
      <c r="E183" s="237" t="s">
        <v>215</v>
      </c>
      <c r="F183" s="238" t="s">
        <v>216</v>
      </c>
      <c r="G183" s="239" t="s">
        <v>170</v>
      </c>
      <c r="H183" s="240">
        <v>1524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40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129</v>
      </c>
      <c r="AT183" s="248" t="s">
        <v>125</v>
      </c>
      <c r="AU183" s="248" t="s">
        <v>85</v>
      </c>
      <c r="AY183" s="17" t="s">
        <v>122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83</v>
      </c>
      <c r="BK183" s="249">
        <f>ROUND(I183*H183,2)</f>
        <v>0</v>
      </c>
      <c r="BL183" s="17" t="s">
        <v>129</v>
      </c>
      <c r="BM183" s="248" t="s">
        <v>217</v>
      </c>
    </row>
    <row r="184" s="13" customFormat="1">
      <c r="A184" s="13"/>
      <c r="B184" s="250"/>
      <c r="C184" s="251"/>
      <c r="D184" s="252" t="s">
        <v>131</v>
      </c>
      <c r="E184" s="253" t="s">
        <v>1</v>
      </c>
      <c r="F184" s="254" t="s">
        <v>218</v>
      </c>
      <c r="G184" s="251"/>
      <c r="H184" s="255">
        <v>302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131</v>
      </c>
      <c r="AU184" s="261" t="s">
        <v>85</v>
      </c>
      <c r="AV184" s="13" t="s">
        <v>85</v>
      </c>
      <c r="AW184" s="13" t="s">
        <v>31</v>
      </c>
      <c r="AX184" s="13" t="s">
        <v>75</v>
      </c>
      <c r="AY184" s="261" t="s">
        <v>122</v>
      </c>
    </row>
    <row r="185" s="13" customFormat="1">
      <c r="A185" s="13"/>
      <c r="B185" s="250"/>
      <c r="C185" s="251"/>
      <c r="D185" s="252" t="s">
        <v>131</v>
      </c>
      <c r="E185" s="253" t="s">
        <v>1</v>
      </c>
      <c r="F185" s="254" t="s">
        <v>219</v>
      </c>
      <c r="G185" s="251"/>
      <c r="H185" s="255">
        <v>666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131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122</v>
      </c>
    </row>
    <row r="186" s="13" customFormat="1">
      <c r="A186" s="13"/>
      <c r="B186" s="250"/>
      <c r="C186" s="251"/>
      <c r="D186" s="252" t="s">
        <v>131</v>
      </c>
      <c r="E186" s="253" t="s">
        <v>1</v>
      </c>
      <c r="F186" s="254" t="s">
        <v>220</v>
      </c>
      <c r="G186" s="251"/>
      <c r="H186" s="255">
        <v>556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131</v>
      </c>
      <c r="AU186" s="261" t="s">
        <v>85</v>
      </c>
      <c r="AV186" s="13" t="s">
        <v>85</v>
      </c>
      <c r="AW186" s="13" t="s">
        <v>31</v>
      </c>
      <c r="AX186" s="13" t="s">
        <v>75</v>
      </c>
      <c r="AY186" s="261" t="s">
        <v>122</v>
      </c>
    </row>
    <row r="187" s="14" customFormat="1">
      <c r="A187" s="14"/>
      <c r="B187" s="262"/>
      <c r="C187" s="263"/>
      <c r="D187" s="252" t="s">
        <v>131</v>
      </c>
      <c r="E187" s="264" t="s">
        <v>1</v>
      </c>
      <c r="F187" s="265" t="s">
        <v>133</v>
      </c>
      <c r="G187" s="263"/>
      <c r="H187" s="266">
        <v>1524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131</v>
      </c>
      <c r="AU187" s="272" t="s">
        <v>85</v>
      </c>
      <c r="AV187" s="14" t="s">
        <v>129</v>
      </c>
      <c r="AW187" s="14" t="s">
        <v>31</v>
      </c>
      <c r="AX187" s="14" t="s">
        <v>83</v>
      </c>
      <c r="AY187" s="272" t="s">
        <v>122</v>
      </c>
    </row>
    <row r="188" s="2" customFormat="1" ht="100.5" customHeight="1">
      <c r="A188" s="38"/>
      <c r="B188" s="39"/>
      <c r="C188" s="236" t="s">
        <v>8</v>
      </c>
      <c r="D188" s="236" t="s">
        <v>125</v>
      </c>
      <c r="E188" s="237" t="s">
        <v>221</v>
      </c>
      <c r="F188" s="238" t="s">
        <v>222</v>
      </c>
      <c r="G188" s="239" t="s">
        <v>170</v>
      </c>
      <c r="H188" s="240">
        <v>2916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40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129</v>
      </c>
      <c r="AT188" s="248" t="s">
        <v>125</v>
      </c>
      <c r="AU188" s="248" t="s">
        <v>85</v>
      </c>
      <c r="AY188" s="17" t="s">
        <v>122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83</v>
      </c>
      <c r="BK188" s="249">
        <f>ROUND(I188*H188,2)</f>
        <v>0</v>
      </c>
      <c r="BL188" s="17" t="s">
        <v>129</v>
      </c>
      <c r="BM188" s="248" t="s">
        <v>223</v>
      </c>
    </row>
    <row r="189" s="13" customFormat="1">
      <c r="A189" s="13"/>
      <c r="B189" s="250"/>
      <c r="C189" s="251"/>
      <c r="D189" s="252" t="s">
        <v>131</v>
      </c>
      <c r="E189" s="253" t="s">
        <v>1</v>
      </c>
      <c r="F189" s="254" t="s">
        <v>224</v>
      </c>
      <c r="G189" s="251"/>
      <c r="H189" s="255">
        <v>670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131</v>
      </c>
      <c r="AU189" s="261" t="s">
        <v>85</v>
      </c>
      <c r="AV189" s="13" t="s">
        <v>85</v>
      </c>
      <c r="AW189" s="13" t="s">
        <v>31</v>
      </c>
      <c r="AX189" s="13" t="s">
        <v>75</v>
      </c>
      <c r="AY189" s="261" t="s">
        <v>122</v>
      </c>
    </row>
    <row r="190" s="13" customFormat="1">
      <c r="A190" s="13"/>
      <c r="B190" s="250"/>
      <c r="C190" s="251"/>
      <c r="D190" s="252" t="s">
        <v>131</v>
      </c>
      <c r="E190" s="253" t="s">
        <v>1</v>
      </c>
      <c r="F190" s="254" t="s">
        <v>225</v>
      </c>
      <c r="G190" s="251"/>
      <c r="H190" s="255">
        <v>836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131</v>
      </c>
      <c r="AU190" s="261" t="s">
        <v>85</v>
      </c>
      <c r="AV190" s="13" t="s">
        <v>85</v>
      </c>
      <c r="AW190" s="13" t="s">
        <v>31</v>
      </c>
      <c r="AX190" s="13" t="s">
        <v>75</v>
      </c>
      <c r="AY190" s="261" t="s">
        <v>122</v>
      </c>
    </row>
    <row r="191" s="13" customFormat="1">
      <c r="A191" s="13"/>
      <c r="B191" s="250"/>
      <c r="C191" s="251"/>
      <c r="D191" s="252" t="s">
        <v>131</v>
      </c>
      <c r="E191" s="253" t="s">
        <v>1</v>
      </c>
      <c r="F191" s="254" t="s">
        <v>226</v>
      </c>
      <c r="G191" s="251"/>
      <c r="H191" s="255">
        <v>632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131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122</v>
      </c>
    </row>
    <row r="192" s="13" customFormat="1">
      <c r="A192" s="13"/>
      <c r="B192" s="250"/>
      <c r="C192" s="251"/>
      <c r="D192" s="252" t="s">
        <v>131</v>
      </c>
      <c r="E192" s="253" t="s">
        <v>1</v>
      </c>
      <c r="F192" s="254" t="s">
        <v>227</v>
      </c>
      <c r="G192" s="251"/>
      <c r="H192" s="255">
        <v>778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131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122</v>
      </c>
    </row>
    <row r="193" s="14" customFormat="1">
      <c r="A193" s="14"/>
      <c r="B193" s="262"/>
      <c r="C193" s="263"/>
      <c r="D193" s="252" t="s">
        <v>131</v>
      </c>
      <c r="E193" s="264" t="s">
        <v>1</v>
      </c>
      <c r="F193" s="265" t="s">
        <v>133</v>
      </c>
      <c r="G193" s="263"/>
      <c r="H193" s="266">
        <v>2916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131</v>
      </c>
      <c r="AU193" s="272" t="s">
        <v>85</v>
      </c>
      <c r="AV193" s="14" t="s">
        <v>129</v>
      </c>
      <c r="AW193" s="14" t="s">
        <v>31</v>
      </c>
      <c r="AX193" s="14" t="s">
        <v>83</v>
      </c>
      <c r="AY193" s="272" t="s">
        <v>122</v>
      </c>
    </row>
    <row r="194" s="2" customFormat="1" ht="78" customHeight="1">
      <c r="A194" s="38"/>
      <c r="B194" s="39"/>
      <c r="C194" s="236" t="s">
        <v>228</v>
      </c>
      <c r="D194" s="236" t="s">
        <v>125</v>
      </c>
      <c r="E194" s="237" t="s">
        <v>229</v>
      </c>
      <c r="F194" s="238" t="s">
        <v>230</v>
      </c>
      <c r="G194" s="239" t="s">
        <v>170</v>
      </c>
      <c r="H194" s="240">
        <v>226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40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129</v>
      </c>
      <c r="AT194" s="248" t="s">
        <v>125</v>
      </c>
      <c r="AU194" s="248" t="s">
        <v>85</v>
      </c>
      <c r="AY194" s="17" t="s">
        <v>122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83</v>
      </c>
      <c r="BK194" s="249">
        <f>ROUND(I194*H194,2)</f>
        <v>0</v>
      </c>
      <c r="BL194" s="17" t="s">
        <v>129</v>
      </c>
      <c r="BM194" s="248" t="s">
        <v>231</v>
      </c>
    </row>
    <row r="195" s="2" customFormat="1">
      <c r="A195" s="38"/>
      <c r="B195" s="39"/>
      <c r="C195" s="40"/>
      <c r="D195" s="252" t="s">
        <v>232</v>
      </c>
      <c r="E195" s="40"/>
      <c r="F195" s="294" t="s">
        <v>233</v>
      </c>
      <c r="G195" s="40"/>
      <c r="H195" s="40"/>
      <c r="I195" s="144"/>
      <c r="J195" s="40"/>
      <c r="K195" s="40"/>
      <c r="L195" s="44"/>
      <c r="M195" s="295"/>
      <c r="N195" s="29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232</v>
      </c>
      <c r="AU195" s="17" t="s">
        <v>85</v>
      </c>
    </row>
    <row r="196" s="13" customFormat="1">
      <c r="A196" s="13"/>
      <c r="B196" s="250"/>
      <c r="C196" s="251"/>
      <c r="D196" s="252" t="s">
        <v>131</v>
      </c>
      <c r="E196" s="253" t="s">
        <v>1</v>
      </c>
      <c r="F196" s="254" t="s">
        <v>234</v>
      </c>
      <c r="G196" s="251"/>
      <c r="H196" s="255">
        <v>40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131</v>
      </c>
      <c r="AU196" s="261" t="s">
        <v>85</v>
      </c>
      <c r="AV196" s="13" t="s">
        <v>85</v>
      </c>
      <c r="AW196" s="13" t="s">
        <v>31</v>
      </c>
      <c r="AX196" s="13" t="s">
        <v>75</v>
      </c>
      <c r="AY196" s="261" t="s">
        <v>122</v>
      </c>
    </row>
    <row r="197" s="13" customFormat="1">
      <c r="A197" s="13"/>
      <c r="B197" s="250"/>
      <c r="C197" s="251"/>
      <c r="D197" s="252" t="s">
        <v>131</v>
      </c>
      <c r="E197" s="253" t="s">
        <v>1</v>
      </c>
      <c r="F197" s="254" t="s">
        <v>235</v>
      </c>
      <c r="G197" s="251"/>
      <c r="H197" s="255">
        <v>56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131</v>
      </c>
      <c r="AU197" s="261" t="s">
        <v>85</v>
      </c>
      <c r="AV197" s="13" t="s">
        <v>85</v>
      </c>
      <c r="AW197" s="13" t="s">
        <v>31</v>
      </c>
      <c r="AX197" s="13" t="s">
        <v>75</v>
      </c>
      <c r="AY197" s="261" t="s">
        <v>122</v>
      </c>
    </row>
    <row r="198" s="13" customFormat="1">
      <c r="A198" s="13"/>
      <c r="B198" s="250"/>
      <c r="C198" s="251"/>
      <c r="D198" s="252" t="s">
        <v>131</v>
      </c>
      <c r="E198" s="253" t="s">
        <v>1</v>
      </c>
      <c r="F198" s="254" t="s">
        <v>236</v>
      </c>
      <c r="G198" s="251"/>
      <c r="H198" s="255">
        <v>50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131</v>
      </c>
      <c r="AU198" s="261" t="s">
        <v>85</v>
      </c>
      <c r="AV198" s="13" t="s">
        <v>85</v>
      </c>
      <c r="AW198" s="13" t="s">
        <v>31</v>
      </c>
      <c r="AX198" s="13" t="s">
        <v>75</v>
      </c>
      <c r="AY198" s="261" t="s">
        <v>122</v>
      </c>
    </row>
    <row r="199" s="13" customFormat="1">
      <c r="A199" s="13"/>
      <c r="B199" s="250"/>
      <c r="C199" s="251"/>
      <c r="D199" s="252" t="s">
        <v>131</v>
      </c>
      <c r="E199" s="253" t="s">
        <v>1</v>
      </c>
      <c r="F199" s="254" t="s">
        <v>237</v>
      </c>
      <c r="G199" s="251"/>
      <c r="H199" s="255">
        <v>80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131</v>
      </c>
      <c r="AU199" s="261" t="s">
        <v>85</v>
      </c>
      <c r="AV199" s="13" t="s">
        <v>85</v>
      </c>
      <c r="AW199" s="13" t="s">
        <v>31</v>
      </c>
      <c r="AX199" s="13" t="s">
        <v>75</v>
      </c>
      <c r="AY199" s="261" t="s">
        <v>122</v>
      </c>
    </row>
    <row r="200" s="14" customFormat="1">
      <c r="A200" s="14"/>
      <c r="B200" s="262"/>
      <c r="C200" s="263"/>
      <c r="D200" s="252" t="s">
        <v>131</v>
      </c>
      <c r="E200" s="264" t="s">
        <v>1</v>
      </c>
      <c r="F200" s="265" t="s">
        <v>133</v>
      </c>
      <c r="G200" s="263"/>
      <c r="H200" s="266">
        <v>226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131</v>
      </c>
      <c r="AU200" s="272" t="s">
        <v>85</v>
      </c>
      <c r="AV200" s="14" t="s">
        <v>129</v>
      </c>
      <c r="AW200" s="14" t="s">
        <v>31</v>
      </c>
      <c r="AX200" s="14" t="s">
        <v>83</v>
      </c>
      <c r="AY200" s="272" t="s">
        <v>122</v>
      </c>
    </row>
    <row r="201" s="2" customFormat="1" ht="44.25" customHeight="1">
      <c r="A201" s="38"/>
      <c r="B201" s="39"/>
      <c r="C201" s="236" t="s">
        <v>238</v>
      </c>
      <c r="D201" s="236" t="s">
        <v>125</v>
      </c>
      <c r="E201" s="237" t="s">
        <v>239</v>
      </c>
      <c r="F201" s="238" t="s">
        <v>240</v>
      </c>
      <c r="G201" s="239" t="s">
        <v>162</v>
      </c>
      <c r="H201" s="240">
        <v>80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40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129</v>
      </c>
      <c r="AT201" s="248" t="s">
        <v>125</v>
      </c>
      <c r="AU201" s="248" t="s">
        <v>85</v>
      </c>
      <c r="AY201" s="17" t="s">
        <v>122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83</v>
      </c>
      <c r="BK201" s="249">
        <f>ROUND(I201*H201,2)</f>
        <v>0</v>
      </c>
      <c r="BL201" s="17" t="s">
        <v>129</v>
      </c>
      <c r="BM201" s="248" t="s">
        <v>241</v>
      </c>
    </row>
    <row r="202" s="13" customFormat="1">
      <c r="A202" s="13"/>
      <c r="B202" s="250"/>
      <c r="C202" s="251"/>
      <c r="D202" s="252" t="s">
        <v>131</v>
      </c>
      <c r="E202" s="253" t="s">
        <v>1</v>
      </c>
      <c r="F202" s="254" t="s">
        <v>242</v>
      </c>
      <c r="G202" s="251"/>
      <c r="H202" s="255">
        <v>80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131</v>
      </c>
      <c r="AU202" s="261" t="s">
        <v>85</v>
      </c>
      <c r="AV202" s="13" t="s">
        <v>85</v>
      </c>
      <c r="AW202" s="13" t="s">
        <v>31</v>
      </c>
      <c r="AX202" s="13" t="s">
        <v>75</v>
      </c>
      <c r="AY202" s="261" t="s">
        <v>122</v>
      </c>
    </row>
    <row r="203" s="14" customFormat="1">
      <c r="A203" s="14"/>
      <c r="B203" s="262"/>
      <c r="C203" s="263"/>
      <c r="D203" s="252" t="s">
        <v>131</v>
      </c>
      <c r="E203" s="264" t="s">
        <v>1</v>
      </c>
      <c r="F203" s="265" t="s">
        <v>133</v>
      </c>
      <c r="G203" s="263"/>
      <c r="H203" s="266">
        <v>80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131</v>
      </c>
      <c r="AU203" s="272" t="s">
        <v>85</v>
      </c>
      <c r="AV203" s="14" t="s">
        <v>129</v>
      </c>
      <c r="AW203" s="14" t="s">
        <v>31</v>
      </c>
      <c r="AX203" s="14" t="s">
        <v>83</v>
      </c>
      <c r="AY203" s="272" t="s">
        <v>122</v>
      </c>
    </row>
    <row r="204" s="2" customFormat="1" ht="55.5" customHeight="1">
      <c r="A204" s="38"/>
      <c r="B204" s="39"/>
      <c r="C204" s="236" t="s">
        <v>243</v>
      </c>
      <c r="D204" s="236" t="s">
        <v>125</v>
      </c>
      <c r="E204" s="237" t="s">
        <v>244</v>
      </c>
      <c r="F204" s="238" t="s">
        <v>245</v>
      </c>
      <c r="G204" s="239" t="s">
        <v>162</v>
      </c>
      <c r="H204" s="240">
        <v>7645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40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129</v>
      </c>
      <c r="AT204" s="248" t="s">
        <v>125</v>
      </c>
      <c r="AU204" s="248" t="s">
        <v>85</v>
      </c>
      <c r="AY204" s="17" t="s">
        <v>122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83</v>
      </c>
      <c r="BK204" s="249">
        <f>ROUND(I204*H204,2)</f>
        <v>0</v>
      </c>
      <c r="BL204" s="17" t="s">
        <v>129</v>
      </c>
      <c r="BM204" s="248" t="s">
        <v>246</v>
      </c>
    </row>
    <row r="205" s="13" customFormat="1">
      <c r="A205" s="13"/>
      <c r="B205" s="250"/>
      <c r="C205" s="251"/>
      <c r="D205" s="252" t="s">
        <v>131</v>
      </c>
      <c r="E205" s="253" t="s">
        <v>1</v>
      </c>
      <c r="F205" s="254" t="s">
        <v>247</v>
      </c>
      <c r="G205" s="251"/>
      <c r="H205" s="255">
        <v>3012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131</v>
      </c>
      <c r="AU205" s="261" t="s">
        <v>85</v>
      </c>
      <c r="AV205" s="13" t="s">
        <v>85</v>
      </c>
      <c r="AW205" s="13" t="s">
        <v>31</v>
      </c>
      <c r="AX205" s="13" t="s">
        <v>75</v>
      </c>
      <c r="AY205" s="261" t="s">
        <v>122</v>
      </c>
    </row>
    <row r="206" s="13" customFormat="1">
      <c r="A206" s="13"/>
      <c r="B206" s="250"/>
      <c r="C206" s="251"/>
      <c r="D206" s="252" t="s">
        <v>131</v>
      </c>
      <c r="E206" s="253" t="s">
        <v>1</v>
      </c>
      <c r="F206" s="254" t="s">
        <v>248</v>
      </c>
      <c r="G206" s="251"/>
      <c r="H206" s="255">
        <v>4633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131</v>
      </c>
      <c r="AU206" s="261" t="s">
        <v>85</v>
      </c>
      <c r="AV206" s="13" t="s">
        <v>85</v>
      </c>
      <c r="AW206" s="13" t="s">
        <v>31</v>
      </c>
      <c r="AX206" s="13" t="s">
        <v>75</v>
      </c>
      <c r="AY206" s="261" t="s">
        <v>122</v>
      </c>
    </row>
    <row r="207" s="14" customFormat="1">
      <c r="A207" s="14"/>
      <c r="B207" s="262"/>
      <c r="C207" s="263"/>
      <c r="D207" s="252" t="s">
        <v>131</v>
      </c>
      <c r="E207" s="264" t="s">
        <v>1</v>
      </c>
      <c r="F207" s="265" t="s">
        <v>133</v>
      </c>
      <c r="G207" s="263"/>
      <c r="H207" s="266">
        <v>7645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131</v>
      </c>
      <c r="AU207" s="272" t="s">
        <v>85</v>
      </c>
      <c r="AV207" s="14" t="s">
        <v>129</v>
      </c>
      <c r="AW207" s="14" t="s">
        <v>31</v>
      </c>
      <c r="AX207" s="14" t="s">
        <v>83</v>
      </c>
      <c r="AY207" s="272" t="s">
        <v>122</v>
      </c>
    </row>
    <row r="208" s="2" customFormat="1" ht="16.5" customHeight="1">
      <c r="A208" s="38"/>
      <c r="B208" s="39"/>
      <c r="C208" s="273" t="s">
        <v>249</v>
      </c>
      <c r="D208" s="273" t="s">
        <v>152</v>
      </c>
      <c r="E208" s="274" t="s">
        <v>250</v>
      </c>
      <c r="F208" s="275" t="s">
        <v>251</v>
      </c>
      <c r="G208" s="276" t="s">
        <v>162</v>
      </c>
      <c r="H208" s="277">
        <v>3823</v>
      </c>
      <c r="I208" s="278"/>
      <c r="J208" s="279">
        <f>ROUND(I208*H208,2)</f>
        <v>0</v>
      </c>
      <c r="K208" s="280"/>
      <c r="L208" s="281"/>
      <c r="M208" s="282" t="s">
        <v>1</v>
      </c>
      <c r="N208" s="283" t="s">
        <v>40</v>
      </c>
      <c r="O208" s="91"/>
      <c r="P208" s="246">
        <f>O208*H208</f>
        <v>0</v>
      </c>
      <c r="Q208" s="246">
        <v>0.00018000000000000001</v>
      </c>
      <c r="R208" s="246">
        <f>Q208*H208</f>
        <v>0.68814000000000008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156</v>
      </c>
      <c r="AT208" s="248" t="s">
        <v>152</v>
      </c>
      <c r="AU208" s="248" t="s">
        <v>85</v>
      </c>
      <c r="AY208" s="17" t="s">
        <v>122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83</v>
      </c>
      <c r="BK208" s="249">
        <f>ROUND(I208*H208,2)</f>
        <v>0</v>
      </c>
      <c r="BL208" s="17" t="s">
        <v>129</v>
      </c>
      <c r="BM208" s="248" t="s">
        <v>252</v>
      </c>
    </row>
    <row r="209" s="15" customFormat="1">
      <c r="A209" s="15"/>
      <c r="B209" s="284"/>
      <c r="C209" s="285"/>
      <c r="D209" s="252" t="s">
        <v>131</v>
      </c>
      <c r="E209" s="286" t="s">
        <v>1</v>
      </c>
      <c r="F209" s="287" t="s">
        <v>164</v>
      </c>
      <c r="G209" s="285"/>
      <c r="H209" s="286" t="s">
        <v>1</v>
      </c>
      <c r="I209" s="288"/>
      <c r="J209" s="285"/>
      <c r="K209" s="285"/>
      <c r="L209" s="289"/>
      <c r="M209" s="290"/>
      <c r="N209" s="291"/>
      <c r="O209" s="291"/>
      <c r="P209" s="291"/>
      <c r="Q209" s="291"/>
      <c r="R209" s="291"/>
      <c r="S209" s="291"/>
      <c r="T209" s="29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93" t="s">
        <v>131</v>
      </c>
      <c r="AU209" s="293" t="s">
        <v>85</v>
      </c>
      <c r="AV209" s="15" t="s">
        <v>83</v>
      </c>
      <c r="AW209" s="15" t="s">
        <v>31</v>
      </c>
      <c r="AX209" s="15" t="s">
        <v>75</v>
      </c>
      <c r="AY209" s="293" t="s">
        <v>122</v>
      </c>
    </row>
    <row r="210" s="13" customFormat="1">
      <c r="A210" s="13"/>
      <c r="B210" s="250"/>
      <c r="C210" s="251"/>
      <c r="D210" s="252" t="s">
        <v>131</v>
      </c>
      <c r="E210" s="253" t="s">
        <v>1</v>
      </c>
      <c r="F210" s="254" t="s">
        <v>253</v>
      </c>
      <c r="G210" s="251"/>
      <c r="H210" s="255">
        <v>3823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131</v>
      </c>
      <c r="AU210" s="261" t="s">
        <v>85</v>
      </c>
      <c r="AV210" s="13" t="s">
        <v>85</v>
      </c>
      <c r="AW210" s="13" t="s">
        <v>31</v>
      </c>
      <c r="AX210" s="13" t="s">
        <v>75</v>
      </c>
      <c r="AY210" s="261" t="s">
        <v>122</v>
      </c>
    </row>
    <row r="211" s="14" customFormat="1">
      <c r="A211" s="14"/>
      <c r="B211" s="262"/>
      <c r="C211" s="263"/>
      <c r="D211" s="252" t="s">
        <v>131</v>
      </c>
      <c r="E211" s="264" t="s">
        <v>1</v>
      </c>
      <c r="F211" s="265" t="s">
        <v>133</v>
      </c>
      <c r="G211" s="263"/>
      <c r="H211" s="266">
        <v>3823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2" t="s">
        <v>131</v>
      </c>
      <c r="AU211" s="272" t="s">
        <v>85</v>
      </c>
      <c r="AV211" s="14" t="s">
        <v>129</v>
      </c>
      <c r="AW211" s="14" t="s">
        <v>31</v>
      </c>
      <c r="AX211" s="14" t="s">
        <v>83</v>
      </c>
      <c r="AY211" s="272" t="s">
        <v>122</v>
      </c>
    </row>
    <row r="212" s="2" customFormat="1" ht="55.5" customHeight="1">
      <c r="A212" s="38"/>
      <c r="B212" s="39"/>
      <c r="C212" s="236" t="s">
        <v>254</v>
      </c>
      <c r="D212" s="236" t="s">
        <v>125</v>
      </c>
      <c r="E212" s="237" t="s">
        <v>255</v>
      </c>
      <c r="F212" s="238" t="s">
        <v>256</v>
      </c>
      <c r="G212" s="239" t="s">
        <v>162</v>
      </c>
      <c r="H212" s="240">
        <v>15287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40</v>
      </c>
      <c r="O212" s="91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129</v>
      </c>
      <c r="AT212" s="248" t="s">
        <v>125</v>
      </c>
      <c r="AU212" s="248" t="s">
        <v>85</v>
      </c>
      <c r="AY212" s="17" t="s">
        <v>122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83</v>
      </c>
      <c r="BK212" s="249">
        <f>ROUND(I212*H212,2)</f>
        <v>0</v>
      </c>
      <c r="BL212" s="17" t="s">
        <v>129</v>
      </c>
      <c r="BM212" s="248" t="s">
        <v>257</v>
      </c>
    </row>
    <row r="213" s="13" customFormat="1">
      <c r="A213" s="13"/>
      <c r="B213" s="250"/>
      <c r="C213" s="251"/>
      <c r="D213" s="252" t="s">
        <v>131</v>
      </c>
      <c r="E213" s="253" t="s">
        <v>1</v>
      </c>
      <c r="F213" s="254" t="s">
        <v>258</v>
      </c>
      <c r="G213" s="251"/>
      <c r="H213" s="255">
        <v>6021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131</v>
      </c>
      <c r="AU213" s="261" t="s">
        <v>85</v>
      </c>
      <c r="AV213" s="13" t="s">
        <v>85</v>
      </c>
      <c r="AW213" s="13" t="s">
        <v>31</v>
      </c>
      <c r="AX213" s="13" t="s">
        <v>75</v>
      </c>
      <c r="AY213" s="261" t="s">
        <v>122</v>
      </c>
    </row>
    <row r="214" s="13" customFormat="1">
      <c r="A214" s="13"/>
      <c r="B214" s="250"/>
      <c r="C214" s="251"/>
      <c r="D214" s="252" t="s">
        <v>131</v>
      </c>
      <c r="E214" s="253" t="s">
        <v>1</v>
      </c>
      <c r="F214" s="254" t="s">
        <v>259</v>
      </c>
      <c r="G214" s="251"/>
      <c r="H214" s="255">
        <v>9266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131</v>
      </c>
      <c r="AU214" s="261" t="s">
        <v>85</v>
      </c>
      <c r="AV214" s="13" t="s">
        <v>85</v>
      </c>
      <c r="AW214" s="13" t="s">
        <v>31</v>
      </c>
      <c r="AX214" s="13" t="s">
        <v>75</v>
      </c>
      <c r="AY214" s="261" t="s">
        <v>122</v>
      </c>
    </row>
    <row r="215" s="14" customFormat="1">
      <c r="A215" s="14"/>
      <c r="B215" s="262"/>
      <c r="C215" s="263"/>
      <c r="D215" s="252" t="s">
        <v>131</v>
      </c>
      <c r="E215" s="264" t="s">
        <v>1</v>
      </c>
      <c r="F215" s="265" t="s">
        <v>133</v>
      </c>
      <c r="G215" s="263"/>
      <c r="H215" s="266">
        <v>15287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131</v>
      </c>
      <c r="AU215" s="272" t="s">
        <v>85</v>
      </c>
      <c r="AV215" s="14" t="s">
        <v>129</v>
      </c>
      <c r="AW215" s="14" t="s">
        <v>31</v>
      </c>
      <c r="AX215" s="14" t="s">
        <v>83</v>
      </c>
      <c r="AY215" s="272" t="s">
        <v>122</v>
      </c>
    </row>
    <row r="216" s="2" customFormat="1" ht="16.5" customHeight="1">
      <c r="A216" s="38"/>
      <c r="B216" s="39"/>
      <c r="C216" s="273" t="s">
        <v>7</v>
      </c>
      <c r="D216" s="273" t="s">
        <v>152</v>
      </c>
      <c r="E216" s="274" t="s">
        <v>260</v>
      </c>
      <c r="F216" s="275" t="s">
        <v>261</v>
      </c>
      <c r="G216" s="276" t="s">
        <v>162</v>
      </c>
      <c r="H216" s="277">
        <v>15287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40</v>
      </c>
      <c r="O216" s="91"/>
      <c r="P216" s="246">
        <f>O216*H216</f>
        <v>0</v>
      </c>
      <c r="Q216" s="246">
        <v>9.0000000000000006E-05</v>
      </c>
      <c r="R216" s="246">
        <f>Q216*H216</f>
        <v>1.3758300000000001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156</v>
      </c>
      <c r="AT216" s="248" t="s">
        <v>152</v>
      </c>
      <c r="AU216" s="248" t="s">
        <v>85</v>
      </c>
      <c r="AY216" s="17" t="s">
        <v>122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83</v>
      </c>
      <c r="BK216" s="249">
        <f>ROUND(I216*H216,2)</f>
        <v>0</v>
      </c>
      <c r="BL216" s="17" t="s">
        <v>129</v>
      </c>
      <c r="BM216" s="248" t="s">
        <v>262</v>
      </c>
    </row>
    <row r="217" s="15" customFormat="1">
      <c r="A217" s="15"/>
      <c r="B217" s="284"/>
      <c r="C217" s="285"/>
      <c r="D217" s="252" t="s">
        <v>131</v>
      </c>
      <c r="E217" s="286" t="s">
        <v>1</v>
      </c>
      <c r="F217" s="287" t="s">
        <v>164</v>
      </c>
      <c r="G217" s="285"/>
      <c r="H217" s="286" t="s">
        <v>1</v>
      </c>
      <c r="I217" s="288"/>
      <c r="J217" s="285"/>
      <c r="K217" s="285"/>
      <c r="L217" s="289"/>
      <c r="M217" s="290"/>
      <c r="N217" s="291"/>
      <c r="O217" s="291"/>
      <c r="P217" s="291"/>
      <c r="Q217" s="291"/>
      <c r="R217" s="291"/>
      <c r="S217" s="291"/>
      <c r="T217" s="29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3" t="s">
        <v>131</v>
      </c>
      <c r="AU217" s="293" t="s">
        <v>85</v>
      </c>
      <c r="AV217" s="15" t="s">
        <v>83</v>
      </c>
      <c r="AW217" s="15" t="s">
        <v>31</v>
      </c>
      <c r="AX217" s="15" t="s">
        <v>75</v>
      </c>
      <c r="AY217" s="293" t="s">
        <v>122</v>
      </c>
    </row>
    <row r="218" s="13" customFormat="1">
      <c r="A218" s="13"/>
      <c r="B218" s="250"/>
      <c r="C218" s="251"/>
      <c r="D218" s="252" t="s">
        <v>131</v>
      </c>
      <c r="E218" s="253" t="s">
        <v>1</v>
      </c>
      <c r="F218" s="254" t="s">
        <v>263</v>
      </c>
      <c r="G218" s="251"/>
      <c r="H218" s="255">
        <v>15287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131</v>
      </c>
      <c r="AU218" s="261" t="s">
        <v>85</v>
      </c>
      <c r="AV218" s="13" t="s">
        <v>85</v>
      </c>
      <c r="AW218" s="13" t="s">
        <v>31</v>
      </c>
      <c r="AX218" s="13" t="s">
        <v>75</v>
      </c>
      <c r="AY218" s="261" t="s">
        <v>122</v>
      </c>
    </row>
    <row r="219" s="14" customFormat="1">
      <c r="A219" s="14"/>
      <c r="B219" s="262"/>
      <c r="C219" s="263"/>
      <c r="D219" s="252" t="s">
        <v>131</v>
      </c>
      <c r="E219" s="264" t="s">
        <v>1</v>
      </c>
      <c r="F219" s="265" t="s">
        <v>133</v>
      </c>
      <c r="G219" s="263"/>
      <c r="H219" s="266">
        <v>15287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131</v>
      </c>
      <c r="AU219" s="272" t="s">
        <v>85</v>
      </c>
      <c r="AV219" s="14" t="s">
        <v>129</v>
      </c>
      <c r="AW219" s="14" t="s">
        <v>31</v>
      </c>
      <c r="AX219" s="14" t="s">
        <v>83</v>
      </c>
      <c r="AY219" s="272" t="s">
        <v>122</v>
      </c>
    </row>
    <row r="220" s="2" customFormat="1" ht="55.5" customHeight="1">
      <c r="A220" s="38"/>
      <c r="B220" s="39"/>
      <c r="C220" s="236" t="s">
        <v>264</v>
      </c>
      <c r="D220" s="236" t="s">
        <v>125</v>
      </c>
      <c r="E220" s="237" t="s">
        <v>265</v>
      </c>
      <c r="F220" s="238" t="s">
        <v>266</v>
      </c>
      <c r="G220" s="239" t="s">
        <v>162</v>
      </c>
      <c r="H220" s="240">
        <v>15287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40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129</v>
      </c>
      <c r="AT220" s="248" t="s">
        <v>125</v>
      </c>
      <c r="AU220" s="248" t="s">
        <v>85</v>
      </c>
      <c r="AY220" s="17" t="s">
        <v>122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83</v>
      </c>
      <c r="BK220" s="249">
        <f>ROUND(I220*H220,2)</f>
        <v>0</v>
      </c>
      <c r="BL220" s="17" t="s">
        <v>129</v>
      </c>
      <c r="BM220" s="248" t="s">
        <v>267</v>
      </c>
    </row>
    <row r="221" s="13" customFormat="1">
      <c r="A221" s="13"/>
      <c r="B221" s="250"/>
      <c r="C221" s="251"/>
      <c r="D221" s="252" t="s">
        <v>131</v>
      </c>
      <c r="E221" s="253" t="s">
        <v>1</v>
      </c>
      <c r="F221" s="254" t="s">
        <v>268</v>
      </c>
      <c r="G221" s="251"/>
      <c r="H221" s="255">
        <v>6021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131</v>
      </c>
      <c r="AU221" s="261" t="s">
        <v>85</v>
      </c>
      <c r="AV221" s="13" t="s">
        <v>85</v>
      </c>
      <c r="AW221" s="13" t="s">
        <v>31</v>
      </c>
      <c r="AX221" s="13" t="s">
        <v>75</v>
      </c>
      <c r="AY221" s="261" t="s">
        <v>122</v>
      </c>
    </row>
    <row r="222" s="13" customFormat="1">
      <c r="A222" s="13"/>
      <c r="B222" s="250"/>
      <c r="C222" s="251"/>
      <c r="D222" s="252" t="s">
        <v>131</v>
      </c>
      <c r="E222" s="253" t="s">
        <v>1</v>
      </c>
      <c r="F222" s="254" t="s">
        <v>269</v>
      </c>
      <c r="G222" s="251"/>
      <c r="H222" s="255">
        <v>9266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131</v>
      </c>
      <c r="AU222" s="261" t="s">
        <v>85</v>
      </c>
      <c r="AV222" s="13" t="s">
        <v>85</v>
      </c>
      <c r="AW222" s="13" t="s">
        <v>31</v>
      </c>
      <c r="AX222" s="13" t="s">
        <v>75</v>
      </c>
      <c r="AY222" s="261" t="s">
        <v>122</v>
      </c>
    </row>
    <row r="223" s="14" customFormat="1">
      <c r="A223" s="14"/>
      <c r="B223" s="262"/>
      <c r="C223" s="263"/>
      <c r="D223" s="252" t="s">
        <v>131</v>
      </c>
      <c r="E223" s="264" t="s">
        <v>1</v>
      </c>
      <c r="F223" s="265" t="s">
        <v>133</v>
      </c>
      <c r="G223" s="263"/>
      <c r="H223" s="266">
        <v>15287</v>
      </c>
      <c r="I223" s="267"/>
      <c r="J223" s="263"/>
      <c r="K223" s="263"/>
      <c r="L223" s="268"/>
      <c r="M223" s="269"/>
      <c r="N223" s="270"/>
      <c r="O223" s="270"/>
      <c r="P223" s="270"/>
      <c r="Q223" s="270"/>
      <c r="R223" s="270"/>
      <c r="S223" s="270"/>
      <c r="T223" s="27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2" t="s">
        <v>131</v>
      </c>
      <c r="AU223" s="272" t="s">
        <v>85</v>
      </c>
      <c r="AV223" s="14" t="s">
        <v>129</v>
      </c>
      <c r="AW223" s="14" t="s">
        <v>31</v>
      </c>
      <c r="AX223" s="14" t="s">
        <v>83</v>
      </c>
      <c r="AY223" s="272" t="s">
        <v>122</v>
      </c>
    </row>
    <row r="224" s="2" customFormat="1" ht="16.5" customHeight="1">
      <c r="A224" s="38"/>
      <c r="B224" s="39"/>
      <c r="C224" s="273" t="s">
        <v>270</v>
      </c>
      <c r="D224" s="273" t="s">
        <v>152</v>
      </c>
      <c r="E224" s="274" t="s">
        <v>271</v>
      </c>
      <c r="F224" s="275" t="s">
        <v>272</v>
      </c>
      <c r="G224" s="276" t="s">
        <v>162</v>
      </c>
      <c r="H224" s="277">
        <v>15287</v>
      </c>
      <c r="I224" s="278"/>
      <c r="J224" s="279">
        <f>ROUND(I224*H224,2)</f>
        <v>0</v>
      </c>
      <c r="K224" s="280"/>
      <c r="L224" s="281"/>
      <c r="M224" s="282" t="s">
        <v>1</v>
      </c>
      <c r="N224" s="283" t="s">
        <v>40</v>
      </c>
      <c r="O224" s="91"/>
      <c r="P224" s="246">
        <f>O224*H224</f>
        <v>0</v>
      </c>
      <c r="Q224" s="246">
        <v>5.0000000000000002E-05</v>
      </c>
      <c r="R224" s="246">
        <f>Q224*H224</f>
        <v>0.76435000000000008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156</v>
      </c>
      <c r="AT224" s="248" t="s">
        <v>152</v>
      </c>
      <c r="AU224" s="248" t="s">
        <v>85</v>
      </c>
      <c r="AY224" s="17" t="s">
        <v>122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83</v>
      </c>
      <c r="BK224" s="249">
        <f>ROUND(I224*H224,2)</f>
        <v>0</v>
      </c>
      <c r="BL224" s="17" t="s">
        <v>129</v>
      </c>
      <c r="BM224" s="248" t="s">
        <v>273</v>
      </c>
    </row>
    <row r="225" s="15" customFormat="1">
      <c r="A225" s="15"/>
      <c r="B225" s="284"/>
      <c r="C225" s="285"/>
      <c r="D225" s="252" t="s">
        <v>131</v>
      </c>
      <c r="E225" s="286" t="s">
        <v>1</v>
      </c>
      <c r="F225" s="287" t="s">
        <v>164</v>
      </c>
      <c r="G225" s="285"/>
      <c r="H225" s="286" t="s">
        <v>1</v>
      </c>
      <c r="I225" s="288"/>
      <c r="J225" s="285"/>
      <c r="K225" s="285"/>
      <c r="L225" s="289"/>
      <c r="M225" s="290"/>
      <c r="N225" s="291"/>
      <c r="O225" s="291"/>
      <c r="P225" s="291"/>
      <c r="Q225" s="291"/>
      <c r="R225" s="291"/>
      <c r="S225" s="291"/>
      <c r="T225" s="29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3" t="s">
        <v>131</v>
      </c>
      <c r="AU225" s="293" t="s">
        <v>85</v>
      </c>
      <c r="AV225" s="15" t="s">
        <v>83</v>
      </c>
      <c r="AW225" s="15" t="s">
        <v>31</v>
      </c>
      <c r="AX225" s="15" t="s">
        <v>75</v>
      </c>
      <c r="AY225" s="293" t="s">
        <v>122</v>
      </c>
    </row>
    <row r="226" s="13" customFormat="1">
      <c r="A226" s="13"/>
      <c r="B226" s="250"/>
      <c r="C226" s="251"/>
      <c r="D226" s="252" t="s">
        <v>131</v>
      </c>
      <c r="E226" s="253" t="s">
        <v>1</v>
      </c>
      <c r="F226" s="254" t="s">
        <v>268</v>
      </c>
      <c r="G226" s="251"/>
      <c r="H226" s="255">
        <v>6021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131</v>
      </c>
      <c r="AU226" s="261" t="s">
        <v>85</v>
      </c>
      <c r="AV226" s="13" t="s">
        <v>85</v>
      </c>
      <c r="AW226" s="13" t="s">
        <v>31</v>
      </c>
      <c r="AX226" s="13" t="s">
        <v>75</v>
      </c>
      <c r="AY226" s="261" t="s">
        <v>122</v>
      </c>
    </row>
    <row r="227" s="13" customFormat="1">
      <c r="A227" s="13"/>
      <c r="B227" s="250"/>
      <c r="C227" s="251"/>
      <c r="D227" s="252" t="s">
        <v>131</v>
      </c>
      <c r="E227" s="253" t="s">
        <v>1</v>
      </c>
      <c r="F227" s="254" t="s">
        <v>269</v>
      </c>
      <c r="G227" s="251"/>
      <c r="H227" s="255">
        <v>9266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131</v>
      </c>
      <c r="AU227" s="261" t="s">
        <v>85</v>
      </c>
      <c r="AV227" s="13" t="s">
        <v>85</v>
      </c>
      <c r="AW227" s="13" t="s">
        <v>31</v>
      </c>
      <c r="AX227" s="13" t="s">
        <v>75</v>
      </c>
      <c r="AY227" s="261" t="s">
        <v>122</v>
      </c>
    </row>
    <row r="228" s="14" customFormat="1">
      <c r="A228" s="14"/>
      <c r="B228" s="262"/>
      <c r="C228" s="263"/>
      <c r="D228" s="252" t="s">
        <v>131</v>
      </c>
      <c r="E228" s="264" t="s">
        <v>1</v>
      </c>
      <c r="F228" s="265" t="s">
        <v>133</v>
      </c>
      <c r="G228" s="263"/>
      <c r="H228" s="266">
        <v>15287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131</v>
      </c>
      <c r="AU228" s="272" t="s">
        <v>85</v>
      </c>
      <c r="AV228" s="14" t="s">
        <v>129</v>
      </c>
      <c r="AW228" s="14" t="s">
        <v>31</v>
      </c>
      <c r="AX228" s="14" t="s">
        <v>83</v>
      </c>
      <c r="AY228" s="272" t="s">
        <v>122</v>
      </c>
    </row>
    <row r="229" s="2" customFormat="1" ht="16.5" customHeight="1">
      <c r="A229" s="38"/>
      <c r="B229" s="39"/>
      <c r="C229" s="273" t="s">
        <v>274</v>
      </c>
      <c r="D229" s="273" t="s">
        <v>152</v>
      </c>
      <c r="E229" s="274" t="s">
        <v>275</v>
      </c>
      <c r="F229" s="275" t="s">
        <v>276</v>
      </c>
      <c r="G229" s="276" t="s">
        <v>162</v>
      </c>
      <c r="H229" s="277">
        <v>15287</v>
      </c>
      <c r="I229" s="278"/>
      <c r="J229" s="279">
        <f>ROUND(I229*H229,2)</f>
        <v>0</v>
      </c>
      <c r="K229" s="280"/>
      <c r="L229" s="281"/>
      <c r="M229" s="282" t="s">
        <v>1</v>
      </c>
      <c r="N229" s="283" t="s">
        <v>40</v>
      </c>
      <c r="O229" s="91"/>
      <c r="P229" s="246">
        <f>O229*H229</f>
        <v>0</v>
      </c>
      <c r="Q229" s="246">
        <v>0.00014999999999999999</v>
      </c>
      <c r="R229" s="246">
        <f>Q229*H229</f>
        <v>2.2930499999999996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156</v>
      </c>
      <c r="AT229" s="248" t="s">
        <v>152</v>
      </c>
      <c r="AU229" s="248" t="s">
        <v>85</v>
      </c>
      <c r="AY229" s="17" t="s">
        <v>122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83</v>
      </c>
      <c r="BK229" s="249">
        <f>ROUND(I229*H229,2)</f>
        <v>0</v>
      </c>
      <c r="BL229" s="17" t="s">
        <v>129</v>
      </c>
      <c r="BM229" s="248" t="s">
        <v>277</v>
      </c>
    </row>
    <row r="230" s="15" customFormat="1">
      <c r="A230" s="15"/>
      <c r="B230" s="284"/>
      <c r="C230" s="285"/>
      <c r="D230" s="252" t="s">
        <v>131</v>
      </c>
      <c r="E230" s="286" t="s">
        <v>1</v>
      </c>
      <c r="F230" s="287" t="s">
        <v>164</v>
      </c>
      <c r="G230" s="285"/>
      <c r="H230" s="286" t="s">
        <v>1</v>
      </c>
      <c r="I230" s="288"/>
      <c r="J230" s="285"/>
      <c r="K230" s="285"/>
      <c r="L230" s="289"/>
      <c r="M230" s="290"/>
      <c r="N230" s="291"/>
      <c r="O230" s="291"/>
      <c r="P230" s="291"/>
      <c r="Q230" s="291"/>
      <c r="R230" s="291"/>
      <c r="S230" s="291"/>
      <c r="T230" s="29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3" t="s">
        <v>131</v>
      </c>
      <c r="AU230" s="293" t="s">
        <v>85</v>
      </c>
      <c r="AV230" s="15" t="s">
        <v>83</v>
      </c>
      <c r="AW230" s="15" t="s">
        <v>31</v>
      </c>
      <c r="AX230" s="15" t="s">
        <v>75</v>
      </c>
      <c r="AY230" s="293" t="s">
        <v>122</v>
      </c>
    </row>
    <row r="231" s="13" customFormat="1">
      <c r="A231" s="13"/>
      <c r="B231" s="250"/>
      <c r="C231" s="251"/>
      <c r="D231" s="252" t="s">
        <v>131</v>
      </c>
      <c r="E231" s="253" t="s">
        <v>1</v>
      </c>
      <c r="F231" s="254" t="s">
        <v>268</v>
      </c>
      <c r="G231" s="251"/>
      <c r="H231" s="255">
        <v>6021</v>
      </c>
      <c r="I231" s="256"/>
      <c r="J231" s="251"/>
      <c r="K231" s="251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131</v>
      </c>
      <c r="AU231" s="261" t="s">
        <v>85</v>
      </c>
      <c r="AV231" s="13" t="s">
        <v>85</v>
      </c>
      <c r="AW231" s="13" t="s">
        <v>31</v>
      </c>
      <c r="AX231" s="13" t="s">
        <v>75</v>
      </c>
      <c r="AY231" s="261" t="s">
        <v>122</v>
      </c>
    </row>
    <row r="232" s="13" customFormat="1">
      <c r="A232" s="13"/>
      <c r="B232" s="250"/>
      <c r="C232" s="251"/>
      <c r="D232" s="252" t="s">
        <v>131</v>
      </c>
      <c r="E232" s="253" t="s">
        <v>1</v>
      </c>
      <c r="F232" s="254" t="s">
        <v>269</v>
      </c>
      <c r="G232" s="251"/>
      <c r="H232" s="255">
        <v>9266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131</v>
      </c>
      <c r="AU232" s="261" t="s">
        <v>85</v>
      </c>
      <c r="AV232" s="13" t="s">
        <v>85</v>
      </c>
      <c r="AW232" s="13" t="s">
        <v>31</v>
      </c>
      <c r="AX232" s="13" t="s">
        <v>75</v>
      </c>
      <c r="AY232" s="261" t="s">
        <v>122</v>
      </c>
    </row>
    <row r="233" s="14" customFormat="1">
      <c r="A233" s="14"/>
      <c r="B233" s="262"/>
      <c r="C233" s="263"/>
      <c r="D233" s="252" t="s">
        <v>131</v>
      </c>
      <c r="E233" s="264" t="s">
        <v>1</v>
      </c>
      <c r="F233" s="265" t="s">
        <v>133</v>
      </c>
      <c r="G233" s="263"/>
      <c r="H233" s="266">
        <v>15287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131</v>
      </c>
      <c r="AU233" s="272" t="s">
        <v>85</v>
      </c>
      <c r="AV233" s="14" t="s">
        <v>129</v>
      </c>
      <c r="AW233" s="14" t="s">
        <v>31</v>
      </c>
      <c r="AX233" s="14" t="s">
        <v>83</v>
      </c>
      <c r="AY233" s="272" t="s">
        <v>122</v>
      </c>
    </row>
    <row r="234" s="2" customFormat="1" ht="16.5" customHeight="1">
      <c r="A234" s="38"/>
      <c r="B234" s="39"/>
      <c r="C234" s="273" t="s">
        <v>166</v>
      </c>
      <c r="D234" s="273" t="s">
        <v>152</v>
      </c>
      <c r="E234" s="274" t="s">
        <v>278</v>
      </c>
      <c r="F234" s="275" t="s">
        <v>279</v>
      </c>
      <c r="G234" s="276" t="s">
        <v>162</v>
      </c>
      <c r="H234" s="277">
        <v>15287</v>
      </c>
      <c r="I234" s="278"/>
      <c r="J234" s="279">
        <f>ROUND(I234*H234,2)</f>
        <v>0</v>
      </c>
      <c r="K234" s="280"/>
      <c r="L234" s="281"/>
      <c r="M234" s="282" t="s">
        <v>1</v>
      </c>
      <c r="N234" s="283" t="s">
        <v>40</v>
      </c>
      <c r="O234" s="91"/>
      <c r="P234" s="246">
        <f>O234*H234</f>
        <v>0</v>
      </c>
      <c r="Q234" s="246">
        <v>0.00040999999999999999</v>
      </c>
      <c r="R234" s="246">
        <f>Q234*H234</f>
        <v>6.2676699999999999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156</v>
      </c>
      <c r="AT234" s="248" t="s">
        <v>152</v>
      </c>
      <c r="AU234" s="248" t="s">
        <v>85</v>
      </c>
      <c r="AY234" s="17" t="s">
        <v>122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83</v>
      </c>
      <c r="BK234" s="249">
        <f>ROUND(I234*H234,2)</f>
        <v>0</v>
      </c>
      <c r="BL234" s="17" t="s">
        <v>129</v>
      </c>
      <c r="BM234" s="248" t="s">
        <v>280</v>
      </c>
    </row>
    <row r="235" s="15" customFormat="1">
      <c r="A235" s="15"/>
      <c r="B235" s="284"/>
      <c r="C235" s="285"/>
      <c r="D235" s="252" t="s">
        <v>131</v>
      </c>
      <c r="E235" s="286" t="s">
        <v>1</v>
      </c>
      <c r="F235" s="287" t="s">
        <v>164</v>
      </c>
      <c r="G235" s="285"/>
      <c r="H235" s="286" t="s">
        <v>1</v>
      </c>
      <c r="I235" s="288"/>
      <c r="J235" s="285"/>
      <c r="K235" s="285"/>
      <c r="L235" s="289"/>
      <c r="M235" s="290"/>
      <c r="N235" s="291"/>
      <c r="O235" s="291"/>
      <c r="P235" s="291"/>
      <c r="Q235" s="291"/>
      <c r="R235" s="291"/>
      <c r="S235" s="291"/>
      <c r="T235" s="29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93" t="s">
        <v>131</v>
      </c>
      <c r="AU235" s="293" t="s">
        <v>85</v>
      </c>
      <c r="AV235" s="15" t="s">
        <v>83</v>
      </c>
      <c r="AW235" s="15" t="s">
        <v>31</v>
      </c>
      <c r="AX235" s="15" t="s">
        <v>75</v>
      </c>
      <c r="AY235" s="293" t="s">
        <v>122</v>
      </c>
    </row>
    <row r="236" s="13" customFormat="1">
      <c r="A236" s="13"/>
      <c r="B236" s="250"/>
      <c r="C236" s="251"/>
      <c r="D236" s="252" t="s">
        <v>131</v>
      </c>
      <c r="E236" s="253" t="s">
        <v>1</v>
      </c>
      <c r="F236" s="254" t="s">
        <v>281</v>
      </c>
      <c r="G236" s="251"/>
      <c r="H236" s="255">
        <v>6021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131</v>
      </c>
      <c r="AU236" s="261" t="s">
        <v>85</v>
      </c>
      <c r="AV236" s="13" t="s">
        <v>85</v>
      </c>
      <c r="AW236" s="13" t="s">
        <v>31</v>
      </c>
      <c r="AX236" s="13" t="s">
        <v>75</v>
      </c>
      <c r="AY236" s="261" t="s">
        <v>122</v>
      </c>
    </row>
    <row r="237" s="13" customFormat="1">
      <c r="A237" s="13"/>
      <c r="B237" s="250"/>
      <c r="C237" s="251"/>
      <c r="D237" s="252" t="s">
        <v>131</v>
      </c>
      <c r="E237" s="253" t="s">
        <v>1</v>
      </c>
      <c r="F237" s="254" t="s">
        <v>259</v>
      </c>
      <c r="G237" s="251"/>
      <c r="H237" s="255">
        <v>9266</v>
      </c>
      <c r="I237" s="256"/>
      <c r="J237" s="251"/>
      <c r="K237" s="251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131</v>
      </c>
      <c r="AU237" s="261" t="s">
        <v>85</v>
      </c>
      <c r="AV237" s="13" t="s">
        <v>85</v>
      </c>
      <c r="AW237" s="13" t="s">
        <v>31</v>
      </c>
      <c r="AX237" s="13" t="s">
        <v>75</v>
      </c>
      <c r="AY237" s="261" t="s">
        <v>122</v>
      </c>
    </row>
    <row r="238" s="14" customFormat="1">
      <c r="A238" s="14"/>
      <c r="B238" s="262"/>
      <c r="C238" s="263"/>
      <c r="D238" s="252" t="s">
        <v>131</v>
      </c>
      <c r="E238" s="264" t="s">
        <v>1</v>
      </c>
      <c r="F238" s="265" t="s">
        <v>133</v>
      </c>
      <c r="G238" s="263"/>
      <c r="H238" s="266">
        <v>15287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2" t="s">
        <v>131</v>
      </c>
      <c r="AU238" s="272" t="s">
        <v>85</v>
      </c>
      <c r="AV238" s="14" t="s">
        <v>129</v>
      </c>
      <c r="AW238" s="14" t="s">
        <v>31</v>
      </c>
      <c r="AX238" s="14" t="s">
        <v>83</v>
      </c>
      <c r="AY238" s="272" t="s">
        <v>122</v>
      </c>
    </row>
    <row r="239" s="2" customFormat="1" ht="111.75" customHeight="1">
      <c r="A239" s="38"/>
      <c r="B239" s="39"/>
      <c r="C239" s="236" t="s">
        <v>282</v>
      </c>
      <c r="D239" s="236" t="s">
        <v>125</v>
      </c>
      <c r="E239" s="237" t="s">
        <v>283</v>
      </c>
      <c r="F239" s="238" t="s">
        <v>284</v>
      </c>
      <c r="G239" s="239" t="s">
        <v>191</v>
      </c>
      <c r="H239" s="240">
        <v>2.944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40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129</v>
      </c>
      <c r="AT239" s="248" t="s">
        <v>125</v>
      </c>
      <c r="AU239" s="248" t="s">
        <v>85</v>
      </c>
      <c r="AY239" s="17" t="s">
        <v>122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83</v>
      </c>
      <c r="BK239" s="249">
        <f>ROUND(I239*H239,2)</f>
        <v>0</v>
      </c>
      <c r="BL239" s="17" t="s">
        <v>129</v>
      </c>
      <c r="BM239" s="248" t="s">
        <v>285</v>
      </c>
    </row>
    <row r="240" s="2" customFormat="1">
      <c r="A240" s="38"/>
      <c r="B240" s="39"/>
      <c r="C240" s="40"/>
      <c r="D240" s="252" t="s">
        <v>232</v>
      </c>
      <c r="E240" s="40"/>
      <c r="F240" s="294" t="s">
        <v>286</v>
      </c>
      <c r="G240" s="40"/>
      <c r="H240" s="40"/>
      <c r="I240" s="144"/>
      <c r="J240" s="40"/>
      <c r="K240" s="40"/>
      <c r="L240" s="44"/>
      <c r="M240" s="295"/>
      <c r="N240" s="296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232</v>
      </c>
      <c r="AU240" s="17" t="s">
        <v>85</v>
      </c>
    </row>
    <row r="241" s="13" customFormat="1">
      <c r="A241" s="13"/>
      <c r="B241" s="250"/>
      <c r="C241" s="251"/>
      <c r="D241" s="252" t="s">
        <v>131</v>
      </c>
      <c r="E241" s="253" t="s">
        <v>1</v>
      </c>
      <c r="F241" s="254" t="s">
        <v>287</v>
      </c>
      <c r="G241" s="251"/>
      <c r="H241" s="255">
        <v>2.944</v>
      </c>
      <c r="I241" s="256"/>
      <c r="J241" s="251"/>
      <c r="K241" s="251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131</v>
      </c>
      <c r="AU241" s="261" t="s">
        <v>85</v>
      </c>
      <c r="AV241" s="13" t="s">
        <v>85</v>
      </c>
      <c r="AW241" s="13" t="s">
        <v>31</v>
      </c>
      <c r="AX241" s="13" t="s">
        <v>75</v>
      </c>
      <c r="AY241" s="261" t="s">
        <v>122</v>
      </c>
    </row>
    <row r="242" s="14" customFormat="1">
      <c r="A242" s="14"/>
      <c r="B242" s="262"/>
      <c r="C242" s="263"/>
      <c r="D242" s="252" t="s">
        <v>131</v>
      </c>
      <c r="E242" s="264" t="s">
        <v>1</v>
      </c>
      <c r="F242" s="265" t="s">
        <v>133</v>
      </c>
      <c r="G242" s="263"/>
      <c r="H242" s="266">
        <v>2.944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131</v>
      </c>
      <c r="AU242" s="272" t="s">
        <v>85</v>
      </c>
      <c r="AV242" s="14" t="s">
        <v>129</v>
      </c>
      <c r="AW242" s="14" t="s">
        <v>31</v>
      </c>
      <c r="AX242" s="14" t="s">
        <v>83</v>
      </c>
      <c r="AY242" s="272" t="s">
        <v>122</v>
      </c>
    </row>
    <row r="243" s="2" customFormat="1" ht="111.75" customHeight="1">
      <c r="A243" s="38"/>
      <c r="B243" s="39"/>
      <c r="C243" s="236" t="s">
        <v>288</v>
      </c>
      <c r="D243" s="236" t="s">
        <v>125</v>
      </c>
      <c r="E243" s="237" t="s">
        <v>289</v>
      </c>
      <c r="F243" s="238" t="s">
        <v>290</v>
      </c>
      <c r="G243" s="239" t="s">
        <v>191</v>
      </c>
      <c r="H243" s="240">
        <v>2.9159999999999999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40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129</v>
      </c>
      <c r="AT243" s="248" t="s">
        <v>125</v>
      </c>
      <c r="AU243" s="248" t="s">
        <v>85</v>
      </c>
      <c r="AY243" s="17" t="s">
        <v>122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83</v>
      </c>
      <c r="BK243" s="249">
        <f>ROUND(I243*H243,2)</f>
        <v>0</v>
      </c>
      <c r="BL243" s="17" t="s">
        <v>129</v>
      </c>
      <c r="BM243" s="248" t="s">
        <v>291</v>
      </c>
    </row>
    <row r="244" s="13" customFormat="1">
      <c r="A244" s="13"/>
      <c r="B244" s="250"/>
      <c r="C244" s="251"/>
      <c r="D244" s="252" t="s">
        <v>131</v>
      </c>
      <c r="E244" s="253" t="s">
        <v>1</v>
      </c>
      <c r="F244" s="254" t="s">
        <v>292</v>
      </c>
      <c r="G244" s="251"/>
      <c r="H244" s="255">
        <v>2.9159999999999999</v>
      </c>
      <c r="I244" s="256"/>
      <c r="J244" s="251"/>
      <c r="K244" s="251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131</v>
      </c>
      <c r="AU244" s="261" t="s">
        <v>85</v>
      </c>
      <c r="AV244" s="13" t="s">
        <v>85</v>
      </c>
      <c r="AW244" s="13" t="s">
        <v>31</v>
      </c>
      <c r="AX244" s="13" t="s">
        <v>75</v>
      </c>
      <c r="AY244" s="261" t="s">
        <v>122</v>
      </c>
    </row>
    <row r="245" s="14" customFormat="1">
      <c r="A245" s="14"/>
      <c r="B245" s="262"/>
      <c r="C245" s="263"/>
      <c r="D245" s="252" t="s">
        <v>131</v>
      </c>
      <c r="E245" s="264" t="s">
        <v>1</v>
      </c>
      <c r="F245" s="265" t="s">
        <v>133</v>
      </c>
      <c r="G245" s="263"/>
      <c r="H245" s="266">
        <v>2.9159999999999999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2" t="s">
        <v>131</v>
      </c>
      <c r="AU245" s="272" t="s">
        <v>85</v>
      </c>
      <c r="AV245" s="14" t="s">
        <v>129</v>
      </c>
      <c r="AW245" s="14" t="s">
        <v>31</v>
      </c>
      <c r="AX245" s="14" t="s">
        <v>83</v>
      </c>
      <c r="AY245" s="272" t="s">
        <v>122</v>
      </c>
    </row>
    <row r="246" s="2" customFormat="1" ht="100.5" customHeight="1">
      <c r="A246" s="38"/>
      <c r="B246" s="39"/>
      <c r="C246" s="236" t="s">
        <v>293</v>
      </c>
      <c r="D246" s="236" t="s">
        <v>125</v>
      </c>
      <c r="E246" s="237" t="s">
        <v>294</v>
      </c>
      <c r="F246" s="238" t="s">
        <v>295</v>
      </c>
      <c r="G246" s="239" t="s">
        <v>296</v>
      </c>
      <c r="H246" s="240">
        <v>106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40</v>
      </c>
      <c r="O246" s="91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129</v>
      </c>
      <c r="AT246" s="248" t="s">
        <v>125</v>
      </c>
      <c r="AU246" s="248" t="s">
        <v>85</v>
      </c>
      <c r="AY246" s="17" t="s">
        <v>122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83</v>
      </c>
      <c r="BK246" s="249">
        <f>ROUND(I246*H246,2)</f>
        <v>0</v>
      </c>
      <c r="BL246" s="17" t="s">
        <v>129</v>
      </c>
      <c r="BM246" s="248" t="s">
        <v>297</v>
      </c>
    </row>
    <row r="247" s="13" customFormat="1">
      <c r="A247" s="13"/>
      <c r="B247" s="250"/>
      <c r="C247" s="251"/>
      <c r="D247" s="252" t="s">
        <v>131</v>
      </c>
      <c r="E247" s="253" t="s">
        <v>1</v>
      </c>
      <c r="F247" s="254" t="s">
        <v>298</v>
      </c>
      <c r="G247" s="251"/>
      <c r="H247" s="255">
        <v>60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131</v>
      </c>
      <c r="AU247" s="261" t="s">
        <v>85</v>
      </c>
      <c r="AV247" s="13" t="s">
        <v>85</v>
      </c>
      <c r="AW247" s="13" t="s">
        <v>31</v>
      </c>
      <c r="AX247" s="13" t="s">
        <v>75</v>
      </c>
      <c r="AY247" s="261" t="s">
        <v>122</v>
      </c>
    </row>
    <row r="248" s="13" customFormat="1">
      <c r="A248" s="13"/>
      <c r="B248" s="250"/>
      <c r="C248" s="251"/>
      <c r="D248" s="252" t="s">
        <v>131</v>
      </c>
      <c r="E248" s="253" t="s">
        <v>1</v>
      </c>
      <c r="F248" s="254" t="s">
        <v>299</v>
      </c>
      <c r="G248" s="251"/>
      <c r="H248" s="255">
        <v>40</v>
      </c>
      <c r="I248" s="256"/>
      <c r="J248" s="251"/>
      <c r="K248" s="251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131</v>
      </c>
      <c r="AU248" s="261" t="s">
        <v>85</v>
      </c>
      <c r="AV248" s="13" t="s">
        <v>85</v>
      </c>
      <c r="AW248" s="13" t="s">
        <v>31</v>
      </c>
      <c r="AX248" s="13" t="s">
        <v>75</v>
      </c>
      <c r="AY248" s="261" t="s">
        <v>122</v>
      </c>
    </row>
    <row r="249" s="13" customFormat="1">
      <c r="A249" s="13"/>
      <c r="B249" s="250"/>
      <c r="C249" s="251"/>
      <c r="D249" s="252" t="s">
        <v>131</v>
      </c>
      <c r="E249" s="253" t="s">
        <v>1</v>
      </c>
      <c r="F249" s="254" t="s">
        <v>300</v>
      </c>
      <c r="G249" s="251"/>
      <c r="H249" s="255">
        <v>6</v>
      </c>
      <c r="I249" s="256"/>
      <c r="J249" s="251"/>
      <c r="K249" s="251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131</v>
      </c>
      <c r="AU249" s="261" t="s">
        <v>85</v>
      </c>
      <c r="AV249" s="13" t="s">
        <v>85</v>
      </c>
      <c r="AW249" s="13" t="s">
        <v>31</v>
      </c>
      <c r="AX249" s="13" t="s">
        <v>75</v>
      </c>
      <c r="AY249" s="261" t="s">
        <v>122</v>
      </c>
    </row>
    <row r="250" s="14" customFormat="1">
      <c r="A250" s="14"/>
      <c r="B250" s="262"/>
      <c r="C250" s="263"/>
      <c r="D250" s="252" t="s">
        <v>131</v>
      </c>
      <c r="E250" s="264" t="s">
        <v>1</v>
      </c>
      <c r="F250" s="265" t="s">
        <v>133</v>
      </c>
      <c r="G250" s="263"/>
      <c r="H250" s="266">
        <v>106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131</v>
      </c>
      <c r="AU250" s="272" t="s">
        <v>85</v>
      </c>
      <c r="AV250" s="14" t="s">
        <v>129</v>
      </c>
      <c r="AW250" s="14" t="s">
        <v>31</v>
      </c>
      <c r="AX250" s="14" t="s">
        <v>83</v>
      </c>
      <c r="AY250" s="272" t="s">
        <v>122</v>
      </c>
    </row>
    <row r="251" s="2" customFormat="1" ht="89.25" customHeight="1">
      <c r="A251" s="38"/>
      <c r="B251" s="39"/>
      <c r="C251" s="236" t="s">
        <v>301</v>
      </c>
      <c r="D251" s="236" t="s">
        <v>125</v>
      </c>
      <c r="E251" s="237" t="s">
        <v>302</v>
      </c>
      <c r="F251" s="238" t="s">
        <v>303</v>
      </c>
      <c r="G251" s="239" t="s">
        <v>170</v>
      </c>
      <c r="H251" s="240">
        <v>7074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40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129</v>
      </c>
      <c r="AT251" s="248" t="s">
        <v>125</v>
      </c>
      <c r="AU251" s="248" t="s">
        <v>85</v>
      </c>
      <c r="AY251" s="17" t="s">
        <v>122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83</v>
      </c>
      <c r="BK251" s="249">
        <f>ROUND(I251*H251,2)</f>
        <v>0</v>
      </c>
      <c r="BL251" s="17" t="s">
        <v>129</v>
      </c>
      <c r="BM251" s="248" t="s">
        <v>304</v>
      </c>
    </row>
    <row r="252" s="13" customFormat="1">
      <c r="A252" s="13"/>
      <c r="B252" s="250"/>
      <c r="C252" s="251"/>
      <c r="D252" s="252" t="s">
        <v>131</v>
      </c>
      <c r="E252" s="253" t="s">
        <v>1</v>
      </c>
      <c r="F252" s="254" t="s">
        <v>305</v>
      </c>
      <c r="G252" s="251"/>
      <c r="H252" s="255">
        <v>7838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131</v>
      </c>
      <c r="AU252" s="261" t="s">
        <v>85</v>
      </c>
      <c r="AV252" s="13" t="s">
        <v>85</v>
      </c>
      <c r="AW252" s="13" t="s">
        <v>31</v>
      </c>
      <c r="AX252" s="13" t="s">
        <v>75</v>
      </c>
      <c r="AY252" s="261" t="s">
        <v>122</v>
      </c>
    </row>
    <row r="253" s="13" customFormat="1">
      <c r="A253" s="13"/>
      <c r="B253" s="250"/>
      <c r="C253" s="251"/>
      <c r="D253" s="252" t="s">
        <v>131</v>
      </c>
      <c r="E253" s="253" t="s">
        <v>1</v>
      </c>
      <c r="F253" s="254" t="s">
        <v>306</v>
      </c>
      <c r="G253" s="251"/>
      <c r="H253" s="255">
        <v>-764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131</v>
      </c>
      <c r="AU253" s="261" t="s">
        <v>85</v>
      </c>
      <c r="AV253" s="13" t="s">
        <v>85</v>
      </c>
      <c r="AW253" s="13" t="s">
        <v>31</v>
      </c>
      <c r="AX253" s="13" t="s">
        <v>75</v>
      </c>
      <c r="AY253" s="261" t="s">
        <v>122</v>
      </c>
    </row>
    <row r="254" s="14" customFormat="1">
      <c r="A254" s="14"/>
      <c r="B254" s="262"/>
      <c r="C254" s="263"/>
      <c r="D254" s="252" t="s">
        <v>131</v>
      </c>
      <c r="E254" s="264" t="s">
        <v>1</v>
      </c>
      <c r="F254" s="265" t="s">
        <v>133</v>
      </c>
      <c r="G254" s="263"/>
      <c r="H254" s="266">
        <v>7074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131</v>
      </c>
      <c r="AU254" s="272" t="s">
        <v>85</v>
      </c>
      <c r="AV254" s="14" t="s">
        <v>129</v>
      </c>
      <c r="AW254" s="14" t="s">
        <v>31</v>
      </c>
      <c r="AX254" s="14" t="s">
        <v>83</v>
      </c>
      <c r="AY254" s="272" t="s">
        <v>122</v>
      </c>
    </row>
    <row r="255" s="2" customFormat="1" ht="55.5" customHeight="1">
      <c r="A255" s="38"/>
      <c r="B255" s="39"/>
      <c r="C255" s="236" t="s">
        <v>307</v>
      </c>
      <c r="D255" s="236" t="s">
        <v>125</v>
      </c>
      <c r="E255" s="237" t="s">
        <v>308</v>
      </c>
      <c r="F255" s="238" t="s">
        <v>309</v>
      </c>
      <c r="G255" s="239" t="s">
        <v>162</v>
      </c>
      <c r="H255" s="240">
        <v>926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40</v>
      </c>
      <c r="O255" s="91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129</v>
      </c>
      <c r="AT255" s="248" t="s">
        <v>125</v>
      </c>
      <c r="AU255" s="248" t="s">
        <v>85</v>
      </c>
      <c r="AY255" s="17" t="s">
        <v>122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83</v>
      </c>
      <c r="BK255" s="249">
        <f>ROUND(I255*H255,2)</f>
        <v>0</v>
      </c>
      <c r="BL255" s="17" t="s">
        <v>129</v>
      </c>
      <c r="BM255" s="248" t="s">
        <v>310</v>
      </c>
    </row>
    <row r="256" s="13" customFormat="1">
      <c r="A256" s="13"/>
      <c r="B256" s="250"/>
      <c r="C256" s="251"/>
      <c r="D256" s="252" t="s">
        <v>131</v>
      </c>
      <c r="E256" s="253" t="s">
        <v>1</v>
      </c>
      <c r="F256" s="254" t="s">
        <v>311</v>
      </c>
      <c r="G256" s="251"/>
      <c r="H256" s="255">
        <v>332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131</v>
      </c>
      <c r="AU256" s="261" t="s">
        <v>85</v>
      </c>
      <c r="AV256" s="13" t="s">
        <v>85</v>
      </c>
      <c r="AW256" s="13" t="s">
        <v>31</v>
      </c>
      <c r="AX256" s="13" t="s">
        <v>75</v>
      </c>
      <c r="AY256" s="261" t="s">
        <v>122</v>
      </c>
    </row>
    <row r="257" s="13" customFormat="1">
      <c r="A257" s="13"/>
      <c r="B257" s="250"/>
      <c r="C257" s="251"/>
      <c r="D257" s="252" t="s">
        <v>131</v>
      </c>
      <c r="E257" s="253" t="s">
        <v>1</v>
      </c>
      <c r="F257" s="254" t="s">
        <v>312</v>
      </c>
      <c r="G257" s="251"/>
      <c r="H257" s="255">
        <v>159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131</v>
      </c>
      <c r="AU257" s="261" t="s">
        <v>85</v>
      </c>
      <c r="AV257" s="13" t="s">
        <v>85</v>
      </c>
      <c r="AW257" s="13" t="s">
        <v>31</v>
      </c>
      <c r="AX257" s="13" t="s">
        <v>75</v>
      </c>
      <c r="AY257" s="261" t="s">
        <v>122</v>
      </c>
    </row>
    <row r="258" s="13" customFormat="1">
      <c r="A258" s="13"/>
      <c r="B258" s="250"/>
      <c r="C258" s="251"/>
      <c r="D258" s="252" t="s">
        <v>131</v>
      </c>
      <c r="E258" s="253" t="s">
        <v>1</v>
      </c>
      <c r="F258" s="254" t="s">
        <v>313</v>
      </c>
      <c r="G258" s="251"/>
      <c r="H258" s="255">
        <v>435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131</v>
      </c>
      <c r="AU258" s="261" t="s">
        <v>85</v>
      </c>
      <c r="AV258" s="13" t="s">
        <v>85</v>
      </c>
      <c r="AW258" s="13" t="s">
        <v>31</v>
      </c>
      <c r="AX258" s="13" t="s">
        <v>75</v>
      </c>
      <c r="AY258" s="261" t="s">
        <v>122</v>
      </c>
    </row>
    <row r="259" s="14" customFormat="1">
      <c r="A259" s="14"/>
      <c r="B259" s="262"/>
      <c r="C259" s="263"/>
      <c r="D259" s="252" t="s">
        <v>131</v>
      </c>
      <c r="E259" s="264" t="s">
        <v>1</v>
      </c>
      <c r="F259" s="265" t="s">
        <v>133</v>
      </c>
      <c r="G259" s="263"/>
      <c r="H259" s="266">
        <v>926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131</v>
      </c>
      <c r="AU259" s="272" t="s">
        <v>85</v>
      </c>
      <c r="AV259" s="14" t="s">
        <v>129</v>
      </c>
      <c r="AW259" s="14" t="s">
        <v>31</v>
      </c>
      <c r="AX259" s="14" t="s">
        <v>83</v>
      </c>
      <c r="AY259" s="272" t="s">
        <v>122</v>
      </c>
    </row>
    <row r="260" s="2" customFormat="1" ht="16.5" customHeight="1">
      <c r="A260" s="38"/>
      <c r="B260" s="39"/>
      <c r="C260" s="273" t="s">
        <v>314</v>
      </c>
      <c r="D260" s="273" t="s">
        <v>152</v>
      </c>
      <c r="E260" s="274" t="s">
        <v>315</v>
      </c>
      <c r="F260" s="275" t="s">
        <v>316</v>
      </c>
      <c r="G260" s="276" t="s">
        <v>162</v>
      </c>
      <c r="H260" s="277">
        <v>926</v>
      </c>
      <c r="I260" s="278"/>
      <c r="J260" s="279">
        <f>ROUND(I260*H260,2)</f>
        <v>0</v>
      </c>
      <c r="K260" s="280"/>
      <c r="L260" s="281"/>
      <c r="M260" s="282" t="s">
        <v>1</v>
      </c>
      <c r="N260" s="283" t="s">
        <v>40</v>
      </c>
      <c r="O260" s="91"/>
      <c r="P260" s="246">
        <f>O260*H260</f>
        <v>0</v>
      </c>
      <c r="Q260" s="246">
        <v>0.010030000000000001</v>
      </c>
      <c r="R260" s="246">
        <f>Q260*H260</f>
        <v>9.2877800000000015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156</v>
      </c>
      <c r="AT260" s="248" t="s">
        <v>152</v>
      </c>
      <c r="AU260" s="248" t="s">
        <v>85</v>
      </c>
      <c r="AY260" s="17" t="s">
        <v>122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83</v>
      </c>
      <c r="BK260" s="249">
        <f>ROUND(I260*H260,2)</f>
        <v>0</v>
      </c>
      <c r="BL260" s="17" t="s">
        <v>129</v>
      </c>
      <c r="BM260" s="248" t="s">
        <v>317</v>
      </c>
    </row>
    <row r="261" s="13" customFormat="1">
      <c r="A261" s="13"/>
      <c r="B261" s="250"/>
      <c r="C261" s="251"/>
      <c r="D261" s="252" t="s">
        <v>131</v>
      </c>
      <c r="E261" s="253" t="s">
        <v>1</v>
      </c>
      <c r="F261" s="254" t="s">
        <v>318</v>
      </c>
      <c r="G261" s="251"/>
      <c r="H261" s="255">
        <v>926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131</v>
      </c>
      <c r="AU261" s="261" t="s">
        <v>85</v>
      </c>
      <c r="AV261" s="13" t="s">
        <v>85</v>
      </c>
      <c r="AW261" s="13" t="s">
        <v>31</v>
      </c>
      <c r="AX261" s="13" t="s">
        <v>75</v>
      </c>
      <c r="AY261" s="261" t="s">
        <v>122</v>
      </c>
    </row>
    <row r="262" s="14" customFormat="1">
      <c r="A262" s="14"/>
      <c r="B262" s="262"/>
      <c r="C262" s="263"/>
      <c r="D262" s="252" t="s">
        <v>131</v>
      </c>
      <c r="E262" s="264" t="s">
        <v>1</v>
      </c>
      <c r="F262" s="265" t="s">
        <v>133</v>
      </c>
      <c r="G262" s="263"/>
      <c r="H262" s="266">
        <v>926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131</v>
      </c>
      <c r="AU262" s="272" t="s">
        <v>85</v>
      </c>
      <c r="AV262" s="14" t="s">
        <v>129</v>
      </c>
      <c r="AW262" s="14" t="s">
        <v>31</v>
      </c>
      <c r="AX262" s="14" t="s">
        <v>83</v>
      </c>
      <c r="AY262" s="272" t="s">
        <v>122</v>
      </c>
    </row>
    <row r="263" s="2" customFormat="1" ht="66.75" customHeight="1">
      <c r="A263" s="38"/>
      <c r="B263" s="39"/>
      <c r="C263" s="236" t="s">
        <v>319</v>
      </c>
      <c r="D263" s="236" t="s">
        <v>125</v>
      </c>
      <c r="E263" s="237" t="s">
        <v>320</v>
      </c>
      <c r="F263" s="238" t="s">
        <v>321</v>
      </c>
      <c r="G263" s="239" t="s">
        <v>136</v>
      </c>
      <c r="H263" s="240">
        <v>2358.5999999999999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40</v>
      </c>
      <c r="O263" s="91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129</v>
      </c>
      <c r="AT263" s="248" t="s">
        <v>125</v>
      </c>
      <c r="AU263" s="248" t="s">
        <v>85</v>
      </c>
      <c r="AY263" s="17" t="s">
        <v>122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83</v>
      </c>
      <c r="BK263" s="249">
        <f>ROUND(I263*H263,2)</f>
        <v>0</v>
      </c>
      <c r="BL263" s="17" t="s">
        <v>129</v>
      </c>
      <c r="BM263" s="248" t="s">
        <v>322</v>
      </c>
    </row>
    <row r="264" s="13" customFormat="1">
      <c r="A264" s="13"/>
      <c r="B264" s="250"/>
      <c r="C264" s="251"/>
      <c r="D264" s="252" t="s">
        <v>131</v>
      </c>
      <c r="E264" s="253" t="s">
        <v>1</v>
      </c>
      <c r="F264" s="254" t="s">
        <v>323</v>
      </c>
      <c r="G264" s="251"/>
      <c r="H264" s="255">
        <v>2358.5999999999999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131</v>
      </c>
      <c r="AU264" s="261" t="s">
        <v>85</v>
      </c>
      <c r="AV264" s="13" t="s">
        <v>85</v>
      </c>
      <c r="AW264" s="13" t="s">
        <v>31</v>
      </c>
      <c r="AX264" s="13" t="s">
        <v>75</v>
      </c>
      <c r="AY264" s="261" t="s">
        <v>122</v>
      </c>
    </row>
    <row r="265" s="14" customFormat="1">
      <c r="A265" s="14"/>
      <c r="B265" s="262"/>
      <c r="C265" s="263"/>
      <c r="D265" s="252" t="s">
        <v>131</v>
      </c>
      <c r="E265" s="264" t="s">
        <v>1</v>
      </c>
      <c r="F265" s="265" t="s">
        <v>133</v>
      </c>
      <c r="G265" s="263"/>
      <c r="H265" s="266">
        <v>2358.5999999999999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131</v>
      </c>
      <c r="AU265" s="272" t="s">
        <v>85</v>
      </c>
      <c r="AV265" s="14" t="s">
        <v>129</v>
      </c>
      <c r="AW265" s="14" t="s">
        <v>31</v>
      </c>
      <c r="AX265" s="14" t="s">
        <v>83</v>
      </c>
      <c r="AY265" s="272" t="s">
        <v>122</v>
      </c>
    </row>
    <row r="266" s="2" customFormat="1" ht="44.25" customHeight="1">
      <c r="A266" s="38"/>
      <c r="B266" s="39"/>
      <c r="C266" s="236" t="s">
        <v>324</v>
      </c>
      <c r="D266" s="236" t="s">
        <v>125</v>
      </c>
      <c r="E266" s="237" t="s">
        <v>325</v>
      </c>
      <c r="F266" s="238" t="s">
        <v>326</v>
      </c>
      <c r="G266" s="239" t="s">
        <v>128</v>
      </c>
      <c r="H266" s="240">
        <v>1800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40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129</v>
      </c>
      <c r="AT266" s="248" t="s">
        <v>125</v>
      </c>
      <c r="AU266" s="248" t="s">
        <v>85</v>
      </c>
      <c r="AY266" s="17" t="s">
        <v>122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83</v>
      </c>
      <c r="BK266" s="249">
        <f>ROUND(I266*H266,2)</f>
        <v>0</v>
      </c>
      <c r="BL266" s="17" t="s">
        <v>129</v>
      </c>
      <c r="BM266" s="248" t="s">
        <v>327</v>
      </c>
    </row>
    <row r="267" s="13" customFormat="1">
      <c r="A267" s="13"/>
      <c r="B267" s="250"/>
      <c r="C267" s="251"/>
      <c r="D267" s="252" t="s">
        <v>131</v>
      </c>
      <c r="E267" s="253" t="s">
        <v>1</v>
      </c>
      <c r="F267" s="254" t="s">
        <v>328</v>
      </c>
      <c r="G267" s="251"/>
      <c r="H267" s="255">
        <v>1800</v>
      </c>
      <c r="I267" s="256"/>
      <c r="J267" s="251"/>
      <c r="K267" s="251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131</v>
      </c>
      <c r="AU267" s="261" t="s">
        <v>85</v>
      </c>
      <c r="AV267" s="13" t="s">
        <v>85</v>
      </c>
      <c r="AW267" s="13" t="s">
        <v>31</v>
      </c>
      <c r="AX267" s="13" t="s">
        <v>75</v>
      </c>
      <c r="AY267" s="261" t="s">
        <v>122</v>
      </c>
    </row>
    <row r="268" s="14" customFormat="1">
      <c r="A268" s="14"/>
      <c r="B268" s="262"/>
      <c r="C268" s="263"/>
      <c r="D268" s="252" t="s">
        <v>131</v>
      </c>
      <c r="E268" s="264" t="s">
        <v>1</v>
      </c>
      <c r="F268" s="265" t="s">
        <v>133</v>
      </c>
      <c r="G268" s="263"/>
      <c r="H268" s="266">
        <v>1800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2" t="s">
        <v>131</v>
      </c>
      <c r="AU268" s="272" t="s">
        <v>85</v>
      </c>
      <c r="AV268" s="14" t="s">
        <v>129</v>
      </c>
      <c r="AW268" s="14" t="s">
        <v>31</v>
      </c>
      <c r="AX268" s="14" t="s">
        <v>83</v>
      </c>
      <c r="AY268" s="272" t="s">
        <v>122</v>
      </c>
    </row>
    <row r="269" s="2" customFormat="1" ht="66.75" customHeight="1">
      <c r="A269" s="38"/>
      <c r="B269" s="39"/>
      <c r="C269" s="236" t="s">
        <v>329</v>
      </c>
      <c r="D269" s="236" t="s">
        <v>125</v>
      </c>
      <c r="E269" s="237" t="s">
        <v>330</v>
      </c>
      <c r="F269" s="238" t="s">
        <v>331</v>
      </c>
      <c r="G269" s="239" t="s">
        <v>155</v>
      </c>
      <c r="H269" s="240">
        <v>778.572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40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129</v>
      </c>
      <c r="AT269" s="248" t="s">
        <v>125</v>
      </c>
      <c r="AU269" s="248" t="s">
        <v>85</v>
      </c>
      <c r="AY269" s="17" t="s">
        <v>122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83</v>
      </c>
      <c r="BK269" s="249">
        <f>ROUND(I269*H269,2)</f>
        <v>0</v>
      </c>
      <c r="BL269" s="17" t="s">
        <v>129</v>
      </c>
      <c r="BM269" s="248" t="s">
        <v>332</v>
      </c>
    </row>
    <row r="270" s="13" customFormat="1">
      <c r="A270" s="13"/>
      <c r="B270" s="250"/>
      <c r="C270" s="251"/>
      <c r="D270" s="252" t="s">
        <v>131</v>
      </c>
      <c r="E270" s="253" t="s">
        <v>1</v>
      </c>
      <c r="F270" s="254" t="s">
        <v>333</v>
      </c>
      <c r="G270" s="251"/>
      <c r="H270" s="255">
        <v>778.572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131</v>
      </c>
      <c r="AU270" s="261" t="s">
        <v>85</v>
      </c>
      <c r="AV270" s="13" t="s">
        <v>85</v>
      </c>
      <c r="AW270" s="13" t="s">
        <v>31</v>
      </c>
      <c r="AX270" s="13" t="s">
        <v>75</v>
      </c>
      <c r="AY270" s="261" t="s">
        <v>122</v>
      </c>
    </row>
    <row r="271" s="14" customFormat="1">
      <c r="A271" s="14"/>
      <c r="B271" s="262"/>
      <c r="C271" s="263"/>
      <c r="D271" s="252" t="s">
        <v>131</v>
      </c>
      <c r="E271" s="264" t="s">
        <v>1</v>
      </c>
      <c r="F271" s="265" t="s">
        <v>133</v>
      </c>
      <c r="G271" s="263"/>
      <c r="H271" s="266">
        <v>778.572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131</v>
      </c>
      <c r="AU271" s="272" t="s">
        <v>85</v>
      </c>
      <c r="AV271" s="14" t="s">
        <v>129</v>
      </c>
      <c r="AW271" s="14" t="s">
        <v>31</v>
      </c>
      <c r="AX271" s="14" t="s">
        <v>83</v>
      </c>
      <c r="AY271" s="272" t="s">
        <v>122</v>
      </c>
    </row>
    <row r="272" s="12" customFormat="1" ht="25.92" customHeight="1">
      <c r="A272" s="12"/>
      <c r="B272" s="220"/>
      <c r="C272" s="221"/>
      <c r="D272" s="222" t="s">
        <v>74</v>
      </c>
      <c r="E272" s="223" t="s">
        <v>334</v>
      </c>
      <c r="F272" s="223" t="s">
        <v>335</v>
      </c>
      <c r="G272" s="221"/>
      <c r="H272" s="221"/>
      <c r="I272" s="224"/>
      <c r="J272" s="225">
        <f>BK272</f>
        <v>0</v>
      </c>
      <c r="K272" s="221"/>
      <c r="L272" s="226"/>
      <c r="M272" s="227"/>
      <c r="N272" s="228"/>
      <c r="O272" s="228"/>
      <c r="P272" s="229">
        <f>SUM(P273:P285)</f>
        <v>0</v>
      </c>
      <c r="Q272" s="228"/>
      <c r="R272" s="229">
        <f>SUM(R273:R285)</f>
        <v>0</v>
      </c>
      <c r="S272" s="228"/>
      <c r="T272" s="230">
        <f>SUM(T273:T285)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1" t="s">
        <v>129</v>
      </c>
      <c r="AT272" s="232" t="s">
        <v>74</v>
      </c>
      <c r="AU272" s="232" t="s">
        <v>75</v>
      </c>
      <c r="AY272" s="231" t="s">
        <v>122</v>
      </c>
      <c r="BK272" s="233">
        <f>SUM(BK273:BK285)</f>
        <v>0</v>
      </c>
    </row>
    <row r="273" s="2" customFormat="1" ht="189.75" customHeight="1">
      <c r="A273" s="38"/>
      <c r="B273" s="39"/>
      <c r="C273" s="236" t="s">
        <v>336</v>
      </c>
      <c r="D273" s="236" t="s">
        <v>125</v>
      </c>
      <c r="E273" s="237" t="s">
        <v>337</v>
      </c>
      <c r="F273" s="238" t="s">
        <v>338</v>
      </c>
      <c r="G273" s="239" t="s">
        <v>155</v>
      </c>
      <c r="H273" s="240">
        <v>870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40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339</v>
      </c>
      <c r="AT273" s="248" t="s">
        <v>125</v>
      </c>
      <c r="AU273" s="248" t="s">
        <v>83</v>
      </c>
      <c r="AY273" s="17" t="s">
        <v>122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83</v>
      </c>
      <c r="BK273" s="249">
        <f>ROUND(I273*H273,2)</f>
        <v>0</v>
      </c>
      <c r="BL273" s="17" t="s">
        <v>339</v>
      </c>
      <c r="BM273" s="248" t="s">
        <v>340</v>
      </c>
    </row>
    <row r="274" s="13" customFormat="1">
      <c r="A274" s="13"/>
      <c r="B274" s="250"/>
      <c r="C274" s="251"/>
      <c r="D274" s="252" t="s">
        <v>131</v>
      </c>
      <c r="E274" s="253" t="s">
        <v>1</v>
      </c>
      <c r="F274" s="254" t="s">
        <v>341</v>
      </c>
      <c r="G274" s="251"/>
      <c r="H274" s="255">
        <v>470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131</v>
      </c>
      <c r="AU274" s="261" t="s">
        <v>83</v>
      </c>
      <c r="AV274" s="13" t="s">
        <v>85</v>
      </c>
      <c r="AW274" s="13" t="s">
        <v>31</v>
      </c>
      <c r="AX274" s="13" t="s">
        <v>75</v>
      </c>
      <c r="AY274" s="261" t="s">
        <v>122</v>
      </c>
    </row>
    <row r="275" s="13" customFormat="1">
      <c r="A275" s="13"/>
      <c r="B275" s="250"/>
      <c r="C275" s="251"/>
      <c r="D275" s="252" t="s">
        <v>131</v>
      </c>
      <c r="E275" s="253" t="s">
        <v>1</v>
      </c>
      <c r="F275" s="254" t="s">
        <v>342</v>
      </c>
      <c r="G275" s="251"/>
      <c r="H275" s="255">
        <v>400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131</v>
      </c>
      <c r="AU275" s="261" t="s">
        <v>83</v>
      </c>
      <c r="AV275" s="13" t="s">
        <v>85</v>
      </c>
      <c r="AW275" s="13" t="s">
        <v>31</v>
      </c>
      <c r="AX275" s="13" t="s">
        <v>75</v>
      </c>
      <c r="AY275" s="261" t="s">
        <v>122</v>
      </c>
    </row>
    <row r="276" s="14" customFormat="1">
      <c r="A276" s="14"/>
      <c r="B276" s="262"/>
      <c r="C276" s="263"/>
      <c r="D276" s="252" t="s">
        <v>131</v>
      </c>
      <c r="E276" s="264" t="s">
        <v>1</v>
      </c>
      <c r="F276" s="265" t="s">
        <v>133</v>
      </c>
      <c r="G276" s="263"/>
      <c r="H276" s="266">
        <v>870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2" t="s">
        <v>131</v>
      </c>
      <c r="AU276" s="272" t="s">
        <v>83</v>
      </c>
      <c r="AV276" s="14" t="s">
        <v>129</v>
      </c>
      <c r="AW276" s="14" t="s">
        <v>31</v>
      </c>
      <c r="AX276" s="14" t="s">
        <v>83</v>
      </c>
      <c r="AY276" s="272" t="s">
        <v>122</v>
      </c>
    </row>
    <row r="277" s="2" customFormat="1" ht="189.75" customHeight="1">
      <c r="A277" s="38"/>
      <c r="B277" s="39"/>
      <c r="C277" s="236" t="s">
        <v>343</v>
      </c>
      <c r="D277" s="236" t="s">
        <v>125</v>
      </c>
      <c r="E277" s="237" t="s">
        <v>344</v>
      </c>
      <c r="F277" s="238" t="s">
        <v>345</v>
      </c>
      <c r="G277" s="239" t="s">
        <v>155</v>
      </c>
      <c r="H277" s="240">
        <v>7660.8000000000002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40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339</v>
      </c>
      <c r="AT277" s="248" t="s">
        <v>125</v>
      </c>
      <c r="AU277" s="248" t="s">
        <v>83</v>
      </c>
      <c r="AY277" s="17" t="s">
        <v>122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83</v>
      </c>
      <c r="BK277" s="249">
        <f>ROUND(I277*H277,2)</f>
        <v>0</v>
      </c>
      <c r="BL277" s="17" t="s">
        <v>339</v>
      </c>
      <c r="BM277" s="248" t="s">
        <v>346</v>
      </c>
    </row>
    <row r="278" s="13" customFormat="1">
      <c r="A278" s="13"/>
      <c r="B278" s="250"/>
      <c r="C278" s="251"/>
      <c r="D278" s="252" t="s">
        <v>131</v>
      </c>
      <c r="E278" s="253" t="s">
        <v>1</v>
      </c>
      <c r="F278" s="254" t="s">
        <v>347</v>
      </c>
      <c r="G278" s="251"/>
      <c r="H278" s="255">
        <v>7660.8000000000002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131</v>
      </c>
      <c r="AU278" s="261" t="s">
        <v>83</v>
      </c>
      <c r="AV278" s="13" t="s">
        <v>85</v>
      </c>
      <c r="AW278" s="13" t="s">
        <v>31</v>
      </c>
      <c r="AX278" s="13" t="s">
        <v>75</v>
      </c>
      <c r="AY278" s="261" t="s">
        <v>122</v>
      </c>
    </row>
    <row r="279" s="14" customFormat="1">
      <c r="A279" s="14"/>
      <c r="B279" s="262"/>
      <c r="C279" s="263"/>
      <c r="D279" s="252" t="s">
        <v>131</v>
      </c>
      <c r="E279" s="264" t="s">
        <v>1</v>
      </c>
      <c r="F279" s="265" t="s">
        <v>133</v>
      </c>
      <c r="G279" s="263"/>
      <c r="H279" s="266">
        <v>7660.8000000000002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2" t="s">
        <v>131</v>
      </c>
      <c r="AU279" s="272" t="s">
        <v>83</v>
      </c>
      <c r="AV279" s="14" t="s">
        <v>129</v>
      </c>
      <c r="AW279" s="14" t="s">
        <v>31</v>
      </c>
      <c r="AX279" s="14" t="s">
        <v>83</v>
      </c>
      <c r="AY279" s="272" t="s">
        <v>122</v>
      </c>
    </row>
    <row r="280" s="2" customFormat="1" ht="156.75" customHeight="1">
      <c r="A280" s="38"/>
      <c r="B280" s="39"/>
      <c r="C280" s="236" t="s">
        <v>348</v>
      </c>
      <c r="D280" s="236" t="s">
        <v>125</v>
      </c>
      <c r="E280" s="237" t="s">
        <v>349</v>
      </c>
      <c r="F280" s="238" t="s">
        <v>350</v>
      </c>
      <c r="G280" s="239" t="s">
        <v>155</v>
      </c>
      <c r="H280" s="240">
        <v>9.2880000000000003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40</v>
      </c>
      <c r="O280" s="91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339</v>
      </c>
      <c r="AT280" s="248" t="s">
        <v>125</v>
      </c>
      <c r="AU280" s="248" t="s">
        <v>83</v>
      </c>
      <c r="AY280" s="17" t="s">
        <v>122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83</v>
      </c>
      <c r="BK280" s="249">
        <f>ROUND(I280*H280,2)</f>
        <v>0</v>
      </c>
      <c r="BL280" s="17" t="s">
        <v>339</v>
      </c>
      <c r="BM280" s="248" t="s">
        <v>351</v>
      </c>
    </row>
    <row r="281" s="13" customFormat="1">
      <c r="A281" s="13"/>
      <c r="B281" s="250"/>
      <c r="C281" s="251"/>
      <c r="D281" s="252" t="s">
        <v>131</v>
      </c>
      <c r="E281" s="253" t="s">
        <v>1</v>
      </c>
      <c r="F281" s="254" t="s">
        <v>352</v>
      </c>
      <c r="G281" s="251"/>
      <c r="H281" s="255">
        <v>9.2880000000000003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131</v>
      </c>
      <c r="AU281" s="261" t="s">
        <v>83</v>
      </c>
      <c r="AV281" s="13" t="s">
        <v>85</v>
      </c>
      <c r="AW281" s="13" t="s">
        <v>31</v>
      </c>
      <c r="AX281" s="13" t="s">
        <v>75</v>
      </c>
      <c r="AY281" s="261" t="s">
        <v>122</v>
      </c>
    </row>
    <row r="282" s="14" customFormat="1">
      <c r="A282" s="14"/>
      <c r="B282" s="262"/>
      <c r="C282" s="263"/>
      <c r="D282" s="252" t="s">
        <v>131</v>
      </c>
      <c r="E282" s="264" t="s">
        <v>1</v>
      </c>
      <c r="F282" s="265" t="s">
        <v>133</v>
      </c>
      <c r="G282" s="263"/>
      <c r="H282" s="266">
        <v>9.2880000000000003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131</v>
      </c>
      <c r="AU282" s="272" t="s">
        <v>83</v>
      </c>
      <c r="AV282" s="14" t="s">
        <v>129</v>
      </c>
      <c r="AW282" s="14" t="s">
        <v>31</v>
      </c>
      <c r="AX282" s="14" t="s">
        <v>83</v>
      </c>
      <c r="AY282" s="272" t="s">
        <v>122</v>
      </c>
    </row>
    <row r="283" s="2" customFormat="1" ht="78" customHeight="1">
      <c r="A283" s="38"/>
      <c r="B283" s="39"/>
      <c r="C283" s="236" t="s">
        <v>353</v>
      </c>
      <c r="D283" s="236" t="s">
        <v>125</v>
      </c>
      <c r="E283" s="237" t="s">
        <v>354</v>
      </c>
      <c r="F283" s="238" t="s">
        <v>355</v>
      </c>
      <c r="G283" s="239" t="s">
        <v>162</v>
      </c>
      <c r="H283" s="240">
        <v>5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40</v>
      </c>
      <c r="O283" s="91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339</v>
      </c>
      <c r="AT283" s="248" t="s">
        <v>125</v>
      </c>
      <c r="AU283" s="248" t="s">
        <v>83</v>
      </c>
      <c r="AY283" s="17" t="s">
        <v>122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83</v>
      </c>
      <c r="BK283" s="249">
        <f>ROUND(I283*H283,2)</f>
        <v>0</v>
      </c>
      <c r="BL283" s="17" t="s">
        <v>339</v>
      </c>
      <c r="BM283" s="248" t="s">
        <v>356</v>
      </c>
    </row>
    <row r="284" s="13" customFormat="1">
      <c r="A284" s="13"/>
      <c r="B284" s="250"/>
      <c r="C284" s="251"/>
      <c r="D284" s="252" t="s">
        <v>131</v>
      </c>
      <c r="E284" s="253" t="s">
        <v>1</v>
      </c>
      <c r="F284" s="254" t="s">
        <v>123</v>
      </c>
      <c r="G284" s="251"/>
      <c r="H284" s="255">
        <v>5</v>
      </c>
      <c r="I284" s="256"/>
      <c r="J284" s="251"/>
      <c r="K284" s="251"/>
      <c r="L284" s="257"/>
      <c r="M284" s="258"/>
      <c r="N284" s="259"/>
      <c r="O284" s="259"/>
      <c r="P284" s="259"/>
      <c r="Q284" s="259"/>
      <c r="R284" s="259"/>
      <c r="S284" s="259"/>
      <c r="T284" s="26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1" t="s">
        <v>131</v>
      </c>
      <c r="AU284" s="261" t="s">
        <v>83</v>
      </c>
      <c r="AV284" s="13" t="s">
        <v>85</v>
      </c>
      <c r="AW284" s="13" t="s">
        <v>31</v>
      </c>
      <c r="AX284" s="13" t="s">
        <v>75</v>
      </c>
      <c r="AY284" s="261" t="s">
        <v>122</v>
      </c>
    </row>
    <row r="285" s="14" customFormat="1">
      <c r="A285" s="14"/>
      <c r="B285" s="262"/>
      <c r="C285" s="263"/>
      <c r="D285" s="252" t="s">
        <v>131</v>
      </c>
      <c r="E285" s="264" t="s">
        <v>1</v>
      </c>
      <c r="F285" s="265" t="s">
        <v>133</v>
      </c>
      <c r="G285" s="263"/>
      <c r="H285" s="266">
        <v>5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131</v>
      </c>
      <c r="AU285" s="272" t="s">
        <v>83</v>
      </c>
      <c r="AV285" s="14" t="s">
        <v>129</v>
      </c>
      <c r="AW285" s="14" t="s">
        <v>31</v>
      </c>
      <c r="AX285" s="14" t="s">
        <v>83</v>
      </c>
      <c r="AY285" s="272" t="s">
        <v>122</v>
      </c>
    </row>
    <row r="286" s="12" customFormat="1" ht="25.92" customHeight="1">
      <c r="A286" s="12"/>
      <c r="B286" s="220"/>
      <c r="C286" s="221"/>
      <c r="D286" s="222" t="s">
        <v>74</v>
      </c>
      <c r="E286" s="223" t="s">
        <v>93</v>
      </c>
      <c r="F286" s="223" t="s">
        <v>357</v>
      </c>
      <c r="G286" s="221"/>
      <c r="H286" s="221"/>
      <c r="I286" s="224"/>
      <c r="J286" s="225">
        <f>BK286</f>
        <v>0</v>
      </c>
      <c r="K286" s="221"/>
      <c r="L286" s="226"/>
      <c r="M286" s="227"/>
      <c r="N286" s="228"/>
      <c r="O286" s="228"/>
      <c r="P286" s="229">
        <f>SUM(P287:P289)</f>
        <v>0</v>
      </c>
      <c r="Q286" s="228"/>
      <c r="R286" s="229">
        <f>SUM(R287:R289)</f>
        <v>0</v>
      </c>
      <c r="S286" s="228"/>
      <c r="T286" s="230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1" t="s">
        <v>123</v>
      </c>
      <c r="AT286" s="232" t="s">
        <v>74</v>
      </c>
      <c r="AU286" s="232" t="s">
        <v>75</v>
      </c>
      <c r="AY286" s="231" t="s">
        <v>122</v>
      </c>
      <c r="BK286" s="233">
        <f>SUM(BK287:BK289)</f>
        <v>0</v>
      </c>
    </row>
    <row r="287" s="2" customFormat="1" ht="66.75" customHeight="1">
      <c r="A287" s="38"/>
      <c r="B287" s="39"/>
      <c r="C287" s="236" t="s">
        <v>358</v>
      </c>
      <c r="D287" s="236" t="s">
        <v>125</v>
      </c>
      <c r="E287" s="237" t="s">
        <v>359</v>
      </c>
      <c r="F287" s="238" t="s">
        <v>360</v>
      </c>
      <c r="G287" s="239" t="s">
        <v>162</v>
      </c>
      <c r="H287" s="240">
        <v>1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40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129</v>
      </c>
      <c r="AT287" s="248" t="s">
        <v>125</v>
      </c>
      <c r="AU287" s="248" t="s">
        <v>83</v>
      </c>
      <c r="AY287" s="17" t="s">
        <v>122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83</v>
      </c>
      <c r="BK287" s="249">
        <f>ROUND(I287*H287,2)</f>
        <v>0</v>
      </c>
      <c r="BL287" s="17" t="s">
        <v>129</v>
      </c>
      <c r="BM287" s="248" t="s">
        <v>361</v>
      </c>
    </row>
    <row r="288" s="13" customFormat="1">
      <c r="A288" s="13"/>
      <c r="B288" s="250"/>
      <c r="C288" s="251"/>
      <c r="D288" s="252" t="s">
        <v>131</v>
      </c>
      <c r="E288" s="253" t="s">
        <v>1</v>
      </c>
      <c r="F288" s="254" t="s">
        <v>83</v>
      </c>
      <c r="G288" s="251"/>
      <c r="H288" s="255">
        <v>1</v>
      </c>
      <c r="I288" s="256"/>
      <c r="J288" s="251"/>
      <c r="K288" s="251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131</v>
      </c>
      <c r="AU288" s="261" t="s">
        <v>83</v>
      </c>
      <c r="AV288" s="13" t="s">
        <v>85</v>
      </c>
      <c r="AW288" s="13" t="s">
        <v>31</v>
      </c>
      <c r="AX288" s="13" t="s">
        <v>75</v>
      </c>
      <c r="AY288" s="261" t="s">
        <v>122</v>
      </c>
    </row>
    <row r="289" s="14" customFormat="1">
      <c r="A289" s="14"/>
      <c r="B289" s="262"/>
      <c r="C289" s="263"/>
      <c r="D289" s="252" t="s">
        <v>131</v>
      </c>
      <c r="E289" s="264" t="s">
        <v>1</v>
      </c>
      <c r="F289" s="265" t="s">
        <v>133</v>
      </c>
      <c r="G289" s="263"/>
      <c r="H289" s="266">
        <v>1</v>
      </c>
      <c r="I289" s="267"/>
      <c r="J289" s="263"/>
      <c r="K289" s="263"/>
      <c r="L289" s="268"/>
      <c r="M289" s="297"/>
      <c r="N289" s="298"/>
      <c r="O289" s="298"/>
      <c r="P289" s="298"/>
      <c r="Q289" s="298"/>
      <c r="R289" s="298"/>
      <c r="S289" s="298"/>
      <c r="T289" s="29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2" t="s">
        <v>131</v>
      </c>
      <c r="AU289" s="272" t="s">
        <v>83</v>
      </c>
      <c r="AV289" s="14" t="s">
        <v>129</v>
      </c>
      <c r="AW289" s="14" t="s">
        <v>31</v>
      </c>
      <c r="AX289" s="14" t="s">
        <v>83</v>
      </c>
      <c r="AY289" s="272" t="s">
        <v>122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183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ujYkSZ4cY3rJGRQ5ddvWY2NHEcxLdAaKwfwnDG6on3jmCmCNtc2vKK+aFNBGn2g6v2faVjDxT6ysLMzP6TdmhA==" hashValue="QOjcp+SDbFG2JXMxF1Rx+lpIMWvSRQhk12nuwiJx1nMhztyWQk43UFT1o8f9EAGRWMhe4+p8P+q4ZagtzgUUIQ==" algorithmName="SHA-512" password="CC35"/>
  <autoFilter ref="C119:K28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14 - Oprava trati v úseku Olbramovice - Kosova Hora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362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17. 3. 2020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ROUND((SUM(BE120:BE372)),  2)</f>
        <v>0</v>
      </c>
      <c r="G33" s="38"/>
      <c r="H33" s="38"/>
      <c r="I33" s="162">
        <v>0.20999999999999999</v>
      </c>
      <c r="J33" s="161">
        <f>ROUND(((SUM(BE120:BE372))*I33),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ROUND((SUM(BF120:BF372)),  2)</f>
        <v>0</v>
      </c>
      <c r="G34" s="38"/>
      <c r="H34" s="38"/>
      <c r="I34" s="162">
        <v>0.14999999999999999</v>
      </c>
      <c r="J34" s="161">
        <f>ROUND(((SUM(BF120:BF372))*I34),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ROUND((SUM(BG120:BG372)),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ROUND((SUM(BH120:BH372)),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ROUND((SUM(BI120:BI372)),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14 - Oprava trati v úseku Olbramovice - Kosova Hora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Oprava žel. svršku v km 7,600 - 9,150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17. 3. 2020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105</v>
      </c>
      <c r="E99" s="196"/>
      <c r="F99" s="196"/>
      <c r="G99" s="196"/>
      <c r="H99" s="196"/>
      <c r="I99" s="197"/>
      <c r="J99" s="198">
        <f>J348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106</v>
      </c>
      <c r="E100" s="196"/>
      <c r="F100" s="196"/>
      <c r="G100" s="196"/>
      <c r="H100" s="196"/>
      <c r="I100" s="197"/>
      <c r="J100" s="198">
        <f>J367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107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14 - Oprava trati v úseku Olbramovice - Kosova Hora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02 - Oprava žel. svršku v km 7,600 - 9,150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17. 3. 2020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>Jan Marušák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108</v>
      </c>
      <c r="D119" s="210" t="s">
        <v>60</v>
      </c>
      <c r="E119" s="210" t="s">
        <v>56</v>
      </c>
      <c r="F119" s="210" t="s">
        <v>57</v>
      </c>
      <c r="G119" s="210" t="s">
        <v>109</v>
      </c>
      <c r="H119" s="210" t="s">
        <v>110</v>
      </c>
      <c r="I119" s="211" t="s">
        <v>111</v>
      </c>
      <c r="J119" s="212" t="s">
        <v>100</v>
      </c>
      <c r="K119" s="213" t="s">
        <v>112</v>
      </c>
      <c r="L119" s="214"/>
      <c r="M119" s="100" t="s">
        <v>1</v>
      </c>
      <c r="N119" s="101" t="s">
        <v>39</v>
      </c>
      <c r="O119" s="101" t="s">
        <v>113</v>
      </c>
      <c r="P119" s="101" t="s">
        <v>114</v>
      </c>
      <c r="Q119" s="101" t="s">
        <v>115</v>
      </c>
      <c r="R119" s="101" t="s">
        <v>116</v>
      </c>
      <c r="S119" s="101" t="s">
        <v>117</v>
      </c>
      <c r="T119" s="102" t="s">
        <v>118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119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P121+P348+P367</f>
        <v>0</v>
      </c>
      <c r="Q120" s="104"/>
      <c r="R120" s="217">
        <f>R121+R348+R367</f>
        <v>3659.0400899999995</v>
      </c>
      <c r="S120" s="104"/>
      <c r="T120" s="218">
        <f>T121+T348+T367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102</v>
      </c>
      <c r="BK120" s="219">
        <f>BK121+BK348+BK367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120</v>
      </c>
      <c r="F121" s="223" t="s">
        <v>121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</f>
        <v>0</v>
      </c>
      <c r="Q121" s="228"/>
      <c r="R121" s="229">
        <f>R122</f>
        <v>3659.0400899999995</v>
      </c>
      <c r="S121" s="228"/>
      <c r="T121" s="23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75</v>
      </c>
      <c r="AY121" s="231" t="s">
        <v>122</v>
      </c>
      <c r="BK121" s="233">
        <f>BK122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123</v>
      </c>
      <c r="F122" s="234" t="s">
        <v>124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SUM(P123:P347)</f>
        <v>0</v>
      </c>
      <c r="Q122" s="228"/>
      <c r="R122" s="229">
        <f>SUM(R123:R347)</f>
        <v>3659.0400899999995</v>
      </c>
      <c r="S122" s="228"/>
      <c r="T122" s="230">
        <f>SUM(T123:T347)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83</v>
      </c>
      <c r="AT122" s="232" t="s">
        <v>74</v>
      </c>
      <c r="AU122" s="232" t="s">
        <v>83</v>
      </c>
      <c r="AY122" s="231" t="s">
        <v>122</v>
      </c>
      <c r="BK122" s="233">
        <f>SUM(BK123:BK347)</f>
        <v>0</v>
      </c>
    </row>
    <row r="123" s="2" customFormat="1" ht="55.5" customHeight="1">
      <c r="A123" s="38"/>
      <c r="B123" s="39"/>
      <c r="C123" s="236" t="s">
        <v>363</v>
      </c>
      <c r="D123" s="236" t="s">
        <v>125</v>
      </c>
      <c r="E123" s="237" t="s">
        <v>126</v>
      </c>
      <c r="F123" s="238" t="s">
        <v>127</v>
      </c>
      <c r="G123" s="239" t="s">
        <v>128</v>
      </c>
      <c r="H123" s="240">
        <v>1550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40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129</v>
      </c>
      <c r="AT123" s="248" t="s">
        <v>125</v>
      </c>
      <c r="AU123" s="248" t="s">
        <v>85</v>
      </c>
      <c r="AY123" s="17" t="s">
        <v>122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83</v>
      </c>
      <c r="BK123" s="249">
        <f>ROUND(I123*H123,2)</f>
        <v>0</v>
      </c>
      <c r="BL123" s="17" t="s">
        <v>129</v>
      </c>
      <c r="BM123" s="248" t="s">
        <v>364</v>
      </c>
    </row>
    <row r="124" s="13" customFormat="1">
      <c r="A124" s="13"/>
      <c r="B124" s="250"/>
      <c r="C124" s="251"/>
      <c r="D124" s="252" t="s">
        <v>131</v>
      </c>
      <c r="E124" s="253" t="s">
        <v>1</v>
      </c>
      <c r="F124" s="254" t="s">
        <v>365</v>
      </c>
      <c r="G124" s="251"/>
      <c r="H124" s="255">
        <v>1550</v>
      </c>
      <c r="I124" s="256"/>
      <c r="J124" s="251"/>
      <c r="K124" s="251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131</v>
      </c>
      <c r="AU124" s="261" t="s">
        <v>85</v>
      </c>
      <c r="AV124" s="13" t="s">
        <v>85</v>
      </c>
      <c r="AW124" s="13" t="s">
        <v>31</v>
      </c>
      <c r="AX124" s="13" t="s">
        <v>83</v>
      </c>
      <c r="AY124" s="261" t="s">
        <v>122</v>
      </c>
    </row>
    <row r="125" s="2" customFormat="1" ht="168" customHeight="1">
      <c r="A125" s="38"/>
      <c r="B125" s="39"/>
      <c r="C125" s="236" t="s">
        <v>83</v>
      </c>
      <c r="D125" s="236" t="s">
        <v>125</v>
      </c>
      <c r="E125" s="237" t="s">
        <v>366</v>
      </c>
      <c r="F125" s="238" t="s">
        <v>367</v>
      </c>
      <c r="G125" s="239" t="s">
        <v>191</v>
      </c>
      <c r="H125" s="240">
        <v>0.01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129</v>
      </c>
      <c r="AT125" s="248" t="s">
        <v>125</v>
      </c>
      <c r="AU125" s="248" t="s">
        <v>85</v>
      </c>
      <c r="AY125" s="17" t="s">
        <v>122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129</v>
      </c>
      <c r="BM125" s="248" t="s">
        <v>368</v>
      </c>
    </row>
    <row r="126" s="13" customFormat="1">
      <c r="A126" s="13"/>
      <c r="B126" s="250"/>
      <c r="C126" s="251"/>
      <c r="D126" s="252" t="s">
        <v>131</v>
      </c>
      <c r="E126" s="253" t="s">
        <v>1</v>
      </c>
      <c r="F126" s="254" t="s">
        <v>369</v>
      </c>
      <c r="G126" s="251"/>
      <c r="H126" s="255">
        <v>0.01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131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122</v>
      </c>
    </row>
    <row r="127" s="14" customFormat="1">
      <c r="A127" s="14"/>
      <c r="B127" s="262"/>
      <c r="C127" s="263"/>
      <c r="D127" s="252" t="s">
        <v>131</v>
      </c>
      <c r="E127" s="264" t="s">
        <v>1</v>
      </c>
      <c r="F127" s="265" t="s">
        <v>133</v>
      </c>
      <c r="G127" s="263"/>
      <c r="H127" s="266">
        <v>0.01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131</v>
      </c>
      <c r="AU127" s="272" t="s">
        <v>85</v>
      </c>
      <c r="AV127" s="14" t="s">
        <v>129</v>
      </c>
      <c r="AW127" s="14" t="s">
        <v>31</v>
      </c>
      <c r="AX127" s="14" t="s">
        <v>83</v>
      </c>
      <c r="AY127" s="272" t="s">
        <v>122</v>
      </c>
    </row>
    <row r="128" s="2" customFormat="1" ht="100.5" customHeight="1">
      <c r="A128" s="38"/>
      <c r="B128" s="39"/>
      <c r="C128" s="236" t="s">
        <v>85</v>
      </c>
      <c r="D128" s="236" t="s">
        <v>125</v>
      </c>
      <c r="E128" s="237" t="s">
        <v>134</v>
      </c>
      <c r="F128" s="238" t="s">
        <v>135</v>
      </c>
      <c r="G128" s="239" t="s">
        <v>136</v>
      </c>
      <c r="H128" s="240">
        <v>1281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129</v>
      </c>
      <c r="AT128" s="248" t="s">
        <v>125</v>
      </c>
      <c r="AU128" s="248" t="s">
        <v>85</v>
      </c>
      <c r="AY128" s="17" t="s">
        <v>122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129</v>
      </c>
      <c r="BM128" s="248" t="s">
        <v>370</v>
      </c>
    </row>
    <row r="129" s="13" customFormat="1">
      <c r="A129" s="13"/>
      <c r="B129" s="250"/>
      <c r="C129" s="251"/>
      <c r="D129" s="252" t="s">
        <v>131</v>
      </c>
      <c r="E129" s="253" t="s">
        <v>1</v>
      </c>
      <c r="F129" s="254" t="s">
        <v>371</v>
      </c>
      <c r="G129" s="251"/>
      <c r="H129" s="255">
        <v>1281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131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122</v>
      </c>
    </row>
    <row r="130" s="14" customFormat="1">
      <c r="A130" s="14"/>
      <c r="B130" s="262"/>
      <c r="C130" s="263"/>
      <c r="D130" s="252" t="s">
        <v>131</v>
      </c>
      <c r="E130" s="264" t="s">
        <v>1</v>
      </c>
      <c r="F130" s="265" t="s">
        <v>133</v>
      </c>
      <c r="G130" s="263"/>
      <c r="H130" s="266">
        <v>1281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131</v>
      </c>
      <c r="AU130" s="272" t="s">
        <v>85</v>
      </c>
      <c r="AV130" s="14" t="s">
        <v>129</v>
      </c>
      <c r="AW130" s="14" t="s">
        <v>31</v>
      </c>
      <c r="AX130" s="14" t="s">
        <v>83</v>
      </c>
      <c r="AY130" s="272" t="s">
        <v>122</v>
      </c>
    </row>
    <row r="131" s="2" customFormat="1" ht="55.5" customHeight="1">
      <c r="A131" s="38"/>
      <c r="B131" s="39"/>
      <c r="C131" s="236" t="s">
        <v>139</v>
      </c>
      <c r="D131" s="236" t="s">
        <v>125</v>
      </c>
      <c r="E131" s="237" t="s">
        <v>140</v>
      </c>
      <c r="F131" s="238" t="s">
        <v>141</v>
      </c>
      <c r="G131" s="239" t="s">
        <v>128</v>
      </c>
      <c r="H131" s="240">
        <v>2745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40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129</v>
      </c>
      <c r="AT131" s="248" t="s">
        <v>125</v>
      </c>
      <c r="AU131" s="248" t="s">
        <v>85</v>
      </c>
      <c r="AY131" s="17" t="s">
        <v>122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83</v>
      </c>
      <c r="BK131" s="249">
        <f>ROUND(I131*H131,2)</f>
        <v>0</v>
      </c>
      <c r="BL131" s="17" t="s">
        <v>129</v>
      </c>
      <c r="BM131" s="248" t="s">
        <v>372</v>
      </c>
    </row>
    <row r="132" s="13" customFormat="1">
      <c r="A132" s="13"/>
      <c r="B132" s="250"/>
      <c r="C132" s="251"/>
      <c r="D132" s="252" t="s">
        <v>131</v>
      </c>
      <c r="E132" s="253" t="s">
        <v>1</v>
      </c>
      <c r="F132" s="254" t="s">
        <v>373</v>
      </c>
      <c r="G132" s="251"/>
      <c r="H132" s="255">
        <v>2745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131</v>
      </c>
      <c r="AU132" s="261" t="s">
        <v>85</v>
      </c>
      <c r="AV132" s="13" t="s">
        <v>85</v>
      </c>
      <c r="AW132" s="13" t="s">
        <v>31</v>
      </c>
      <c r="AX132" s="13" t="s">
        <v>75</v>
      </c>
      <c r="AY132" s="261" t="s">
        <v>122</v>
      </c>
    </row>
    <row r="133" s="14" customFormat="1">
      <c r="A133" s="14"/>
      <c r="B133" s="262"/>
      <c r="C133" s="263"/>
      <c r="D133" s="252" t="s">
        <v>131</v>
      </c>
      <c r="E133" s="264" t="s">
        <v>1</v>
      </c>
      <c r="F133" s="265" t="s">
        <v>133</v>
      </c>
      <c r="G133" s="263"/>
      <c r="H133" s="266">
        <v>2745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131</v>
      </c>
      <c r="AU133" s="272" t="s">
        <v>85</v>
      </c>
      <c r="AV133" s="14" t="s">
        <v>129</v>
      </c>
      <c r="AW133" s="14" t="s">
        <v>31</v>
      </c>
      <c r="AX133" s="14" t="s">
        <v>83</v>
      </c>
      <c r="AY133" s="272" t="s">
        <v>122</v>
      </c>
    </row>
    <row r="134" s="2" customFormat="1" ht="66.75" customHeight="1">
      <c r="A134" s="38"/>
      <c r="B134" s="39"/>
      <c r="C134" s="236" t="s">
        <v>129</v>
      </c>
      <c r="D134" s="236" t="s">
        <v>125</v>
      </c>
      <c r="E134" s="237" t="s">
        <v>374</v>
      </c>
      <c r="F134" s="238" t="s">
        <v>375</v>
      </c>
      <c r="G134" s="239" t="s">
        <v>136</v>
      </c>
      <c r="H134" s="240">
        <v>1872.5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40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129</v>
      </c>
      <c r="AT134" s="248" t="s">
        <v>125</v>
      </c>
      <c r="AU134" s="248" t="s">
        <v>85</v>
      </c>
      <c r="AY134" s="17" t="s">
        <v>122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83</v>
      </c>
      <c r="BK134" s="249">
        <f>ROUND(I134*H134,2)</f>
        <v>0</v>
      </c>
      <c r="BL134" s="17" t="s">
        <v>129</v>
      </c>
      <c r="BM134" s="248" t="s">
        <v>376</v>
      </c>
    </row>
    <row r="135" s="13" customFormat="1">
      <c r="A135" s="13"/>
      <c r="B135" s="250"/>
      <c r="C135" s="251"/>
      <c r="D135" s="252" t="s">
        <v>131</v>
      </c>
      <c r="E135" s="253" t="s">
        <v>1</v>
      </c>
      <c r="F135" s="254" t="s">
        <v>377</v>
      </c>
      <c r="G135" s="251"/>
      <c r="H135" s="255">
        <v>1281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131</v>
      </c>
      <c r="AU135" s="261" t="s">
        <v>85</v>
      </c>
      <c r="AV135" s="13" t="s">
        <v>85</v>
      </c>
      <c r="AW135" s="13" t="s">
        <v>31</v>
      </c>
      <c r="AX135" s="13" t="s">
        <v>75</v>
      </c>
      <c r="AY135" s="261" t="s">
        <v>122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378</v>
      </c>
      <c r="G136" s="251"/>
      <c r="H136" s="255">
        <v>20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131</v>
      </c>
      <c r="AU136" s="261" t="s">
        <v>85</v>
      </c>
      <c r="AV136" s="13" t="s">
        <v>85</v>
      </c>
      <c r="AW136" s="13" t="s">
        <v>31</v>
      </c>
      <c r="AX136" s="13" t="s">
        <v>75</v>
      </c>
      <c r="AY136" s="261" t="s">
        <v>122</v>
      </c>
    </row>
    <row r="137" s="13" customFormat="1">
      <c r="A137" s="13"/>
      <c r="B137" s="250"/>
      <c r="C137" s="251"/>
      <c r="D137" s="252" t="s">
        <v>131</v>
      </c>
      <c r="E137" s="253" t="s">
        <v>1</v>
      </c>
      <c r="F137" s="254" t="s">
        <v>379</v>
      </c>
      <c r="G137" s="251"/>
      <c r="H137" s="255">
        <v>571.5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131</v>
      </c>
      <c r="AU137" s="261" t="s">
        <v>85</v>
      </c>
      <c r="AV137" s="13" t="s">
        <v>85</v>
      </c>
      <c r="AW137" s="13" t="s">
        <v>31</v>
      </c>
      <c r="AX137" s="13" t="s">
        <v>75</v>
      </c>
      <c r="AY137" s="261" t="s">
        <v>122</v>
      </c>
    </row>
    <row r="138" s="14" customFormat="1">
      <c r="A138" s="14"/>
      <c r="B138" s="262"/>
      <c r="C138" s="263"/>
      <c r="D138" s="252" t="s">
        <v>131</v>
      </c>
      <c r="E138" s="264" t="s">
        <v>1</v>
      </c>
      <c r="F138" s="265" t="s">
        <v>133</v>
      </c>
      <c r="G138" s="263"/>
      <c r="H138" s="266">
        <v>1872.5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131</v>
      </c>
      <c r="AU138" s="272" t="s">
        <v>85</v>
      </c>
      <c r="AV138" s="14" t="s">
        <v>129</v>
      </c>
      <c r="AW138" s="14" t="s">
        <v>31</v>
      </c>
      <c r="AX138" s="14" t="s">
        <v>83</v>
      </c>
      <c r="AY138" s="272" t="s">
        <v>122</v>
      </c>
    </row>
    <row r="139" s="2" customFormat="1" ht="16.5" customHeight="1">
      <c r="A139" s="38"/>
      <c r="B139" s="39"/>
      <c r="C139" s="273" t="s">
        <v>123</v>
      </c>
      <c r="D139" s="273" t="s">
        <v>152</v>
      </c>
      <c r="E139" s="274" t="s">
        <v>153</v>
      </c>
      <c r="F139" s="275" t="s">
        <v>154</v>
      </c>
      <c r="G139" s="276" t="s">
        <v>155</v>
      </c>
      <c r="H139" s="277">
        <v>3370.5</v>
      </c>
      <c r="I139" s="278"/>
      <c r="J139" s="279">
        <f>ROUND(I139*H139,2)</f>
        <v>0</v>
      </c>
      <c r="K139" s="280"/>
      <c r="L139" s="281"/>
      <c r="M139" s="282" t="s">
        <v>1</v>
      </c>
      <c r="N139" s="283" t="s">
        <v>40</v>
      </c>
      <c r="O139" s="91"/>
      <c r="P139" s="246">
        <f>O139*H139</f>
        <v>0</v>
      </c>
      <c r="Q139" s="246">
        <v>1</v>
      </c>
      <c r="R139" s="246">
        <f>Q139*H139</f>
        <v>3370.5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156</v>
      </c>
      <c r="AT139" s="248" t="s">
        <v>152</v>
      </c>
      <c r="AU139" s="248" t="s">
        <v>85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83</v>
      </c>
      <c r="BK139" s="249">
        <f>ROUND(I139*H139,2)</f>
        <v>0</v>
      </c>
      <c r="BL139" s="17" t="s">
        <v>129</v>
      </c>
      <c r="BM139" s="248" t="s">
        <v>380</v>
      </c>
    </row>
    <row r="140" s="13" customFormat="1">
      <c r="A140" s="13"/>
      <c r="B140" s="250"/>
      <c r="C140" s="251"/>
      <c r="D140" s="252" t="s">
        <v>131</v>
      </c>
      <c r="E140" s="253" t="s">
        <v>1</v>
      </c>
      <c r="F140" s="254" t="s">
        <v>381</v>
      </c>
      <c r="G140" s="251"/>
      <c r="H140" s="255">
        <v>3370.5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131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122</v>
      </c>
    </row>
    <row r="141" s="14" customFormat="1">
      <c r="A141" s="14"/>
      <c r="B141" s="262"/>
      <c r="C141" s="263"/>
      <c r="D141" s="252" t="s">
        <v>131</v>
      </c>
      <c r="E141" s="264" t="s">
        <v>1</v>
      </c>
      <c r="F141" s="265" t="s">
        <v>133</v>
      </c>
      <c r="G141" s="263"/>
      <c r="H141" s="266">
        <v>3370.5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131</v>
      </c>
      <c r="AU141" s="272" t="s">
        <v>85</v>
      </c>
      <c r="AV141" s="14" t="s">
        <v>129</v>
      </c>
      <c r="AW141" s="14" t="s">
        <v>31</v>
      </c>
      <c r="AX141" s="14" t="s">
        <v>83</v>
      </c>
      <c r="AY141" s="272" t="s">
        <v>122</v>
      </c>
    </row>
    <row r="142" s="2" customFormat="1" ht="134.25" customHeight="1">
      <c r="A142" s="38"/>
      <c r="B142" s="39"/>
      <c r="C142" s="236" t="s">
        <v>159</v>
      </c>
      <c r="D142" s="236" t="s">
        <v>125</v>
      </c>
      <c r="E142" s="237" t="s">
        <v>185</v>
      </c>
      <c r="F142" s="238" t="s">
        <v>186</v>
      </c>
      <c r="G142" s="239" t="s">
        <v>162</v>
      </c>
      <c r="H142" s="240">
        <v>18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40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129</v>
      </c>
      <c r="AT142" s="248" t="s">
        <v>125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83</v>
      </c>
      <c r="BK142" s="249">
        <f>ROUND(I142*H142,2)</f>
        <v>0</v>
      </c>
      <c r="BL142" s="17" t="s">
        <v>129</v>
      </c>
      <c r="BM142" s="248" t="s">
        <v>382</v>
      </c>
    </row>
    <row r="143" s="13" customFormat="1">
      <c r="A143" s="13"/>
      <c r="B143" s="250"/>
      <c r="C143" s="251"/>
      <c r="D143" s="252" t="s">
        <v>131</v>
      </c>
      <c r="E143" s="253" t="s">
        <v>1</v>
      </c>
      <c r="F143" s="254" t="s">
        <v>383</v>
      </c>
      <c r="G143" s="251"/>
      <c r="H143" s="255">
        <v>18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131</v>
      </c>
      <c r="AU143" s="261" t="s">
        <v>85</v>
      </c>
      <c r="AV143" s="13" t="s">
        <v>85</v>
      </c>
      <c r="AW143" s="13" t="s">
        <v>31</v>
      </c>
      <c r="AX143" s="13" t="s">
        <v>75</v>
      </c>
      <c r="AY143" s="261" t="s">
        <v>122</v>
      </c>
    </row>
    <row r="144" s="14" customFormat="1">
      <c r="A144" s="14"/>
      <c r="B144" s="262"/>
      <c r="C144" s="263"/>
      <c r="D144" s="252" t="s">
        <v>131</v>
      </c>
      <c r="E144" s="264" t="s">
        <v>1</v>
      </c>
      <c r="F144" s="265" t="s">
        <v>133</v>
      </c>
      <c r="G144" s="263"/>
      <c r="H144" s="266">
        <v>18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131</v>
      </c>
      <c r="AU144" s="272" t="s">
        <v>85</v>
      </c>
      <c r="AV144" s="14" t="s">
        <v>129</v>
      </c>
      <c r="AW144" s="14" t="s">
        <v>31</v>
      </c>
      <c r="AX144" s="14" t="s">
        <v>83</v>
      </c>
      <c r="AY144" s="272" t="s">
        <v>122</v>
      </c>
    </row>
    <row r="145" s="2" customFormat="1" ht="78" customHeight="1">
      <c r="A145" s="38"/>
      <c r="B145" s="39"/>
      <c r="C145" s="236" t="s">
        <v>167</v>
      </c>
      <c r="D145" s="236" t="s">
        <v>125</v>
      </c>
      <c r="E145" s="237" t="s">
        <v>384</v>
      </c>
      <c r="F145" s="238" t="s">
        <v>385</v>
      </c>
      <c r="G145" s="239" t="s">
        <v>162</v>
      </c>
      <c r="H145" s="240">
        <v>53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40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129</v>
      </c>
      <c r="AT145" s="248" t="s">
        <v>125</v>
      </c>
      <c r="AU145" s="248" t="s">
        <v>85</v>
      </c>
      <c r="AY145" s="17" t="s">
        <v>122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83</v>
      </c>
      <c r="BK145" s="249">
        <f>ROUND(I145*H145,2)</f>
        <v>0</v>
      </c>
      <c r="BL145" s="17" t="s">
        <v>129</v>
      </c>
      <c r="BM145" s="248" t="s">
        <v>386</v>
      </c>
    </row>
    <row r="146" s="13" customFormat="1">
      <c r="A146" s="13"/>
      <c r="B146" s="250"/>
      <c r="C146" s="251"/>
      <c r="D146" s="252" t="s">
        <v>131</v>
      </c>
      <c r="E146" s="253" t="s">
        <v>1</v>
      </c>
      <c r="F146" s="254" t="s">
        <v>387</v>
      </c>
      <c r="G146" s="251"/>
      <c r="H146" s="255">
        <v>53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131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122</v>
      </c>
    </row>
    <row r="147" s="14" customFormat="1">
      <c r="A147" s="14"/>
      <c r="B147" s="262"/>
      <c r="C147" s="263"/>
      <c r="D147" s="252" t="s">
        <v>131</v>
      </c>
      <c r="E147" s="264" t="s">
        <v>1</v>
      </c>
      <c r="F147" s="265" t="s">
        <v>133</v>
      </c>
      <c r="G147" s="263"/>
      <c r="H147" s="266">
        <v>53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131</v>
      </c>
      <c r="AU147" s="272" t="s">
        <v>85</v>
      </c>
      <c r="AV147" s="14" t="s">
        <v>129</v>
      </c>
      <c r="AW147" s="14" t="s">
        <v>31</v>
      </c>
      <c r="AX147" s="14" t="s">
        <v>83</v>
      </c>
      <c r="AY147" s="272" t="s">
        <v>122</v>
      </c>
    </row>
    <row r="148" s="2" customFormat="1" ht="16.5" customHeight="1">
      <c r="A148" s="38"/>
      <c r="B148" s="39"/>
      <c r="C148" s="273" t="s">
        <v>156</v>
      </c>
      <c r="D148" s="273" t="s">
        <v>152</v>
      </c>
      <c r="E148" s="274" t="s">
        <v>160</v>
      </c>
      <c r="F148" s="275" t="s">
        <v>161</v>
      </c>
      <c r="G148" s="276" t="s">
        <v>162</v>
      </c>
      <c r="H148" s="277">
        <v>18</v>
      </c>
      <c r="I148" s="278"/>
      <c r="J148" s="279">
        <f>ROUND(I148*H148,2)</f>
        <v>0</v>
      </c>
      <c r="K148" s="280"/>
      <c r="L148" s="281"/>
      <c r="M148" s="282" t="s">
        <v>1</v>
      </c>
      <c r="N148" s="283" t="s">
        <v>40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156</v>
      </c>
      <c r="AT148" s="248" t="s">
        <v>152</v>
      </c>
      <c r="AU148" s="248" t="s">
        <v>85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83</v>
      </c>
      <c r="BK148" s="249">
        <f>ROUND(I148*H148,2)</f>
        <v>0</v>
      </c>
      <c r="BL148" s="17" t="s">
        <v>129</v>
      </c>
      <c r="BM148" s="248" t="s">
        <v>388</v>
      </c>
    </row>
    <row r="149" s="15" customFormat="1">
      <c r="A149" s="15"/>
      <c r="B149" s="284"/>
      <c r="C149" s="285"/>
      <c r="D149" s="252" t="s">
        <v>131</v>
      </c>
      <c r="E149" s="286" t="s">
        <v>1</v>
      </c>
      <c r="F149" s="287" t="s">
        <v>164</v>
      </c>
      <c r="G149" s="285"/>
      <c r="H149" s="286" t="s">
        <v>1</v>
      </c>
      <c r="I149" s="288"/>
      <c r="J149" s="285"/>
      <c r="K149" s="285"/>
      <c r="L149" s="289"/>
      <c r="M149" s="290"/>
      <c r="N149" s="291"/>
      <c r="O149" s="291"/>
      <c r="P149" s="291"/>
      <c r="Q149" s="291"/>
      <c r="R149" s="291"/>
      <c r="S149" s="291"/>
      <c r="T149" s="29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3" t="s">
        <v>131</v>
      </c>
      <c r="AU149" s="293" t="s">
        <v>85</v>
      </c>
      <c r="AV149" s="15" t="s">
        <v>83</v>
      </c>
      <c r="AW149" s="15" t="s">
        <v>31</v>
      </c>
      <c r="AX149" s="15" t="s">
        <v>75</v>
      </c>
      <c r="AY149" s="293" t="s">
        <v>122</v>
      </c>
    </row>
    <row r="150" s="15" customFormat="1">
      <c r="A150" s="15"/>
      <c r="B150" s="284"/>
      <c r="C150" s="285"/>
      <c r="D150" s="252" t="s">
        <v>131</v>
      </c>
      <c r="E150" s="286" t="s">
        <v>1</v>
      </c>
      <c r="F150" s="287" t="s">
        <v>389</v>
      </c>
      <c r="G150" s="285"/>
      <c r="H150" s="286" t="s">
        <v>1</v>
      </c>
      <c r="I150" s="288"/>
      <c r="J150" s="285"/>
      <c r="K150" s="285"/>
      <c r="L150" s="289"/>
      <c r="M150" s="290"/>
      <c r="N150" s="291"/>
      <c r="O150" s="291"/>
      <c r="P150" s="291"/>
      <c r="Q150" s="291"/>
      <c r="R150" s="291"/>
      <c r="S150" s="291"/>
      <c r="T150" s="29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3" t="s">
        <v>131</v>
      </c>
      <c r="AU150" s="293" t="s">
        <v>85</v>
      </c>
      <c r="AV150" s="15" t="s">
        <v>83</v>
      </c>
      <c r="AW150" s="15" t="s">
        <v>31</v>
      </c>
      <c r="AX150" s="15" t="s">
        <v>75</v>
      </c>
      <c r="AY150" s="293" t="s">
        <v>122</v>
      </c>
    </row>
    <row r="151" s="13" customFormat="1">
      <c r="A151" s="13"/>
      <c r="B151" s="250"/>
      <c r="C151" s="251"/>
      <c r="D151" s="252" t="s">
        <v>131</v>
      </c>
      <c r="E151" s="253" t="s">
        <v>1</v>
      </c>
      <c r="F151" s="254" t="s">
        <v>383</v>
      </c>
      <c r="G151" s="251"/>
      <c r="H151" s="255">
        <v>18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131</v>
      </c>
      <c r="AU151" s="261" t="s">
        <v>85</v>
      </c>
      <c r="AV151" s="13" t="s">
        <v>85</v>
      </c>
      <c r="AW151" s="13" t="s">
        <v>31</v>
      </c>
      <c r="AX151" s="13" t="s">
        <v>75</v>
      </c>
      <c r="AY151" s="261" t="s">
        <v>122</v>
      </c>
    </row>
    <row r="152" s="14" customFormat="1">
      <c r="A152" s="14"/>
      <c r="B152" s="262"/>
      <c r="C152" s="263"/>
      <c r="D152" s="252" t="s">
        <v>131</v>
      </c>
      <c r="E152" s="264" t="s">
        <v>1</v>
      </c>
      <c r="F152" s="265" t="s">
        <v>133</v>
      </c>
      <c r="G152" s="263"/>
      <c r="H152" s="266">
        <v>18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131</v>
      </c>
      <c r="AU152" s="272" t="s">
        <v>85</v>
      </c>
      <c r="AV152" s="14" t="s">
        <v>129</v>
      </c>
      <c r="AW152" s="14" t="s">
        <v>31</v>
      </c>
      <c r="AX152" s="14" t="s">
        <v>83</v>
      </c>
      <c r="AY152" s="272" t="s">
        <v>122</v>
      </c>
    </row>
    <row r="153" s="2" customFormat="1" ht="66.75" customHeight="1">
      <c r="A153" s="38"/>
      <c r="B153" s="39"/>
      <c r="C153" s="236" t="s">
        <v>184</v>
      </c>
      <c r="D153" s="236" t="s">
        <v>125</v>
      </c>
      <c r="E153" s="237" t="s">
        <v>390</v>
      </c>
      <c r="F153" s="238" t="s">
        <v>391</v>
      </c>
      <c r="G153" s="239" t="s">
        <v>191</v>
      </c>
      <c r="H153" s="240">
        <v>0.014999999999999999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40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129</v>
      </c>
      <c r="AT153" s="248" t="s">
        <v>125</v>
      </c>
      <c r="AU153" s="248" t="s">
        <v>85</v>
      </c>
      <c r="AY153" s="17" t="s">
        <v>122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83</v>
      </c>
      <c r="BK153" s="249">
        <f>ROUND(I153*H153,2)</f>
        <v>0</v>
      </c>
      <c r="BL153" s="17" t="s">
        <v>129</v>
      </c>
      <c r="BM153" s="248" t="s">
        <v>392</v>
      </c>
    </row>
    <row r="154" s="15" customFormat="1">
      <c r="A154" s="15"/>
      <c r="B154" s="284"/>
      <c r="C154" s="285"/>
      <c r="D154" s="252" t="s">
        <v>131</v>
      </c>
      <c r="E154" s="286" t="s">
        <v>1</v>
      </c>
      <c r="F154" s="287" t="s">
        <v>393</v>
      </c>
      <c r="G154" s="285"/>
      <c r="H154" s="286" t="s">
        <v>1</v>
      </c>
      <c r="I154" s="288"/>
      <c r="J154" s="285"/>
      <c r="K154" s="285"/>
      <c r="L154" s="289"/>
      <c r="M154" s="290"/>
      <c r="N154" s="291"/>
      <c r="O154" s="291"/>
      <c r="P154" s="291"/>
      <c r="Q154" s="291"/>
      <c r="R154" s="291"/>
      <c r="S154" s="291"/>
      <c r="T154" s="29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93" t="s">
        <v>131</v>
      </c>
      <c r="AU154" s="293" t="s">
        <v>85</v>
      </c>
      <c r="AV154" s="15" t="s">
        <v>83</v>
      </c>
      <c r="AW154" s="15" t="s">
        <v>31</v>
      </c>
      <c r="AX154" s="15" t="s">
        <v>75</v>
      </c>
      <c r="AY154" s="293" t="s">
        <v>122</v>
      </c>
    </row>
    <row r="155" s="13" customFormat="1">
      <c r="A155" s="13"/>
      <c r="B155" s="250"/>
      <c r="C155" s="251"/>
      <c r="D155" s="252" t="s">
        <v>131</v>
      </c>
      <c r="E155" s="253" t="s">
        <v>1</v>
      </c>
      <c r="F155" s="254" t="s">
        <v>394</v>
      </c>
      <c r="G155" s="251"/>
      <c r="H155" s="255">
        <v>0.014999999999999999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131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122</v>
      </c>
    </row>
    <row r="156" s="14" customFormat="1">
      <c r="A156" s="14"/>
      <c r="B156" s="262"/>
      <c r="C156" s="263"/>
      <c r="D156" s="252" t="s">
        <v>131</v>
      </c>
      <c r="E156" s="264" t="s">
        <v>1</v>
      </c>
      <c r="F156" s="265" t="s">
        <v>133</v>
      </c>
      <c r="G156" s="263"/>
      <c r="H156" s="266">
        <v>0.014999999999999999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131</v>
      </c>
      <c r="AU156" s="272" t="s">
        <v>85</v>
      </c>
      <c r="AV156" s="14" t="s">
        <v>129</v>
      </c>
      <c r="AW156" s="14" t="s">
        <v>31</v>
      </c>
      <c r="AX156" s="14" t="s">
        <v>83</v>
      </c>
      <c r="AY156" s="272" t="s">
        <v>122</v>
      </c>
    </row>
    <row r="157" s="2" customFormat="1" ht="66.75" customHeight="1">
      <c r="A157" s="38"/>
      <c r="B157" s="39"/>
      <c r="C157" s="236" t="s">
        <v>188</v>
      </c>
      <c r="D157" s="236" t="s">
        <v>125</v>
      </c>
      <c r="E157" s="237" t="s">
        <v>395</v>
      </c>
      <c r="F157" s="238" t="s">
        <v>396</v>
      </c>
      <c r="G157" s="239" t="s">
        <v>191</v>
      </c>
      <c r="H157" s="240">
        <v>0.01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40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129</v>
      </c>
      <c r="AT157" s="248" t="s">
        <v>125</v>
      </c>
      <c r="AU157" s="248" t="s">
        <v>85</v>
      </c>
      <c r="AY157" s="17" t="s">
        <v>122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83</v>
      </c>
      <c r="BK157" s="249">
        <f>ROUND(I157*H157,2)</f>
        <v>0</v>
      </c>
      <c r="BL157" s="17" t="s">
        <v>129</v>
      </c>
      <c r="BM157" s="248" t="s">
        <v>397</v>
      </c>
    </row>
    <row r="158" s="15" customFormat="1">
      <c r="A158" s="15"/>
      <c r="B158" s="284"/>
      <c r="C158" s="285"/>
      <c r="D158" s="252" t="s">
        <v>131</v>
      </c>
      <c r="E158" s="286" t="s">
        <v>1</v>
      </c>
      <c r="F158" s="287" t="s">
        <v>398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131</v>
      </c>
      <c r="AU158" s="293" t="s">
        <v>85</v>
      </c>
      <c r="AV158" s="15" t="s">
        <v>83</v>
      </c>
      <c r="AW158" s="15" t="s">
        <v>31</v>
      </c>
      <c r="AX158" s="15" t="s">
        <v>75</v>
      </c>
      <c r="AY158" s="293" t="s">
        <v>122</v>
      </c>
    </row>
    <row r="159" s="13" customFormat="1">
      <c r="A159" s="13"/>
      <c r="B159" s="250"/>
      <c r="C159" s="251"/>
      <c r="D159" s="252" t="s">
        <v>131</v>
      </c>
      <c r="E159" s="253" t="s">
        <v>1</v>
      </c>
      <c r="F159" s="254" t="s">
        <v>6</v>
      </c>
      <c r="G159" s="251"/>
      <c r="H159" s="255">
        <v>0.01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131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122</v>
      </c>
    </row>
    <row r="160" s="14" customFormat="1">
      <c r="A160" s="14"/>
      <c r="B160" s="262"/>
      <c r="C160" s="263"/>
      <c r="D160" s="252" t="s">
        <v>131</v>
      </c>
      <c r="E160" s="264" t="s">
        <v>1</v>
      </c>
      <c r="F160" s="265" t="s">
        <v>133</v>
      </c>
      <c r="G160" s="263"/>
      <c r="H160" s="266">
        <v>0.01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131</v>
      </c>
      <c r="AU160" s="272" t="s">
        <v>85</v>
      </c>
      <c r="AV160" s="14" t="s">
        <v>129</v>
      </c>
      <c r="AW160" s="14" t="s">
        <v>31</v>
      </c>
      <c r="AX160" s="14" t="s">
        <v>83</v>
      </c>
      <c r="AY160" s="272" t="s">
        <v>122</v>
      </c>
    </row>
    <row r="161" s="2" customFormat="1" ht="66.75" customHeight="1">
      <c r="A161" s="38"/>
      <c r="B161" s="39"/>
      <c r="C161" s="236" t="s">
        <v>197</v>
      </c>
      <c r="D161" s="236" t="s">
        <v>125</v>
      </c>
      <c r="E161" s="237" t="s">
        <v>189</v>
      </c>
      <c r="F161" s="238" t="s">
        <v>190</v>
      </c>
      <c r="G161" s="239" t="s">
        <v>191</v>
      </c>
      <c r="H161" s="240">
        <v>0.91500000000000004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40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129</v>
      </c>
      <c r="AT161" s="248" t="s">
        <v>125</v>
      </c>
      <c r="AU161" s="248" t="s">
        <v>85</v>
      </c>
      <c r="AY161" s="17" t="s">
        <v>122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83</v>
      </c>
      <c r="BK161" s="249">
        <f>ROUND(I161*H161,2)</f>
        <v>0</v>
      </c>
      <c r="BL161" s="17" t="s">
        <v>129</v>
      </c>
      <c r="BM161" s="248" t="s">
        <v>399</v>
      </c>
    </row>
    <row r="162" s="13" customFormat="1">
      <c r="A162" s="13"/>
      <c r="B162" s="250"/>
      <c r="C162" s="251"/>
      <c r="D162" s="252" t="s">
        <v>131</v>
      </c>
      <c r="E162" s="253" t="s">
        <v>1</v>
      </c>
      <c r="F162" s="254" t="s">
        <v>400</v>
      </c>
      <c r="G162" s="251"/>
      <c r="H162" s="255">
        <v>0.27600000000000002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131</v>
      </c>
      <c r="AU162" s="261" t="s">
        <v>85</v>
      </c>
      <c r="AV162" s="13" t="s">
        <v>85</v>
      </c>
      <c r="AW162" s="13" t="s">
        <v>31</v>
      </c>
      <c r="AX162" s="13" t="s">
        <v>75</v>
      </c>
      <c r="AY162" s="261" t="s">
        <v>122</v>
      </c>
    </row>
    <row r="163" s="13" customFormat="1">
      <c r="A163" s="13"/>
      <c r="B163" s="250"/>
      <c r="C163" s="251"/>
      <c r="D163" s="252" t="s">
        <v>131</v>
      </c>
      <c r="E163" s="253" t="s">
        <v>1</v>
      </c>
      <c r="F163" s="254" t="s">
        <v>401</v>
      </c>
      <c r="G163" s="251"/>
      <c r="H163" s="255">
        <v>0.34000000000000002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131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122</v>
      </c>
    </row>
    <row r="164" s="13" customFormat="1">
      <c r="A164" s="13"/>
      <c r="B164" s="250"/>
      <c r="C164" s="251"/>
      <c r="D164" s="252" t="s">
        <v>131</v>
      </c>
      <c r="E164" s="253" t="s">
        <v>1</v>
      </c>
      <c r="F164" s="254" t="s">
        <v>402</v>
      </c>
      <c r="G164" s="251"/>
      <c r="H164" s="255">
        <v>0.29899999999999999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131</v>
      </c>
      <c r="AU164" s="261" t="s">
        <v>85</v>
      </c>
      <c r="AV164" s="13" t="s">
        <v>85</v>
      </c>
      <c r="AW164" s="13" t="s">
        <v>31</v>
      </c>
      <c r="AX164" s="13" t="s">
        <v>75</v>
      </c>
      <c r="AY164" s="261" t="s">
        <v>122</v>
      </c>
    </row>
    <row r="165" s="14" customFormat="1">
      <c r="A165" s="14"/>
      <c r="B165" s="262"/>
      <c r="C165" s="263"/>
      <c r="D165" s="252" t="s">
        <v>131</v>
      </c>
      <c r="E165" s="264" t="s">
        <v>1</v>
      </c>
      <c r="F165" s="265" t="s">
        <v>133</v>
      </c>
      <c r="G165" s="263"/>
      <c r="H165" s="266">
        <v>0.91500000000000004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131</v>
      </c>
      <c r="AU165" s="272" t="s">
        <v>85</v>
      </c>
      <c r="AV165" s="14" t="s">
        <v>129</v>
      </c>
      <c r="AW165" s="14" t="s">
        <v>31</v>
      </c>
      <c r="AX165" s="14" t="s">
        <v>83</v>
      </c>
      <c r="AY165" s="272" t="s">
        <v>122</v>
      </c>
    </row>
    <row r="166" s="2" customFormat="1" ht="21.75" customHeight="1">
      <c r="A166" s="38"/>
      <c r="B166" s="39"/>
      <c r="C166" s="273" t="s">
        <v>205</v>
      </c>
      <c r="D166" s="273" t="s">
        <v>152</v>
      </c>
      <c r="E166" s="274" t="s">
        <v>198</v>
      </c>
      <c r="F166" s="275" t="s">
        <v>199</v>
      </c>
      <c r="G166" s="276" t="s">
        <v>162</v>
      </c>
      <c r="H166" s="277">
        <v>678</v>
      </c>
      <c r="I166" s="278"/>
      <c r="J166" s="279">
        <f>ROUND(I166*H166,2)</f>
        <v>0</v>
      </c>
      <c r="K166" s="280"/>
      <c r="L166" s="281"/>
      <c r="M166" s="282" t="s">
        <v>1</v>
      </c>
      <c r="N166" s="283" t="s">
        <v>40</v>
      </c>
      <c r="O166" s="91"/>
      <c r="P166" s="246">
        <f>O166*H166</f>
        <v>0</v>
      </c>
      <c r="Q166" s="246">
        <v>0.14299999999999999</v>
      </c>
      <c r="R166" s="246">
        <f>Q166*H166</f>
        <v>96.953999999999994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156</v>
      </c>
      <c r="AT166" s="248" t="s">
        <v>152</v>
      </c>
      <c r="AU166" s="248" t="s">
        <v>85</v>
      </c>
      <c r="AY166" s="17" t="s">
        <v>122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83</v>
      </c>
      <c r="BK166" s="249">
        <f>ROUND(I166*H166,2)</f>
        <v>0</v>
      </c>
      <c r="BL166" s="17" t="s">
        <v>129</v>
      </c>
      <c r="BM166" s="248" t="s">
        <v>403</v>
      </c>
    </row>
    <row r="167" s="13" customFormat="1">
      <c r="A167" s="13"/>
      <c r="B167" s="250"/>
      <c r="C167" s="251"/>
      <c r="D167" s="252" t="s">
        <v>131</v>
      </c>
      <c r="E167" s="253" t="s">
        <v>1</v>
      </c>
      <c r="F167" s="254" t="s">
        <v>404</v>
      </c>
      <c r="G167" s="251"/>
      <c r="H167" s="255">
        <v>202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131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122</v>
      </c>
    </row>
    <row r="168" s="13" customFormat="1">
      <c r="A168" s="13"/>
      <c r="B168" s="250"/>
      <c r="C168" s="251"/>
      <c r="D168" s="252" t="s">
        <v>131</v>
      </c>
      <c r="E168" s="253" t="s">
        <v>1</v>
      </c>
      <c r="F168" s="254" t="s">
        <v>405</v>
      </c>
      <c r="G168" s="251"/>
      <c r="H168" s="255">
        <v>251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131</v>
      </c>
      <c r="AU168" s="261" t="s">
        <v>85</v>
      </c>
      <c r="AV168" s="13" t="s">
        <v>85</v>
      </c>
      <c r="AW168" s="13" t="s">
        <v>31</v>
      </c>
      <c r="AX168" s="13" t="s">
        <v>75</v>
      </c>
      <c r="AY168" s="261" t="s">
        <v>122</v>
      </c>
    </row>
    <row r="169" s="13" customFormat="1">
      <c r="A169" s="13"/>
      <c r="B169" s="250"/>
      <c r="C169" s="251"/>
      <c r="D169" s="252" t="s">
        <v>131</v>
      </c>
      <c r="E169" s="253" t="s">
        <v>1</v>
      </c>
      <c r="F169" s="254" t="s">
        <v>406</v>
      </c>
      <c r="G169" s="251"/>
      <c r="H169" s="255">
        <v>225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131</v>
      </c>
      <c r="AU169" s="261" t="s">
        <v>85</v>
      </c>
      <c r="AV169" s="13" t="s">
        <v>85</v>
      </c>
      <c r="AW169" s="13" t="s">
        <v>31</v>
      </c>
      <c r="AX169" s="13" t="s">
        <v>75</v>
      </c>
      <c r="AY169" s="261" t="s">
        <v>122</v>
      </c>
    </row>
    <row r="170" s="14" customFormat="1">
      <c r="A170" s="14"/>
      <c r="B170" s="262"/>
      <c r="C170" s="263"/>
      <c r="D170" s="252" t="s">
        <v>131</v>
      </c>
      <c r="E170" s="264" t="s">
        <v>1</v>
      </c>
      <c r="F170" s="265" t="s">
        <v>133</v>
      </c>
      <c r="G170" s="263"/>
      <c r="H170" s="266">
        <v>678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131</v>
      </c>
      <c r="AU170" s="272" t="s">
        <v>85</v>
      </c>
      <c r="AV170" s="14" t="s">
        <v>129</v>
      </c>
      <c r="AW170" s="14" t="s">
        <v>31</v>
      </c>
      <c r="AX170" s="14" t="s">
        <v>83</v>
      </c>
      <c r="AY170" s="272" t="s">
        <v>122</v>
      </c>
    </row>
    <row r="171" s="2" customFormat="1" ht="21.75" customHeight="1">
      <c r="A171" s="38"/>
      <c r="B171" s="39"/>
      <c r="C171" s="273" t="s">
        <v>209</v>
      </c>
      <c r="D171" s="273" t="s">
        <v>152</v>
      </c>
      <c r="E171" s="274" t="s">
        <v>206</v>
      </c>
      <c r="F171" s="275" t="s">
        <v>207</v>
      </c>
      <c r="G171" s="276" t="s">
        <v>162</v>
      </c>
      <c r="H171" s="277">
        <v>10</v>
      </c>
      <c r="I171" s="278"/>
      <c r="J171" s="279">
        <f>ROUND(I171*H171,2)</f>
        <v>0</v>
      </c>
      <c r="K171" s="280"/>
      <c r="L171" s="281"/>
      <c r="M171" s="282" t="s">
        <v>1</v>
      </c>
      <c r="N171" s="283" t="s">
        <v>40</v>
      </c>
      <c r="O171" s="91"/>
      <c r="P171" s="246">
        <f>O171*H171</f>
        <v>0</v>
      </c>
      <c r="Q171" s="246">
        <v>0.14299999999999999</v>
      </c>
      <c r="R171" s="246">
        <f>Q171*H171</f>
        <v>1.4299999999999999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156</v>
      </c>
      <c r="AT171" s="248" t="s">
        <v>152</v>
      </c>
      <c r="AU171" s="248" t="s">
        <v>85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83</v>
      </c>
      <c r="BK171" s="249">
        <f>ROUND(I171*H171,2)</f>
        <v>0</v>
      </c>
      <c r="BL171" s="17" t="s">
        <v>129</v>
      </c>
      <c r="BM171" s="248" t="s">
        <v>407</v>
      </c>
    </row>
    <row r="172" s="13" customFormat="1">
      <c r="A172" s="13"/>
      <c r="B172" s="250"/>
      <c r="C172" s="251"/>
      <c r="D172" s="252" t="s">
        <v>131</v>
      </c>
      <c r="E172" s="253" t="s">
        <v>1</v>
      </c>
      <c r="F172" s="254" t="s">
        <v>188</v>
      </c>
      <c r="G172" s="251"/>
      <c r="H172" s="255">
        <v>10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131</v>
      </c>
      <c r="AU172" s="261" t="s">
        <v>85</v>
      </c>
      <c r="AV172" s="13" t="s">
        <v>85</v>
      </c>
      <c r="AW172" s="13" t="s">
        <v>31</v>
      </c>
      <c r="AX172" s="13" t="s">
        <v>75</v>
      </c>
      <c r="AY172" s="261" t="s">
        <v>122</v>
      </c>
    </row>
    <row r="173" s="14" customFormat="1">
      <c r="A173" s="14"/>
      <c r="B173" s="262"/>
      <c r="C173" s="263"/>
      <c r="D173" s="252" t="s">
        <v>131</v>
      </c>
      <c r="E173" s="264" t="s">
        <v>1</v>
      </c>
      <c r="F173" s="265" t="s">
        <v>133</v>
      </c>
      <c r="G173" s="263"/>
      <c r="H173" s="266">
        <v>10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131</v>
      </c>
      <c r="AU173" s="272" t="s">
        <v>85</v>
      </c>
      <c r="AV173" s="14" t="s">
        <v>129</v>
      </c>
      <c r="AW173" s="14" t="s">
        <v>31</v>
      </c>
      <c r="AX173" s="14" t="s">
        <v>83</v>
      </c>
      <c r="AY173" s="272" t="s">
        <v>122</v>
      </c>
    </row>
    <row r="174" s="2" customFormat="1" ht="21.75" customHeight="1">
      <c r="A174" s="38"/>
      <c r="B174" s="39"/>
      <c r="C174" s="273" t="s">
        <v>214</v>
      </c>
      <c r="D174" s="273" t="s">
        <v>152</v>
      </c>
      <c r="E174" s="274" t="s">
        <v>408</v>
      </c>
      <c r="F174" s="275" t="s">
        <v>409</v>
      </c>
      <c r="G174" s="276" t="s">
        <v>162</v>
      </c>
      <c r="H174" s="277">
        <v>26</v>
      </c>
      <c r="I174" s="278"/>
      <c r="J174" s="279">
        <f>ROUND(I174*H174,2)</f>
        <v>0</v>
      </c>
      <c r="K174" s="280"/>
      <c r="L174" s="281"/>
      <c r="M174" s="282" t="s">
        <v>1</v>
      </c>
      <c r="N174" s="283" t="s">
        <v>40</v>
      </c>
      <c r="O174" s="91"/>
      <c r="P174" s="246">
        <f>O174*H174</f>
        <v>0</v>
      </c>
      <c r="Q174" s="246">
        <v>0.10299999999999999</v>
      </c>
      <c r="R174" s="246">
        <f>Q174*H174</f>
        <v>2.6779999999999999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156</v>
      </c>
      <c r="AT174" s="248" t="s">
        <v>152</v>
      </c>
      <c r="AU174" s="248" t="s">
        <v>85</v>
      </c>
      <c r="AY174" s="17" t="s">
        <v>122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83</v>
      </c>
      <c r="BK174" s="249">
        <f>ROUND(I174*H174,2)</f>
        <v>0</v>
      </c>
      <c r="BL174" s="17" t="s">
        <v>129</v>
      </c>
      <c r="BM174" s="248" t="s">
        <v>410</v>
      </c>
    </row>
    <row r="175" s="15" customFormat="1">
      <c r="A175" s="15"/>
      <c r="B175" s="284"/>
      <c r="C175" s="285"/>
      <c r="D175" s="252" t="s">
        <v>131</v>
      </c>
      <c r="E175" s="286" t="s">
        <v>1</v>
      </c>
      <c r="F175" s="287" t="s">
        <v>164</v>
      </c>
      <c r="G175" s="285"/>
      <c r="H175" s="286" t="s">
        <v>1</v>
      </c>
      <c r="I175" s="288"/>
      <c r="J175" s="285"/>
      <c r="K175" s="285"/>
      <c r="L175" s="289"/>
      <c r="M175" s="290"/>
      <c r="N175" s="291"/>
      <c r="O175" s="291"/>
      <c r="P175" s="291"/>
      <c r="Q175" s="291"/>
      <c r="R175" s="291"/>
      <c r="S175" s="291"/>
      <c r="T175" s="29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3" t="s">
        <v>131</v>
      </c>
      <c r="AU175" s="293" t="s">
        <v>85</v>
      </c>
      <c r="AV175" s="15" t="s">
        <v>83</v>
      </c>
      <c r="AW175" s="15" t="s">
        <v>31</v>
      </c>
      <c r="AX175" s="15" t="s">
        <v>75</v>
      </c>
      <c r="AY175" s="293" t="s">
        <v>122</v>
      </c>
    </row>
    <row r="176" s="15" customFormat="1">
      <c r="A176" s="15"/>
      <c r="B176" s="284"/>
      <c r="C176" s="285"/>
      <c r="D176" s="252" t="s">
        <v>131</v>
      </c>
      <c r="E176" s="286" t="s">
        <v>1</v>
      </c>
      <c r="F176" s="287" t="s">
        <v>411</v>
      </c>
      <c r="G176" s="285"/>
      <c r="H176" s="286" t="s">
        <v>1</v>
      </c>
      <c r="I176" s="288"/>
      <c r="J176" s="285"/>
      <c r="K176" s="285"/>
      <c r="L176" s="289"/>
      <c r="M176" s="290"/>
      <c r="N176" s="291"/>
      <c r="O176" s="291"/>
      <c r="P176" s="291"/>
      <c r="Q176" s="291"/>
      <c r="R176" s="291"/>
      <c r="S176" s="291"/>
      <c r="T176" s="29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3" t="s">
        <v>131</v>
      </c>
      <c r="AU176" s="293" t="s">
        <v>85</v>
      </c>
      <c r="AV176" s="15" t="s">
        <v>83</v>
      </c>
      <c r="AW176" s="15" t="s">
        <v>31</v>
      </c>
      <c r="AX176" s="15" t="s">
        <v>75</v>
      </c>
      <c r="AY176" s="293" t="s">
        <v>122</v>
      </c>
    </row>
    <row r="177" s="13" customFormat="1">
      <c r="A177" s="13"/>
      <c r="B177" s="250"/>
      <c r="C177" s="251"/>
      <c r="D177" s="252" t="s">
        <v>131</v>
      </c>
      <c r="E177" s="253" t="s">
        <v>1</v>
      </c>
      <c r="F177" s="254" t="s">
        <v>412</v>
      </c>
      <c r="G177" s="251"/>
      <c r="H177" s="255">
        <v>26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131</v>
      </c>
      <c r="AU177" s="261" t="s">
        <v>85</v>
      </c>
      <c r="AV177" s="13" t="s">
        <v>85</v>
      </c>
      <c r="AW177" s="13" t="s">
        <v>31</v>
      </c>
      <c r="AX177" s="13" t="s">
        <v>75</v>
      </c>
      <c r="AY177" s="261" t="s">
        <v>122</v>
      </c>
    </row>
    <row r="178" s="14" customFormat="1">
      <c r="A178" s="14"/>
      <c r="B178" s="262"/>
      <c r="C178" s="263"/>
      <c r="D178" s="252" t="s">
        <v>131</v>
      </c>
      <c r="E178" s="264" t="s">
        <v>1</v>
      </c>
      <c r="F178" s="265" t="s">
        <v>133</v>
      </c>
      <c r="G178" s="263"/>
      <c r="H178" s="266">
        <v>26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131</v>
      </c>
      <c r="AU178" s="272" t="s">
        <v>85</v>
      </c>
      <c r="AV178" s="14" t="s">
        <v>129</v>
      </c>
      <c r="AW178" s="14" t="s">
        <v>31</v>
      </c>
      <c r="AX178" s="14" t="s">
        <v>83</v>
      </c>
      <c r="AY178" s="272" t="s">
        <v>122</v>
      </c>
    </row>
    <row r="179" s="2" customFormat="1" ht="16.5" customHeight="1">
      <c r="A179" s="38"/>
      <c r="B179" s="39"/>
      <c r="C179" s="273" t="s">
        <v>8</v>
      </c>
      <c r="D179" s="273" t="s">
        <v>152</v>
      </c>
      <c r="E179" s="274" t="s">
        <v>413</v>
      </c>
      <c r="F179" s="275" t="s">
        <v>414</v>
      </c>
      <c r="G179" s="276" t="s">
        <v>162</v>
      </c>
      <c r="H179" s="277">
        <v>52</v>
      </c>
      <c r="I179" s="278"/>
      <c r="J179" s="279">
        <f>ROUND(I179*H179,2)</f>
        <v>0</v>
      </c>
      <c r="K179" s="280"/>
      <c r="L179" s="281"/>
      <c r="M179" s="282" t="s">
        <v>1</v>
      </c>
      <c r="N179" s="283" t="s">
        <v>40</v>
      </c>
      <c r="O179" s="91"/>
      <c r="P179" s="246">
        <f>O179*H179</f>
        <v>0</v>
      </c>
      <c r="Q179" s="246">
        <v>0.01167</v>
      </c>
      <c r="R179" s="246">
        <f>Q179*H179</f>
        <v>0.60684000000000005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156</v>
      </c>
      <c r="AT179" s="248" t="s">
        <v>152</v>
      </c>
      <c r="AU179" s="248" t="s">
        <v>85</v>
      </c>
      <c r="AY179" s="17" t="s">
        <v>122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83</v>
      </c>
      <c r="BK179" s="249">
        <f>ROUND(I179*H179,2)</f>
        <v>0</v>
      </c>
      <c r="BL179" s="17" t="s">
        <v>129</v>
      </c>
      <c r="BM179" s="248" t="s">
        <v>415</v>
      </c>
    </row>
    <row r="180" s="15" customFormat="1">
      <c r="A180" s="15"/>
      <c r="B180" s="284"/>
      <c r="C180" s="285"/>
      <c r="D180" s="252" t="s">
        <v>131</v>
      </c>
      <c r="E180" s="286" t="s">
        <v>1</v>
      </c>
      <c r="F180" s="287" t="s">
        <v>164</v>
      </c>
      <c r="G180" s="285"/>
      <c r="H180" s="286" t="s">
        <v>1</v>
      </c>
      <c r="I180" s="288"/>
      <c r="J180" s="285"/>
      <c r="K180" s="285"/>
      <c r="L180" s="289"/>
      <c r="M180" s="290"/>
      <c r="N180" s="291"/>
      <c r="O180" s="291"/>
      <c r="P180" s="291"/>
      <c r="Q180" s="291"/>
      <c r="R180" s="291"/>
      <c r="S180" s="291"/>
      <c r="T180" s="29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3" t="s">
        <v>131</v>
      </c>
      <c r="AU180" s="293" t="s">
        <v>85</v>
      </c>
      <c r="AV180" s="15" t="s">
        <v>83</v>
      </c>
      <c r="AW180" s="15" t="s">
        <v>31</v>
      </c>
      <c r="AX180" s="15" t="s">
        <v>75</v>
      </c>
      <c r="AY180" s="293" t="s">
        <v>122</v>
      </c>
    </row>
    <row r="181" s="13" customFormat="1">
      <c r="A181" s="13"/>
      <c r="B181" s="250"/>
      <c r="C181" s="251"/>
      <c r="D181" s="252" t="s">
        <v>131</v>
      </c>
      <c r="E181" s="253" t="s">
        <v>1</v>
      </c>
      <c r="F181" s="254" t="s">
        <v>416</v>
      </c>
      <c r="G181" s="251"/>
      <c r="H181" s="255">
        <v>34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131</v>
      </c>
      <c r="AU181" s="261" t="s">
        <v>85</v>
      </c>
      <c r="AV181" s="13" t="s">
        <v>85</v>
      </c>
      <c r="AW181" s="13" t="s">
        <v>31</v>
      </c>
      <c r="AX181" s="13" t="s">
        <v>75</v>
      </c>
      <c r="AY181" s="261" t="s">
        <v>122</v>
      </c>
    </row>
    <row r="182" s="13" customFormat="1">
      <c r="A182" s="13"/>
      <c r="B182" s="250"/>
      <c r="C182" s="251"/>
      <c r="D182" s="252" t="s">
        <v>131</v>
      </c>
      <c r="E182" s="253" t="s">
        <v>1</v>
      </c>
      <c r="F182" s="254" t="s">
        <v>417</v>
      </c>
      <c r="G182" s="251"/>
      <c r="H182" s="255">
        <v>18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131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122</v>
      </c>
    </row>
    <row r="183" s="14" customFormat="1">
      <c r="A183" s="14"/>
      <c r="B183" s="262"/>
      <c r="C183" s="263"/>
      <c r="D183" s="252" t="s">
        <v>131</v>
      </c>
      <c r="E183" s="264" t="s">
        <v>1</v>
      </c>
      <c r="F183" s="265" t="s">
        <v>133</v>
      </c>
      <c r="G183" s="263"/>
      <c r="H183" s="266">
        <v>52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131</v>
      </c>
      <c r="AU183" s="272" t="s">
        <v>85</v>
      </c>
      <c r="AV183" s="14" t="s">
        <v>129</v>
      </c>
      <c r="AW183" s="14" t="s">
        <v>31</v>
      </c>
      <c r="AX183" s="14" t="s">
        <v>83</v>
      </c>
      <c r="AY183" s="272" t="s">
        <v>122</v>
      </c>
    </row>
    <row r="184" s="2" customFormat="1" ht="16.5" customHeight="1">
      <c r="A184" s="38"/>
      <c r="B184" s="39"/>
      <c r="C184" s="273" t="s">
        <v>228</v>
      </c>
      <c r="D184" s="273" t="s">
        <v>152</v>
      </c>
      <c r="E184" s="274" t="s">
        <v>418</v>
      </c>
      <c r="F184" s="275" t="s">
        <v>419</v>
      </c>
      <c r="G184" s="276" t="s">
        <v>162</v>
      </c>
      <c r="H184" s="277">
        <v>14</v>
      </c>
      <c r="I184" s="278"/>
      <c r="J184" s="279">
        <f>ROUND(I184*H184,2)</f>
        <v>0</v>
      </c>
      <c r="K184" s="280"/>
      <c r="L184" s="281"/>
      <c r="M184" s="282" t="s">
        <v>1</v>
      </c>
      <c r="N184" s="283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156</v>
      </c>
      <c r="AT184" s="248" t="s">
        <v>152</v>
      </c>
      <c r="AU184" s="248" t="s">
        <v>85</v>
      </c>
      <c r="AY184" s="17" t="s">
        <v>122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129</v>
      </c>
      <c r="BM184" s="248" t="s">
        <v>420</v>
      </c>
    </row>
    <row r="185" s="15" customFormat="1">
      <c r="A185" s="15"/>
      <c r="B185" s="284"/>
      <c r="C185" s="285"/>
      <c r="D185" s="252" t="s">
        <v>131</v>
      </c>
      <c r="E185" s="286" t="s">
        <v>1</v>
      </c>
      <c r="F185" s="287" t="s">
        <v>164</v>
      </c>
      <c r="G185" s="285"/>
      <c r="H185" s="286" t="s">
        <v>1</v>
      </c>
      <c r="I185" s="288"/>
      <c r="J185" s="285"/>
      <c r="K185" s="285"/>
      <c r="L185" s="289"/>
      <c r="M185" s="290"/>
      <c r="N185" s="291"/>
      <c r="O185" s="291"/>
      <c r="P185" s="291"/>
      <c r="Q185" s="291"/>
      <c r="R185" s="291"/>
      <c r="S185" s="291"/>
      <c r="T185" s="29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93" t="s">
        <v>131</v>
      </c>
      <c r="AU185" s="293" t="s">
        <v>85</v>
      </c>
      <c r="AV185" s="15" t="s">
        <v>83</v>
      </c>
      <c r="AW185" s="15" t="s">
        <v>31</v>
      </c>
      <c r="AX185" s="15" t="s">
        <v>75</v>
      </c>
      <c r="AY185" s="293" t="s">
        <v>122</v>
      </c>
    </row>
    <row r="186" s="15" customFormat="1">
      <c r="A186" s="15"/>
      <c r="B186" s="284"/>
      <c r="C186" s="285"/>
      <c r="D186" s="252" t="s">
        <v>131</v>
      </c>
      <c r="E186" s="286" t="s">
        <v>1</v>
      </c>
      <c r="F186" s="287" t="s">
        <v>398</v>
      </c>
      <c r="G186" s="285"/>
      <c r="H186" s="286" t="s">
        <v>1</v>
      </c>
      <c r="I186" s="288"/>
      <c r="J186" s="285"/>
      <c r="K186" s="285"/>
      <c r="L186" s="289"/>
      <c r="M186" s="290"/>
      <c r="N186" s="291"/>
      <c r="O186" s="291"/>
      <c r="P186" s="291"/>
      <c r="Q186" s="291"/>
      <c r="R186" s="291"/>
      <c r="S186" s="291"/>
      <c r="T186" s="29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93" t="s">
        <v>131</v>
      </c>
      <c r="AU186" s="293" t="s">
        <v>85</v>
      </c>
      <c r="AV186" s="15" t="s">
        <v>83</v>
      </c>
      <c r="AW186" s="15" t="s">
        <v>31</v>
      </c>
      <c r="AX186" s="15" t="s">
        <v>75</v>
      </c>
      <c r="AY186" s="293" t="s">
        <v>122</v>
      </c>
    </row>
    <row r="187" s="13" customFormat="1">
      <c r="A187" s="13"/>
      <c r="B187" s="250"/>
      <c r="C187" s="251"/>
      <c r="D187" s="252" t="s">
        <v>131</v>
      </c>
      <c r="E187" s="253" t="s">
        <v>1</v>
      </c>
      <c r="F187" s="254" t="s">
        <v>214</v>
      </c>
      <c r="G187" s="251"/>
      <c r="H187" s="255">
        <v>14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131</v>
      </c>
      <c r="AU187" s="261" t="s">
        <v>85</v>
      </c>
      <c r="AV187" s="13" t="s">
        <v>85</v>
      </c>
      <c r="AW187" s="13" t="s">
        <v>31</v>
      </c>
      <c r="AX187" s="13" t="s">
        <v>75</v>
      </c>
      <c r="AY187" s="261" t="s">
        <v>122</v>
      </c>
    </row>
    <row r="188" s="14" customFormat="1">
      <c r="A188" s="14"/>
      <c r="B188" s="262"/>
      <c r="C188" s="263"/>
      <c r="D188" s="252" t="s">
        <v>131</v>
      </c>
      <c r="E188" s="264" t="s">
        <v>1</v>
      </c>
      <c r="F188" s="265" t="s">
        <v>133</v>
      </c>
      <c r="G188" s="263"/>
      <c r="H188" s="266">
        <v>14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2" t="s">
        <v>131</v>
      </c>
      <c r="AU188" s="272" t="s">
        <v>85</v>
      </c>
      <c r="AV188" s="14" t="s">
        <v>129</v>
      </c>
      <c r="AW188" s="14" t="s">
        <v>31</v>
      </c>
      <c r="AX188" s="14" t="s">
        <v>83</v>
      </c>
      <c r="AY188" s="272" t="s">
        <v>122</v>
      </c>
    </row>
    <row r="189" s="2" customFormat="1" ht="21.75" customHeight="1">
      <c r="A189" s="38"/>
      <c r="B189" s="39"/>
      <c r="C189" s="273" t="s">
        <v>238</v>
      </c>
      <c r="D189" s="273" t="s">
        <v>152</v>
      </c>
      <c r="E189" s="274" t="s">
        <v>421</v>
      </c>
      <c r="F189" s="275" t="s">
        <v>422</v>
      </c>
      <c r="G189" s="276" t="s">
        <v>162</v>
      </c>
      <c r="H189" s="277">
        <v>212</v>
      </c>
      <c r="I189" s="278"/>
      <c r="J189" s="279">
        <f>ROUND(I189*H189,2)</f>
        <v>0</v>
      </c>
      <c r="K189" s="280"/>
      <c r="L189" s="281"/>
      <c r="M189" s="282" t="s">
        <v>1</v>
      </c>
      <c r="N189" s="283" t="s">
        <v>40</v>
      </c>
      <c r="O189" s="91"/>
      <c r="P189" s="246">
        <f>O189*H189</f>
        <v>0</v>
      </c>
      <c r="Q189" s="246">
        <v>0.00123</v>
      </c>
      <c r="R189" s="246">
        <f>Q189*H189</f>
        <v>0.26075999999999999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156</v>
      </c>
      <c r="AT189" s="248" t="s">
        <v>152</v>
      </c>
      <c r="AU189" s="248" t="s">
        <v>85</v>
      </c>
      <c r="AY189" s="17" t="s">
        <v>122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83</v>
      </c>
      <c r="BK189" s="249">
        <f>ROUND(I189*H189,2)</f>
        <v>0</v>
      </c>
      <c r="BL189" s="17" t="s">
        <v>129</v>
      </c>
      <c r="BM189" s="248" t="s">
        <v>423</v>
      </c>
    </row>
    <row r="190" s="13" customFormat="1">
      <c r="A190" s="13"/>
      <c r="B190" s="250"/>
      <c r="C190" s="251"/>
      <c r="D190" s="252" t="s">
        <v>131</v>
      </c>
      <c r="E190" s="253" t="s">
        <v>1</v>
      </c>
      <c r="F190" s="254" t="s">
        <v>424</v>
      </c>
      <c r="G190" s="251"/>
      <c r="H190" s="255">
        <v>56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131</v>
      </c>
      <c r="AU190" s="261" t="s">
        <v>85</v>
      </c>
      <c r="AV190" s="13" t="s">
        <v>85</v>
      </c>
      <c r="AW190" s="13" t="s">
        <v>31</v>
      </c>
      <c r="AX190" s="13" t="s">
        <v>75</v>
      </c>
      <c r="AY190" s="261" t="s">
        <v>122</v>
      </c>
    </row>
    <row r="191" s="13" customFormat="1">
      <c r="A191" s="13"/>
      <c r="B191" s="250"/>
      <c r="C191" s="251"/>
      <c r="D191" s="252" t="s">
        <v>131</v>
      </c>
      <c r="E191" s="253" t="s">
        <v>1</v>
      </c>
      <c r="F191" s="254" t="s">
        <v>425</v>
      </c>
      <c r="G191" s="251"/>
      <c r="H191" s="255">
        <v>102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131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122</v>
      </c>
    </row>
    <row r="192" s="13" customFormat="1">
      <c r="A192" s="13"/>
      <c r="B192" s="250"/>
      <c r="C192" s="251"/>
      <c r="D192" s="252" t="s">
        <v>131</v>
      </c>
      <c r="E192" s="253" t="s">
        <v>1</v>
      </c>
      <c r="F192" s="254" t="s">
        <v>426</v>
      </c>
      <c r="G192" s="251"/>
      <c r="H192" s="255">
        <v>54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131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122</v>
      </c>
    </row>
    <row r="193" s="14" customFormat="1">
      <c r="A193" s="14"/>
      <c r="B193" s="262"/>
      <c r="C193" s="263"/>
      <c r="D193" s="252" t="s">
        <v>131</v>
      </c>
      <c r="E193" s="264" t="s">
        <v>1</v>
      </c>
      <c r="F193" s="265" t="s">
        <v>133</v>
      </c>
      <c r="G193" s="263"/>
      <c r="H193" s="266">
        <v>212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131</v>
      </c>
      <c r="AU193" s="272" t="s">
        <v>85</v>
      </c>
      <c r="AV193" s="14" t="s">
        <v>129</v>
      </c>
      <c r="AW193" s="14" t="s">
        <v>31</v>
      </c>
      <c r="AX193" s="14" t="s">
        <v>83</v>
      </c>
      <c r="AY193" s="272" t="s">
        <v>122</v>
      </c>
    </row>
    <row r="194" s="2" customFormat="1" ht="21.75" customHeight="1">
      <c r="A194" s="38"/>
      <c r="B194" s="39"/>
      <c r="C194" s="273" t="s">
        <v>243</v>
      </c>
      <c r="D194" s="273" t="s">
        <v>152</v>
      </c>
      <c r="E194" s="274" t="s">
        <v>427</v>
      </c>
      <c r="F194" s="275" t="s">
        <v>428</v>
      </c>
      <c r="G194" s="276" t="s">
        <v>162</v>
      </c>
      <c r="H194" s="277">
        <v>208</v>
      </c>
      <c r="I194" s="278"/>
      <c r="J194" s="279">
        <f>ROUND(I194*H194,2)</f>
        <v>0</v>
      </c>
      <c r="K194" s="280"/>
      <c r="L194" s="281"/>
      <c r="M194" s="282" t="s">
        <v>1</v>
      </c>
      <c r="N194" s="283" t="s">
        <v>40</v>
      </c>
      <c r="O194" s="91"/>
      <c r="P194" s="246">
        <f>O194*H194</f>
        <v>0</v>
      </c>
      <c r="Q194" s="246">
        <v>0.00051999999999999995</v>
      </c>
      <c r="R194" s="246">
        <f>Q194*H194</f>
        <v>0.10815999999999999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156</v>
      </c>
      <c r="AT194" s="248" t="s">
        <v>152</v>
      </c>
      <c r="AU194" s="248" t="s">
        <v>85</v>
      </c>
      <c r="AY194" s="17" t="s">
        <v>122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83</v>
      </c>
      <c r="BK194" s="249">
        <f>ROUND(I194*H194,2)</f>
        <v>0</v>
      </c>
      <c r="BL194" s="17" t="s">
        <v>129</v>
      </c>
      <c r="BM194" s="248" t="s">
        <v>429</v>
      </c>
    </row>
    <row r="195" s="13" customFormat="1">
      <c r="A195" s="13"/>
      <c r="B195" s="250"/>
      <c r="C195" s="251"/>
      <c r="D195" s="252" t="s">
        <v>131</v>
      </c>
      <c r="E195" s="253" t="s">
        <v>1</v>
      </c>
      <c r="F195" s="254" t="s">
        <v>430</v>
      </c>
      <c r="G195" s="251"/>
      <c r="H195" s="255">
        <v>136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131</v>
      </c>
      <c r="AU195" s="261" t="s">
        <v>85</v>
      </c>
      <c r="AV195" s="13" t="s">
        <v>85</v>
      </c>
      <c r="AW195" s="13" t="s">
        <v>31</v>
      </c>
      <c r="AX195" s="13" t="s">
        <v>75</v>
      </c>
      <c r="AY195" s="261" t="s">
        <v>122</v>
      </c>
    </row>
    <row r="196" s="13" customFormat="1">
      <c r="A196" s="13"/>
      <c r="B196" s="250"/>
      <c r="C196" s="251"/>
      <c r="D196" s="252" t="s">
        <v>131</v>
      </c>
      <c r="E196" s="253" t="s">
        <v>1</v>
      </c>
      <c r="F196" s="254" t="s">
        <v>431</v>
      </c>
      <c r="G196" s="251"/>
      <c r="H196" s="255">
        <v>72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131</v>
      </c>
      <c r="AU196" s="261" t="s">
        <v>85</v>
      </c>
      <c r="AV196" s="13" t="s">
        <v>85</v>
      </c>
      <c r="AW196" s="13" t="s">
        <v>31</v>
      </c>
      <c r="AX196" s="13" t="s">
        <v>75</v>
      </c>
      <c r="AY196" s="261" t="s">
        <v>122</v>
      </c>
    </row>
    <row r="197" s="14" customFormat="1">
      <c r="A197" s="14"/>
      <c r="B197" s="262"/>
      <c r="C197" s="263"/>
      <c r="D197" s="252" t="s">
        <v>131</v>
      </c>
      <c r="E197" s="264" t="s">
        <v>1</v>
      </c>
      <c r="F197" s="265" t="s">
        <v>133</v>
      </c>
      <c r="G197" s="263"/>
      <c r="H197" s="266">
        <v>208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131</v>
      </c>
      <c r="AU197" s="272" t="s">
        <v>85</v>
      </c>
      <c r="AV197" s="14" t="s">
        <v>129</v>
      </c>
      <c r="AW197" s="14" t="s">
        <v>31</v>
      </c>
      <c r="AX197" s="14" t="s">
        <v>83</v>
      </c>
      <c r="AY197" s="272" t="s">
        <v>122</v>
      </c>
    </row>
    <row r="198" s="2" customFormat="1" ht="21.75" customHeight="1">
      <c r="A198" s="38"/>
      <c r="B198" s="39"/>
      <c r="C198" s="273" t="s">
        <v>249</v>
      </c>
      <c r="D198" s="273" t="s">
        <v>152</v>
      </c>
      <c r="E198" s="274" t="s">
        <v>432</v>
      </c>
      <c r="F198" s="275" t="s">
        <v>433</v>
      </c>
      <c r="G198" s="276" t="s">
        <v>162</v>
      </c>
      <c r="H198" s="277">
        <v>208</v>
      </c>
      <c r="I198" s="278"/>
      <c r="J198" s="279">
        <f>ROUND(I198*H198,2)</f>
        <v>0</v>
      </c>
      <c r="K198" s="280"/>
      <c r="L198" s="281"/>
      <c r="M198" s="282" t="s">
        <v>1</v>
      </c>
      <c r="N198" s="283" t="s">
        <v>40</v>
      </c>
      <c r="O198" s="91"/>
      <c r="P198" s="246">
        <f>O198*H198</f>
        <v>0</v>
      </c>
      <c r="Q198" s="246">
        <v>9.0000000000000006E-05</v>
      </c>
      <c r="R198" s="246">
        <f>Q198*H198</f>
        <v>0.018720000000000001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156</v>
      </c>
      <c r="AT198" s="248" t="s">
        <v>152</v>
      </c>
      <c r="AU198" s="248" t="s">
        <v>85</v>
      </c>
      <c r="AY198" s="17" t="s">
        <v>122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83</v>
      </c>
      <c r="BK198" s="249">
        <f>ROUND(I198*H198,2)</f>
        <v>0</v>
      </c>
      <c r="BL198" s="17" t="s">
        <v>129</v>
      </c>
      <c r="BM198" s="248" t="s">
        <v>434</v>
      </c>
    </row>
    <row r="199" s="13" customFormat="1">
      <c r="A199" s="13"/>
      <c r="B199" s="250"/>
      <c r="C199" s="251"/>
      <c r="D199" s="252" t="s">
        <v>131</v>
      </c>
      <c r="E199" s="253" t="s">
        <v>1</v>
      </c>
      <c r="F199" s="254" t="s">
        <v>430</v>
      </c>
      <c r="G199" s="251"/>
      <c r="H199" s="255">
        <v>136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131</v>
      </c>
      <c r="AU199" s="261" t="s">
        <v>85</v>
      </c>
      <c r="AV199" s="13" t="s">
        <v>85</v>
      </c>
      <c r="AW199" s="13" t="s">
        <v>31</v>
      </c>
      <c r="AX199" s="13" t="s">
        <v>75</v>
      </c>
      <c r="AY199" s="261" t="s">
        <v>122</v>
      </c>
    </row>
    <row r="200" s="13" customFormat="1">
      <c r="A200" s="13"/>
      <c r="B200" s="250"/>
      <c r="C200" s="251"/>
      <c r="D200" s="252" t="s">
        <v>131</v>
      </c>
      <c r="E200" s="253" t="s">
        <v>1</v>
      </c>
      <c r="F200" s="254" t="s">
        <v>431</v>
      </c>
      <c r="G200" s="251"/>
      <c r="H200" s="255">
        <v>72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131</v>
      </c>
      <c r="AU200" s="261" t="s">
        <v>85</v>
      </c>
      <c r="AV200" s="13" t="s">
        <v>85</v>
      </c>
      <c r="AW200" s="13" t="s">
        <v>31</v>
      </c>
      <c r="AX200" s="13" t="s">
        <v>75</v>
      </c>
      <c r="AY200" s="261" t="s">
        <v>122</v>
      </c>
    </row>
    <row r="201" s="14" customFormat="1">
      <c r="A201" s="14"/>
      <c r="B201" s="262"/>
      <c r="C201" s="263"/>
      <c r="D201" s="252" t="s">
        <v>131</v>
      </c>
      <c r="E201" s="264" t="s">
        <v>1</v>
      </c>
      <c r="F201" s="265" t="s">
        <v>133</v>
      </c>
      <c r="G201" s="263"/>
      <c r="H201" s="266">
        <v>208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131</v>
      </c>
      <c r="AU201" s="272" t="s">
        <v>85</v>
      </c>
      <c r="AV201" s="14" t="s">
        <v>129</v>
      </c>
      <c r="AW201" s="14" t="s">
        <v>31</v>
      </c>
      <c r="AX201" s="14" t="s">
        <v>83</v>
      </c>
      <c r="AY201" s="272" t="s">
        <v>122</v>
      </c>
    </row>
    <row r="202" s="2" customFormat="1" ht="16.5" customHeight="1">
      <c r="A202" s="38"/>
      <c r="B202" s="39"/>
      <c r="C202" s="273" t="s">
        <v>254</v>
      </c>
      <c r="D202" s="273" t="s">
        <v>152</v>
      </c>
      <c r="E202" s="274" t="s">
        <v>250</v>
      </c>
      <c r="F202" s="275" t="s">
        <v>251</v>
      </c>
      <c r="G202" s="276" t="s">
        <v>162</v>
      </c>
      <c r="H202" s="277">
        <v>132</v>
      </c>
      <c r="I202" s="278"/>
      <c r="J202" s="279">
        <f>ROUND(I202*H202,2)</f>
        <v>0</v>
      </c>
      <c r="K202" s="280"/>
      <c r="L202" s="281"/>
      <c r="M202" s="282" t="s">
        <v>1</v>
      </c>
      <c r="N202" s="283" t="s">
        <v>40</v>
      </c>
      <c r="O202" s="91"/>
      <c r="P202" s="246">
        <f>O202*H202</f>
        <v>0</v>
      </c>
      <c r="Q202" s="246">
        <v>0.00018000000000000001</v>
      </c>
      <c r="R202" s="246">
        <f>Q202*H202</f>
        <v>0.02376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156</v>
      </c>
      <c r="AT202" s="248" t="s">
        <v>152</v>
      </c>
      <c r="AU202" s="248" t="s">
        <v>85</v>
      </c>
      <c r="AY202" s="17" t="s">
        <v>122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83</v>
      </c>
      <c r="BK202" s="249">
        <f>ROUND(I202*H202,2)</f>
        <v>0</v>
      </c>
      <c r="BL202" s="17" t="s">
        <v>129</v>
      </c>
      <c r="BM202" s="248" t="s">
        <v>435</v>
      </c>
    </row>
    <row r="203" s="15" customFormat="1">
      <c r="A203" s="15"/>
      <c r="B203" s="284"/>
      <c r="C203" s="285"/>
      <c r="D203" s="252" t="s">
        <v>131</v>
      </c>
      <c r="E203" s="286" t="s">
        <v>1</v>
      </c>
      <c r="F203" s="287" t="s">
        <v>164</v>
      </c>
      <c r="G203" s="285"/>
      <c r="H203" s="286" t="s">
        <v>1</v>
      </c>
      <c r="I203" s="288"/>
      <c r="J203" s="285"/>
      <c r="K203" s="285"/>
      <c r="L203" s="289"/>
      <c r="M203" s="290"/>
      <c r="N203" s="291"/>
      <c r="O203" s="291"/>
      <c r="P203" s="291"/>
      <c r="Q203" s="291"/>
      <c r="R203" s="291"/>
      <c r="S203" s="291"/>
      <c r="T203" s="29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3" t="s">
        <v>131</v>
      </c>
      <c r="AU203" s="293" t="s">
        <v>85</v>
      </c>
      <c r="AV203" s="15" t="s">
        <v>83</v>
      </c>
      <c r="AW203" s="15" t="s">
        <v>31</v>
      </c>
      <c r="AX203" s="15" t="s">
        <v>75</v>
      </c>
      <c r="AY203" s="293" t="s">
        <v>122</v>
      </c>
    </row>
    <row r="204" s="13" customFormat="1">
      <c r="A204" s="13"/>
      <c r="B204" s="250"/>
      <c r="C204" s="251"/>
      <c r="D204" s="252" t="s">
        <v>131</v>
      </c>
      <c r="E204" s="253" t="s">
        <v>1</v>
      </c>
      <c r="F204" s="254" t="s">
        <v>436</v>
      </c>
      <c r="G204" s="251"/>
      <c r="H204" s="255">
        <v>28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131</v>
      </c>
      <c r="AU204" s="261" t="s">
        <v>85</v>
      </c>
      <c r="AV204" s="13" t="s">
        <v>85</v>
      </c>
      <c r="AW204" s="13" t="s">
        <v>31</v>
      </c>
      <c r="AX204" s="13" t="s">
        <v>75</v>
      </c>
      <c r="AY204" s="261" t="s">
        <v>122</v>
      </c>
    </row>
    <row r="205" s="13" customFormat="1">
      <c r="A205" s="13"/>
      <c r="B205" s="250"/>
      <c r="C205" s="251"/>
      <c r="D205" s="252" t="s">
        <v>131</v>
      </c>
      <c r="E205" s="253" t="s">
        <v>1</v>
      </c>
      <c r="F205" s="254" t="s">
        <v>437</v>
      </c>
      <c r="G205" s="251"/>
      <c r="H205" s="255">
        <v>68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131</v>
      </c>
      <c r="AU205" s="261" t="s">
        <v>85</v>
      </c>
      <c r="AV205" s="13" t="s">
        <v>85</v>
      </c>
      <c r="AW205" s="13" t="s">
        <v>31</v>
      </c>
      <c r="AX205" s="13" t="s">
        <v>75</v>
      </c>
      <c r="AY205" s="261" t="s">
        <v>122</v>
      </c>
    </row>
    <row r="206" s="13" customFormat="1">
      <c r="A206" s="13"/>
      <c r="B206" s="250"/>
      <c r="C206" s="251"/>
      <c r="D206" s="252" t="s">
        <v>131</v>
      </c>
      <c r="E206" s="253" t="s">
        <v>1</v>
      </c>
      <c r="F206" s="254" t="s">
        <v>438</v>
      </c>
      <c r="G206" s="251"/>
      <c r="H206" s="255">
        <v>36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131</v>
      </c>
      <c r="AU206" s="261" t="s">
        <v>85</v>
      </c>
      <c r="AV206" s="13" t="s">
        <v>85</v>
      </c>
      <c r="AW206" s="13" t="s">
        <v>31</v>
      </c>
      <c r="AX206" s="13" t="s">
        <v>75</v>
      </c>
      <c r="AY206" s="261" t="s">
        <v>122</v>
      </c>
    </row>
    <row r="207" s="14" customFormat="1">
      <c r="A207" s="14"/>
      <c r="B207" s="262"/>
      <c r="C207" s="263"/>
      <c r="D207" s="252" t="s">
        <v>131</v>
      </c>
      <c r="E207" s="264" t="s">
        <v>1</v>
      </c>
      <c r="F207" s="265" t="s">
        <v>133</v>
      </c>
      <c r="G207" s="263"/>
      <c r="H207" s="266">
        <v>132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131</v>
      </c>
      <c r="AU207" s="272" t="s">
        <v>85</v>
      </c>
      <c r="AV207" s="14" t="s">
        <v>129</v>
      </c>
      <c r="AW207" s="14" t="s">
        <v>31</v>
      </c>
      <c r="AX207" s="14" t="s">
        <v>83</v>
      </c>
      <c r="AY207" s="272" t="s">
        <v>122</v>
      </c>
    </row>
    <row r="208" s="2" customFormat="1" ht="66.75" customHeight="1">
      <c r="A208" s="38"/>
      <c r="B208" s="39"/>
      <c r="C208" s="236" t="s">
        <v>7</v>
      </c>
      <c r="D208" s="236" t="s">
        <v>125</v>
      </c>
      <c r="E208" s="237" t="s">
        <v>210</v>
      </c>
      <c r="F208" s="238" t="s">
        <v>211</v>
      </c>
      <c r="G208" s="239" t="s">
        <v>191</v>
      </c>
      <c r="H208" s="240">
        <v>0.91500000000000004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40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129</v>
      </c>
      <c r="AT208" s="248" t="s">
        <v>125</v>
      </c>
      <c r="AU208" s="248" t="s">
        <v>85</v>
      </c>
      <c r="AY208" s="17" t="s">
        <v>122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83</v>
      </c>
      <c r="BK208" s="249">
        <f>ROUND(I208*H208,2)</f>
        <v>0</v>
      </c>
      <c r="BL208" s="17" t="s">
        <v>129</v>
      </c>
      <c r="BM208" s="248" t="s">
        <v>439</v>
      </c>
    </row>
    <row r="209" s="13" customFormat="1">
      <c r="A209" s="13"/>
      <c r="B209" s="250"/>
      <c r="C209" s="251"/>
      <c r="D209" s="252" t="s">
        <v>131</v>
      </c>
      <c r="E209" s="253" t="s">
        <v>1</v>
      </c>
      <c r="F209" s="254" t="s">
        <v>440</v>
      </c>
      <c r="G209" s="251"/>
      <c r="H209" s="255">
        <v>0.91500000000000004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131</v>
      </c>
      <c r="AU209" s="261" t="s">
        <v>85</v>
      </c>
      <c r="AV209" s="13" t="s">
        <v>85</v>
      </c>
      <c r="AW209" s="13" t="s">
        <v>31</v>
      </c>
      <c r="AX209" s="13" t="s">
        <v>75</v>
      </c>
      <c r="AY209" s="261" t="s">
        <v>122</v>
      </c>
    </row>
    <row r="210" s="14" customFormat="1">
      <c r="A210" s="14"/>
      <c r="B210" s="262"/>
      <c r="C210" s="263"/>
      <c r="D210" s="252" t="s">
        <v>131</v>
      </c>
      <c r="E210" s="264" t="s">
        <v>1</v>
      </c>
      <c r="F210" s="265" t="s">
        <v>133</v>
      </c>
      <c r="G210" s="263"/>
      <c r="H210" s="266">
        <v>0.91500000000000004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131</v>
      </c>
      <c r="AU210" s="272" t="s">
        <v>85</v>
      </c>
      <c r="AV210" s="14" t="s">
        <v>129</v>
      </c>
      <c r="AW210" s="14" t="s">
        <v>31</v>
      </c>
      <c r="AX210" s="14" t="s">
        <v>83</v>
      </c>
      <c r="AY210" s="272" t="s">
        <v>122</v>
      </c>
    </row>
    <row r="211" s="2" customFormat="1" ht="16.5" customHeight="1">
      <c r="A211" s="38"/>
      <c r="B211" s="39"/>
      <c r="C211" s="273" t="s">
        <v>264</v>
      </c>
      <c r="D211" s="273" t="s">
        <v>152</v>
      </c>
      <c r="E211" s="274" t="s">
        <v>173</v>
      </c>
      <c r="F211" s="275" t="s">
        <v>174</v>
      </c>
      <c r="G211" s="276" t="s">
        <v>162</v>
      </c>
      <c r="H211" s="277">
        <v>29</v>
      </c>
      <c r="I211" s="278"/>
      <c r="J211" s="279">
        <f>ROUND(I211*H211,2)</f>
        <v>0</v>
      </c>
      <c r="K211" s="280"/>
      <c r="L211" s="281"/>
      <c r="M211" s="282" t="s">
        <v>1</v>
      </c>
      <c r="N211" s="283" t="s">
        <v>40</v>
      </c>
      <c r="O211" s="91"/>
      <c r="P211" s="246">
        <f>O211*H211</f>
        <v>0</v>
      </c>
      <c r="Q211" s="246">
        <v>3.70425</v>
      </c>
      <c r="R211" s="246">
        <f>Q211*H211</f>
        <v>107.42325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156</v>
      </c>
      <c r="AT211" s="248" t="s">
        <v>152</v>
      </c>
      <c r="AU211" s="248" t="s">
        <v>85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83</v>
      </c>
      <c r="BK211" s="249">
        <f>ROUND(I211*H211,2)</f>
        <v>0</v>
      </c>
      <c r="BL211" s="17" t="s">
        <v>129</v>
      </c>
      <c r="BM211" s="248" t="s">
        <v>441</v>
      </c>
    </row>
    <row r="212" s="15" customFormat="1">
      <c r="A212" s="15"/>
      <c r="B212" s="284"/>
      <c r="C212" s="285"/>
      <c r="D212" s="252" t="s">
        <v>131</v>
      </c>
      <c r="E212" s="286" t="s">
        <v>1</v>
      </c>
      <c r="F212" s="287" t="s">
        <v>164</v>
      </c>
      <c r="G212" s="285"/>
      <c r="H212" s="286" t="s">
        <v>1</v>
      </c>
      <c r="I212" s="288"/>
      <c r="J212" s="285"/>
      <c r="K212" s="285"/>
      <c r="L212" s="289"/>
      <c r="M212" s="290"/>
      <c r="N212" s="291"/>
      <c r="O212" s="291"/>
      <c r="P212" s="291"/>
      <c r="Q212" s="291"/>
      <c r="R212" s="291"/>
      <c r="S212" s="291"/>
      <c r="T212" s="29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3" t="s">
        <v>131</v>
      </c>
      <c r="AU212" s="293" t="s">
        <v>85</v>
      </c>
      <c r="AV212" s="15" t="s">
        <v>83</v>
      </c>
      <c r="AW212" s="15" t="s">
        <v>31</v>
      </c>
      <c r="AX212" s="15" t="s">
        <v>75</v>
      </c>
      <c r="AY212" s="293" t="s">
        <v>122</v>
      </c>
    </row>
    <row r="213" s="13" customFormat="1">
      <c r="A213" s="13"/>
      <c r="B213" s="250"/>
      <c r="C213" s="251"/>
      <c r="D213" s="252" t="s">
        <v>131</v>
      </c>
      <c r="E213" s="253" t="s">
        <v>1</v>
      </c>
      <c r="F213" s="254" t="s">
        <v>442</v>
      </c>
      <c r="G213" s="251"/>
      <c r="H213" s="255">
        <v>29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131</v>
      </c>
      <c r="AU213" s="261" t="s">
        <v>85</v>
      </c>
      <c r="AV213" s="13" t="s">
        <v>85</v>
      </c>
      <c r="AW213" s="13" t="s">
        <v>31</v>
      </c>
      <c r="AX213" s="13" t="s">
        <v>75</v>
      </c>
      <c r="AY213" s="261" t="s">
        <v>122</v>
      </c>
    </row>
    <row r="214" s="14" customFormat="1">
      <c r="A214" s="14"/>
      <c r="B214" s="262"/>
      <c r="C214" s="263"/>
      <c r="D214" s="252" t="s">
        <v>131</v>
      </c>
      <c r="E214" s="264" t="s">
        <v>1</v>
      </c>
      <c r="F214" s="265" t="s">
        <v>133</v>
      </c>
      <c r="G214" s="263"/>
      <c r="H214" s="266">
        <v>29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131</v>
      </c>
      <c r="AU214" s="272" t="s">
        <v>85</v>
      </c>
      <c r="AV214" s="14" t="s">
        <v>129</v>
      </c>
      <c r="AW214" s="14" t="s">
        <v>31</v>
      </c>
      <c r="AX214" s="14" t="s">
        <v>83</v>
      </c>
      <c r="AY214" s="272" t="s">
        <v>122</v>
      </c>
    </row>
    <row r="215" s="2" customFormat="1" ht="100.5" customHeight="1">
      <c r="A215" s="38"/>
      <c r="B215" s="39"/>
      <c r="C215" s="236" t="s">
        <v>270</v>
      </c>
      <c r="D215" s="236" t="s">
        <v>125</v>
      </c>
      <c r="E215" s="237" t="s">
        <v>443</v>
      </c>
      <c r="F215" s="238" t="s">
        <v>444</v>
      </c>
      <c r="G215" s="239" t="s">
        <v>170</v>
      </c>
      <c r="H215" s="240">
        <v>292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40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129</v>
      </c>
      <c r="AT215" s="248" t="s">
        <v>125</v>
      </c>
      <c r="AU215" s="248" t="s">
        <v>85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83</v>
      </c>
      <c r="BK215" s="249">
        <f>ROUND(I215*H215,2)</f>
        <v>0</v>
      </c>
      <c r="BL215" s="17" t="s">
        <v>129</v>
      </c>
      <c r="BM215" s="248" t="s">
        <v>445</v>
      </c>
    </row>
    <row r="216" s="13" customFormat="1">
      <c r="A216" s="13"/>
      <c r="B216" s="250"/>
      <c r="C216" s="251"/>
      <c r="D216" s="252" t="s">
        <v>131</v>
      </c>
      <c r="E216" s="253" t="s">
        <v>1</v>
      </c>
      <c r="F216" s="254" t="s">
        <v>446</v>
      </c>
      <c r="G216" s="251"/>
      <c r="H216" s="255">
        <v>292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131</v>
      </c>
      <c r="AU216" s="261" t="s">
        <v>85</v>
      </c>
      <c r="AV216" s="13" t="s">
        <v>85</v>
      </c>
      <c r="AW216" s="13" t="s">
        <v>31</v>
      </c>
      <c r="AX216" s="13" t="s">
        <v>75</v>
      </c>
      <c r="AY216" s="261" t="s">
        <v>122</v>
      </c>
    </row>
    <row r="217" s="14" customFormat="1">
      <c r="A217" s="14"/>
      <c r="B217" s="262"/>
      <c r="C217" s="263"/>
      <c r="D217" s="252" t="s">
        <v>131</v>
      </c>
      <c r="E217" s="264" t="s">
        <v>1</v>
      </c>
      <c r="F217" s="265" t="s">
        <v>133</v>
      </c>
      <c r="G217" s="263"/>
      <c r="H217" s="266">
        <v>292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131</v>
      </c>
      <c r="AU217" s="272" t="s">
        <v>85</v>
      </c>
      <c r="AV217" s="14" t="s">
        <v>129</v>
      </c>
      <c r="AW217" s="14" t="s">
        <v>31</v>
      </c>
      <c r="AX217" s="14" t="s">
        <v>83</v>
      </c>
      <c r="AY217" s="272" t="s">
        <v>122</v>
      </c>
    </row>
    <row r="218" s="2" customFormat="1" ht="100.5" customHeight="1">
      <c r="A218" s="38"/>
      <c r="B218" s="39"/>
      <c r="C218" s="236" t="s">
        <v>274</v>
      </c>
      <c r="D218" s="236" t="s">
        <v>125</v>
      </c>
      <c r="E218" s="237" t="s">
        <v>221</v>
      </c>
      <c r="F218" s="238" t="s">
        <v>222</v>
      </c>
      <c r="G218" s="239" t="s">
        <v>170</v>
      </c>
      <c r="H218" s="240">
        <v>1830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40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129</v>
      </c>
      <c r="AT218" s="248" t="s">
        <v>125</v>
      </c>
      <c r="AU218" s="248" t="s">
        <v>85</v>
      </c>
      <c r="AY218" s="17" t="s">
        <v>122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83</v>
      </c>
      <c r="BK218" s="249">
        <f>ROUND(I218*H218,2)</f>
        <v>0</v>
      </c>
      <c r="BL218" s="17" t="s">
        <v>129</v>
      </c>
      <c r="BM218" s="248" t="s">
        <v>447</v>
      </c>
    </row>
    <row r="219" s="13" customFormat="1">
      <c r="A219" s="13"/>
      <c r="B219" s="250"/>
      <c r="C219" s="251"/>
      <c r="D219" s="252" t="s">
        <v>131</v>
      </c>
      <c r="E219" s="253" t="s">
        <v>1</v>
      </c>
      <c r="F219" s="254" t="s">
        <v>448</v>
      </c>
      <c r="G219" s="251"/>
      <c r="H219" s="255">
        <v>552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131</v>
      </c>
      <c r="AU219" s="261" t="s">
        <v>85</v>
      </c>
      <c r="AV219" s="13" t="s">
        <v>85</v>
      </c>
      <c r="AW219" s="13" t="s">
        <v>31</v>
      </c>
      <c r="AX219" s="13" t="s">
        <v>75</v>
      </c>
      <c r="AY219" s="261" t="s">
        <v>122</v>
      </c>
    </row>
    <row r="220" s="13" customFormat="1">
      <c r="A220" s="13"/>
      <c r="B220" s="250"/>
      <c r="C220" s="251"/>
      <c r="D220" s="252" t="s">
        <v>131</v>
      </c>
      <c r="E220" s="253" t="s">
        <v>1</v>
      </c>
      <c r="F220" s="254" t="s">
        <v>449</v>
      </c>
      <c r="G220" s="251"/>
      <c r="H220" s="255">
        <v>680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131</v>
      </c>
      <c r="AU220" s="261" t="s">
        <v>85</v>
      </c>
      <c r="AV220" s="13" t="s">
        <v>85</v>
      </c>
      <c r="AW220" s="13" t="s">
        <v>31</v>
      </c>
      <c r="AX220" s="13" t="s">
        <v>75</v>
      </c>
      <c r="AY220" s="261" t="s">
        <v>122</v>
      </c>
    </row>
    <row r="221" s="13" customFormat="1">
      <c r="A221" s="13"/>
      <c r="B221" s="250"/>
      <c r="C221" s="251"/>
      <c r="D221" s="252" t="s">
        <v>131</v>
      </c>
      <c r="E221" s="253" t="s">
        <v>1</v>
      </c>
      <c r="F221" s="254" t="s">
        <v>450</v>
      </c>
      <c r="G221" s="251"/>
      <c r="H221" s="255">
        <v>598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131</v>
      </c>
      <c r="AU221" s="261" t="s">
        <v>85</v>
      </c>
      <c r="AV221" s="13" t="s">
        <v>85</v>
      </c>
      <c r="AW221" s="13" t="s">
        <v>31</v>
      </c>
      <c r="AX221" s="13" t="s">
        <v>75</v>
      </c>
      <c r="AY221" s="261" t="s">
        <v>122</v>
      </c>
    </row>
    <row r="222" s="14" customFormat="1">
      <c r="A222" s="14"/>
      <c r="B222" s="262"/>
      <c r="C222" s="263"/>
      <c r="D222" s="252" t="s">
        <v>131</v>
      </c>
      <c r="E222" s="264" t="s">
        <v>1</v>
      </c>
      <c r="F222" s="265" t="s">
        <v>133</v>
      </c>
      <c r="G222" s="263"/>
      <c r="H222" s="266">
        <v>1830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131</v>
      </c>
      <c r="AU222" s="272" t="s">
        <v>85</v>
      </c>
      <c r="AV222" s="14" t="s">
        <v>129</v>
      </c>
      <c r="AW222" s="14" t="s">
        <v>31</v>
      </c>
      <c r="AX222" s="14" t="s">
        <v>83</v>
      </c>
      <c r="AY222" s="272" t="s">
        <v>122</v>
      </c>
    </row>
    <row r="223" s="2" customFormat="1" ht="78" customHeight="1">
      <c r="A223" s="38"/>
      <c r="B223" s="39"/>
      <c r="C223" s="236" t="s">
        <v>166</v>
      </c>
      <c r="D223" s="236" t="s">
        <v>125</v>
      </c>
      <c r="E223" s="237" t="s">
        <v>229</v>
      </c>
      <c r="F223" s="238" t="s">
        <v>230</v>
      </c>
      <c r="G223" s="239" t="s">
        <v>170</v>
      </c>
      <c r="H223" s="240">
        <v>346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40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129</v>
      </c>
      <c r="AT223" s="248" t="s">
        <v>125</v>
      </c>
      <c r="AU223" s="248" t="s">
        <v>85</v>
      </c>
      <c r="AY223" s="17" t="s">
        <v>122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83</v>
      </c>
      <c r="BK223" s="249">
        <f>ROUND(I223*H223,2)</f>
        <v>0</v>
      </c>
      <c r="BL223" s="17" t="s">
        <v>129</v>
      </c>
      <c r="BM223" s="248" t="s">
        <v>451</v>
      </c>
    </row>
    <row r="224" s="13" customFormat="1">
      <c r="A224" s="13"/>
      <c r="B224" s="250"/>
      <c r="C224" s="251"/>
      <c r="D224" s="252" t="s">
        <v>131</v>
      </c>
      <c r="E224" s="253" t="s">
        <v>1</v>
      </c>
      <c r="F224" s="254" t="s">
        <v>452</v>
      </c>
      <c r="G224" s="251"/>
      <c r="H224" s="255">
        <v>46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131</v>
      </c>
      <c r="AU224" s="261" t="s">
        <v>85</v>
      </c>
      <c r="AV224" s="13" t="s">
        <v>85</v>
      </c>
      <c r="AW224" s="13" t="s">
        <v>31</v>
      </c>
      <c r="AX224" s="13" t="s">
        <v>75</v>
      </c>
      <c r="AY224" s="261" t="s">
        <v>122</v>
      </c>
    </row>
    <row r="225" s="13" customFormat="1">
      <c r="A225" s="13"/>
      <c r="B225" s="250"/>
      <c r="C225" s="251"/>
      <c r="D225" s="252" t="s">
        <v>131</v>
      </c>
      <c r="E225" s="253" t="s">
        <v>1</v>
      </c>
      <c r="F225" s="254" t="s">
        <v>453</v>
      </c>
      <c r="G225" s="251"/>
      <c r="H225" s="255">
        <v>112</v>
      </c>
      <c r="I225" s="256"/>
      <c r="J225" s="251"/>
      <c r="K225" s="251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131</v>
      </c>
      <c r="AU225" s="261" t="s">
        <v>85</v>
      </c>
      <c r="AV225" s="13" t="s">
        <v>85</v>
      </c>
      <c r="AW225" s="13" t="s">
        <v>31</v>
      </c>
      <c r="AX225" s="13" t="s">
        <v>75</v>
      </c>
      <c r="AY225" s="261" t="s">
        <v>122</v>
      </c>
    </row>
    <row r="226" s="13" customFormat="1">
      <c r="A226" s="13"/>
      <c r="B226" s="250"/>
      <c r="C226" s="251"/>
      <c r="D226" s="252" t="s">
        <v>131</v>
      </c>
      <c r="E226" s="253" t="s">
        <v>1</v>
      </c>
      <c r="F226" s="254" t="s">
        <v>454</v>
      </c>
      <c r="G226" s="251"/>
      <c r="H226" s="255">
        <v>188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131</v>
      </c>
      <c r="AU226" s="261" t="s">
        <v>85</v>
      </c>
      <c r="AV226" s="13" t="s">
        <v>85</v>
      </c>
      <c r="AW226" s="13" t="s">
        <v>31</v>
      </c>
      <c r="AX226" s="13" t="s">
        <v>75</v>
      </c>
      <c r="AY226" s="261" t="s">
        <v>122</v>
      </c>
    </row>
    <row r="227" s="14" customFormat="1">
      <c r="A227" s="14"/>
      <c r="B227" s="262"/>
      <c r="C227" s="263"/>
      <c r="D227" s="252" t="s">
        <v>131</v>
      </c>
      <c r="E227" s="264" t="s">
        <v>1</v>
      </c>
      <c r="F227" s="265" t="s">
        <v>133</v>
      </c>
      <c r="G227" s="263"/>
      <c r="H227" s="266">
        <v>346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131</v>
      </c>
      <c r="AU227" s="272" t="s">
        <v>85</v>
      </c>
      <c r="AV227" s="14" t="s">
        <v>129</v>
      </c>
      <c r="AW227" s="14" t="s">
        <v>31</v>
      </c>
      <c r="AX227" s="14" t="s">
        <v>83</v>
      </c>
      <c r="AY227" s="272" t="s">
        <v>122</v>
      </c>
    </row>
    <row r="228" s="2" customFormat="1" ht="55.5" customHeight="1">
      <c r="A228" s="38"/>
      <c r="B228" s="39"/>
      <c r="C228" s="236" t="s">
        <v>282</v>
      </c>
      <c r="D228" s="236" t="s">
        <v>125</v>
      </c>
      <c r="E228" s="237" t="s">
        <v>244</v>
      </c>
      <c r="F228" s="238" t="s">
        <v>245</v>
      </c>
      <c r="G228" s="239" t="s">
        <v>162</v>
      </c>
      <c r="H228" s="240">
        <v>1940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40</v>
      </c>
      <c r="O228" s="91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129</v>
      </c>
      <c r="AT228" s="248" t="s">
        <v>125</v>
      </c>
      <c r="AU228" s="248" t="s">
        <v>85</v>
      </c>
      <c r="AY228" s="17" t="s">
        <v>122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83</v>
      </c>
      <c r="BK228" s="249">
        <f>ROUND(I228*H228,2)</f>
        <v>0</v>
      </c>
      <c r="BL228" s="17" t="s">
        <v>129</v>
      </c>
      <c r="BM228" s="248" t="s">
        <v>455</v>
      </c>
    </row>
    <row r="229" s="13" customFormat="1">
      <c r="A229" s="13"/>
      <c r="B229" s="250"/>
      <c r="C229" s="251"/>
      <c r="D229" s="252" t="s">
        <v>131</v>
      </c>
      <c r="E229" s="253" t="s">
        <v>1</v>
      </c>
      <c r="F229" s="254" t="s">
        <v>456</v>
      </c>
      <c r="G229" s="251"/>
      <c r="H229" s="255">
        <v>1940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131</v>
      </c>
      <c r="AU229" s="261" t="s">
        <v>85</v>
      </c>
      <c r="AV229" s="13" t="s">
        <v>85</v>
      </c>
      <c r="AW229" s="13" t="s">
        <v>31</v>
      </c>
      <c r="AX229" s="13" t="s">
        <v>75</v>
      </c>
      <c r="AY229" s="261" t="s">
        <v>122</v>
      </c>
    </row>
    <row r="230" s="14" customFormat="1">
      <c r="A230" s="14"/>
      <c r="B230" s="262"/>
      <c r="C230" s="263"/>
      <c r="D230" s="252" t="s">
        <v>131</v>
      </c>
      <c r="E230" s="264" t="s">
        <v>1</v>
      </c>
      <c r="F230" s="265" t="s">
        <v>133</v>
      </c>
      <c r="G230" s="263"/>
      <c r="H230" s="266">
        <v>1940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131</v>
      </c>
      <c r="AU230" s="272" t="s">
        <v>85</v>
      </c>
      <c r="AV230" s="14" t="s">
        <v>129</v>
      </c>
      <c r="AW230" s="14" t="s">
        <v>31</v>
      </c>
      <c r="AX230" s="14" t="s">
        <v>83</v>
      </c>
      <c r="AY230" s="272" t="s">
        <v>122</v>
      </c>
    </row>
    <row r="231" s="2" customFormat="1" ht="16.5" customHeight="1">
      <c r="A231" s="38"/>
      <c r="B231" s="39"/>
      <c r="C231" s="273" t="s">
        <v>288</v>
      </c>
      <c r="D231" s="273" t="s">
        <v>152</v>
      </c>
      <c r="E231" s="274" t="s">
        <v>250</v>
      </c>
      <c r="F231" s="275" t="s">
        <v>251</v>
      </c>
      <c r="G231" s="276" t="s">
        <v>162</v>
      </c>
      <c r="H231" s="277">
        <v>970</v>
      </c>
      <c r="I231" s="278"/>
      <c r="J231" s="279">
        <f>ROUND(I231*H231,2)</f>
        <v>0</v>
      </c>
      <c r="K231" s="280"/>
      <c r="L231" s="281"/>
      <c r="M231" s="282" t="s">
        <v>1</v>
      </c>
      <c r="N231" s="283" t="s">
        <v>40</v>
      </c>
      <c r="O231" s="91"/>
      <c r="P231" s="246">
        <f>O231*H231</f>
        <v>0</v>
      </c>
      <c r="Q231" s="246">
        <v>0.00018000000000000001</v>
      </c>
      <c r="R231" s="246">
        <f>Q231*H231</f>
        <v>0.17460000000000001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156</v>
      </c>
      <c r="AT231" s="248" t="s">
        <v>152</v>
      </c>
      <c r="AU231" s="248" t="s">
        <v>85</v>
      </c>
      <c r="AY231" s="17" t="s">
        <v>122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83</v>
      </c>
      <c r="BK231" s="249">
        <f>ROUND(I231*H231,2)</f>
        <v>0</v>
      </c>
      <c r="BL231" s="17" t="s">
        <v>129</v>
      </c>
      <c r="BM231" s="248" t="s">
        <v>457</v>
      </c>
    </row>
    <row r="232" s="15" customFormat="1">
      <c r="A232" s="15"/>
      <c r="B232" s="284"/>
      <c r="C232" s="285"/>
      <c r="D232" s="252" t="s">
        <v>131</v>
      </c>
      <c r="E232" s="286" t="s">
        <v>1</v>
      </c>
      <c r="F232" s="287" t="s">
        <v>164</v>
      </c>
      <c r="G232" s="285"/>
      <c r="H232" s="286" t="s">
        <v>1</v>
      </c>
      <c r="I232" s="288"/>
      <c r="J232" s="285"/>
      <c r="K232" s="285"/>
      <c r="L232" s="289"/>
      <c r="M232" s="290"/>
      <c r="N232" s="291"/>
      <c r="O232" s="291"/>
      <c r="P232" s="291"/>
      <c r="Q232" s="291"/>
      <c r="R232" s="291"/>
      <c r="S232" s="291"/>
      <c r="T232" s="29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3" t="s">
        <v>131</v>
      </c>
      <c r="AU232" s="293" t="s">
        <v>85</v>
      </c>
      <c r="AV232" s="15" t="s">
        <v>83</v>
      </c>
      <c r="AW232" s="15" t="s">
        <v>31</v>
      </c>
      <c r="AX232" s="15" t="s">
        <v>75</v>
      </c>
      <c r="AY232" s="293" t="s">
        <v>122</v>
      </c>
    </row>
    <row r="233" s="13" customFormat="1">
      <c r="A233" s="13"/>
      <c r="B233" s="250"/>
      <c r="C233" s="251"/>
      <c r="D233" s="252" t="s">
        <v>131</v>
      </c>
      <c r="E233" s="253" t="s">
        <v>1</v>
      </c>
      <c r="F233" s="254" t="s">
        <v>458</v>
      </c>
      <c r="G233" s="251"/>
      <c r="H233" s="255">
        <v>970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131</v>
      </c>
      <c r="AU233" s="261" t="s">
        <v>85</v>
      </c>
      <c r="AV233" s="13" t="s">
        <v>85</v>
      </c>
      <c r="AW233" s="13" t="s">
        <v>31</v>
      </c>
      <c r="AX233" s="13" t="s">
        <v>75</v>
      </c>
      <c r="AY233" s="261" t="s">
        <v>122</v>
      </c>
    </row>
    <row r="234" s="14" customFormat="1">
      <c r="A234" s="14"/>
      <c r="B234" s="262"/>
      <c r="C234" s="263"/>
      <c r="D234" s="252" t="s">
        <v>131</v>
      </c>
      <c r="E234" s="264" t="s">
        <v>1</v>
      </c>
      <c r="F234" s="265" t="s">
        <v>133</v>
      </c>
      <c r="G234" s="263"/>
      <c r="H234" s="266">
        <v>970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131</v>
      </c>
      <c r="AU234" s="272" t="s">
        <v>85</v>
      </c>
      <c r="AV234" s="14" t="s">
        <v>129</v>
      </c>
      <c r="AW234" s="14" t="s">
        <v>31</v>
      </c>
      <c r="AX234" s="14" t="s">
        <v>83</v>
      </c>
      <c r="AY234" s="272" t="s">
        <v>122</v>
      </c>
    </row>
    <row r="235" s="2" customFormat="1" ht="55.5" customHeight="1">
      <c r="A235" s="38"/>
      <c r="B235" s="39"/>
      <c r="C235" s="236" t="s">
        <v>293</v>
      </c>
      <c r="D235" s="236" t="s">
        <v>125</v>
      </c>
      <c r="E235" s="237" t="s">
        <v>255</v>
      </c>
      <c r="F235" s="238" t="s">
        <v>256</v>
      </c>
      <c r="G235" s="239" t="s">
        <v>162</v>
      </c>
      <c r="H235" s="240">
        <v>3880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40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129</v>
      </c>
      <c r="AT235" s="248" t="s">
        <v>125</v>
      </c>
      <c r="AU235" s="248" t="s">
        <v>85</v>
      </c>
      <c r="AY235" s="17" t="s">
        <v>122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83</v>
      </c>
      <c r="BK235" s="249">
        <f>ROUND(I235*H235,2)</f>
        <v>0</v>
      </c>
      <c r="BL235" s="17" t="s">
        <v>129</v>
      </c>
      <c r="BM235" s="248" t="s">
        <v>459</v>
      </c>
    </row>
    <row r="236" s="13" customFormat="1">
      <c r="A236" s="13"/>
      <c r="B236" s="250"/>
      <c r="C236" s="251"/>
      <c r="D236" s="252" t="s">
        <v>131</v>
      </c>
      <c r="E236" s="253" t="s">
        <v>1</v>
      </c>
      <c r="F236" s="254" t="s">
        <v>460</v>
      </c>
      <c r="G236" s="251"/>
      <c r="H236" s="255">
        <v>3880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131</v>
      </c>
      <c r="AU236" s="261" t="s">
        <v>85</v>
      </c>
      <c r="AV236" s="13" t="s">
        <v>85</v>
      </c>
      <c r="AW236" s="13" t="s">
        <v>31</v>
      </c>
      <c r="AX236" s="13" t="s">
        <v>75</v>
      </c>
      <c r="AY236" s="261" t="s">
        <v>122</v>
      </c>
    </row>
    <row r="237" s="14" customFormat="1">
      <c r="A237" s="14"/>
      <c r="B237" s="262"/>
      <c r="C237" s="263"/>
      <c r="D237" s="252" t="s">
        <v>131</v>
      </c>
      <c r="E237" s="264" t="s">
        <v>1</v>
      </c>
      <c r="F237" s="265" t="s">
        <v>133</v>
      </c>
      <c r="G237" s="263"/>
      <c r="H237" s="266">
        <v>3880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131</v>
      </c>
      <c r="AU237" s="272" t="s">
        <v>85</v>
      </c>
      <c r="AV237" s="14" t="s">
        <v>129</v>
      </c>
      <c r="AW237" s="14" t="s">
        <v>31</v>
      </c>
      <c r="AX237" s="14" t="s">
        <v>83</v>
      </c>
      <c r="AY237" s="272" t="s">
        <v>122</v>
      </c>
    </row>
    <row r="238" s="2" customFormat="1" ht="16.5" customHeight="1">
      <c r="A238" s="38"/>
      <c r="B238" s="39"/>
      <c r="C238" s="273" t="s">
        <v>301</v>
      </c>
      <c r="D238" s="273" t="s">
        <v>152</v>
      </c>
      <c r="E238" s="274" t="s">
        <v>260</v>
      </c>
      <c r="F238" s="275" t="s">
        <v>261</v>
      </c>
      <c r="G238" s="276" t="s">
        <v>162</v>
      </c>
      <c r="H238" s="277">
        <v>3880</v>
      </c>
      <c r="I238" s="278"/>
      <c r="J238" s="279">
        <f>ROUND(I238*H238,2)</f>
        <v>0</v>
      </c>
      <c r="K238" s="280"/>
      <c r="L238" s="281"/>
      <c r="M238" s="282" t="s">
        <v>1</v>
      </c>
      <c r="N238" s="283" t="s">
        <v>40</v>
      </c>
      <c r="O238" s="91"/>
      <c r="P238" s="246">
        <f>O238*H238</f>
        <v>0</v>
      </c>
      <c r="Q238" s="246">
        <v>9.0000000000000006E-05</v>
      </c>
      <c r="R238" s="246">
        <f>Q238*H238</f>
        <v>0.34920000000000001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156</v>
      </c>
      <c r="AT238" s="248" t="s">
        <v>152</v>
      </c>
      <c r="AU238" s="248" t="s">
        <v>85</v>
      </c>
      <c r="AY238" s="17" t="s">
        <v>122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83</v>
      </c>
      <c r="BK238" s="249">
        <f>ROUND(I238*H238,2)</f>
        <v>0</v>
      </c>
      <c r="BL238" s="17" t="s">
        <v>129</v>
      </c>
      <c r="BM238" s="248" t="s">
        <v>461</v>
      </c>
    </row>
    <row r="239" s="15" customFormat="1">
      <c r="A239" s="15"/>
      <c r="B239" s="284"/>
      <c r="C239" s="285"/>
      <c r="D239" s="252" t="s">
        <v>131</v>
      </c>
      <c r="E239" s="286" t="s">
        <v>1</v>
      </c>
      <c r="F239" s="287" t="s">
        <v>164</v>
      </c>
      <c r="G239" s="285"/>
      <c r="H239" s="286" t="s">
        <v>1</v>
      </c>
      <c r="I239" s="288"/>
      <c r="J239" s="285"/>
      <c r="K239" s="285"/>
      <c r="L239" s="289"/>
      <c r="M239" s="290"/>
      <c r="N239" s="291"/>
      <c r="O239" s="291"/>
      <c r="P239" s="291"/>
      <c r="Q239" s="291"/>
      <c r="R239" s="291"/>
      <c r="S239" s="291"/>
      <c r="T239" s="29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93" t="s">
        <v>131</v>
      </c>
      <c r="AU239" s="293" t="s">
        <v>85</v>
      </c>
      <c r="AV239" s="15" t="s">
        <v>83</v>
      </c>
      <c r="AW239" s="15" t="s">
        <v>31</v>
      </c>
      <c r="AX239" s="15" t="s">
        <v>75</v>
      </c>
      <c r="AY239" s="293" t="s">
        <v>122</v>
      </c>
    </row>
    <row r="240" s="13" customFormat="1">
      <c r="A240" s="13"/>
      <c r="B240" s="250"/>
      <c r="C240" s="251"/>
      <c r="D240" s="252" t="s">
        <v>131</v>
      </c>
      <c r="E240" s="253" t="s">
        <v>1</v>
      </c>
      <c r="F240" s="254" t="s">
        <v>462</v>
      </c>
      <c r="G240" s="251"/>
      <c r="H240" s="255">
        <v>3880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131</v>
      </c>
      <c r="AU240" s="261" t="s">
        <v>85</v>
      </c>
      <c r="AV240" s="13" t="s">
        <v>85</v>
      </c>
      <c r="AW240" s="13" t="s">
        <v>31</v>
      </c>
      <c r="AX240" s="13" t="s">
        <v>75</v>
      </c>
      <c r="AY240" s="261" t="s">
        <v>122</v>
      </c>
    </row>
    <row r="241" s="14" customFormat="1">
      <c r="A241" s="14"/>
      <c r="B241" s="262"/>
      <c r="C241" s="263"/>
      <c r="D241" s="252" t="s">
        <v>131</v>
      </c>
      <c r="E241" s="264" t="s">
        <v>1</v>
      </c>
      <c r="F241" s="265" t="s">
        <v>133</v>
      </c>
      <c r="G241" s="263"/>
      <c r="H241" s="266">
        <v>3880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2" t="s">
        <v>131</v>
      </c>
      <c r="AU241" s="272" t="s">
        <v>85</v>
      </c>
      <c r="AV241" s="14" t="s">
        <v>129</v>
      </c>
      <c r="AW241" s="14" t="s">
        <v>31</v>
      </c>
      <c r="AX241" s="14" t="s">
        <v>83</v>
      </c>
      <c r="AY241" s="272" t="s">
        <v>122</v>
      </c>
    </row>
    <row r="242" s="2" customFormat="1" ht="55.5" customHeight="1">
      <c r="A242" s="38"/>
      <c r="B242" s="39"/>
      <c r="C242" s="236" t="s">
        <v>307</v>
      </c>
      <c r="D242" s="236" t="s">
        <v>125</v>
      </c>
      <c r="E242" s="237" t="s">
        <v>265</v>
      </c>
      <c r="F242" s="238" t="s">
        <v>266</v>
      </c>
      <c r="G242" s="239" t="s">
        <v>162</v>
      </c>
      <c r="H242" s="240">
        <v>3880</v>
      </c>
      <c r="I242" s="241"/>
      <c r="J242" s="242">
        <f>ROUND(I242*H242,2)</f>
        <v>0</v>
      </c>
      <c r="K242" s="243"/>
      <c r="L242" s="44"/>
      <c r="M242" s="244" t="s">
        <v>1</v>
      </c>
      <c r="N242" s="245" t="s">
        <v>40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129</v>
      </c>
      <c r="AT242" s="248" t="s">
        <v>125</v>
      </c>
      <c r="AU242" s="248" t="s">
        <v>85</v>
      </c>
      <c r="AY242" s="17" t="s">
        <v>122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83</v>
      </c>
      <c r="BK242" s="249">
        <f>ROUND(I242*H242,2)</f>
        <v>0</v>
      </c>
      <c r="BL242" s="17" t="s">
        <v>129</v>
      </c>
      <c r="BM242" s="248" t="s">
        <v>463</v>
      </c>
    </row>
    <row r="243" s="13" customFormat="1">
      <c r="A243" s="13"/>
      <c r="B243" s="250"/>
      <c r="C243" s="251"/>
      <c r="D243" s="252" t="s">
        <v>131</v>
      </c>
      <c r="E243" s="253" t="s">
        <v>1</v>
      </c>
      <c r="F243" s="254" t="s">
        <v>460</v>
      </c>
      <c r="G243" s="251"/>
      <c r="H243" s="255">
        <v>3880</v>
      </c>
      <c r="I243" s="256"/>
      <c r="J243" s="251"/>
      <c r="K243" s="251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131</v>
      </c>
      <c r="AU243" s="261" t="s">
        <v>85</v>
      </c>
      <c r="AV243" s="13" t="s">
        <v>85</v>
      </c>
      <c r="AW243" s="13" t="s">
        <v>31</v>
      </c>
      <c r="AX243" s="13" t="s">
        <v>75</v>
      </c>
      <c r="AY243" s="261" t="s">
        <v>122</v>
      </c>
    </row>
    <row r="244" s="14" customFormat="1">
      <c r="A244" s="14"/>
      <c r="B244" s="262"/>
      <c r="C244" s="263"/>
      <c r="D244" s="252" t="s">
        <v>131</v>
      </c>
      <c r="E244" s="264" t="s">
        <v>1</v>
      </c>
      <c r="F244" s="265" t="s">
        <v>133</v>
      </c>
      <c r="G244" s="263"/>
      <c r="H244" s="266">
        <v>3880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131</v>
      </c>
      <c r="AU244" s="272" t="s">
        <v>85</v>
      </c>
      <c r="AV244" s="14" t="s">
        <v>129</v>
      </c>
      <c r="AW244" s="14" t="s">
        <v>31</v>
      </c>
      <c r="AX244" s="14" t="s">
        <v>83</v>
      </c>
      <c r="AY244" s="272" t="s">
        <v>122</v>
      </c>
    </row>
    <row r="245" s="2" customFormat="1" ht="16.5" customHeight="1">
      <c r="A245" s="38"/>
      <c r="B245" s="39"/>
      <c r="C245" s="273" t="s">
        <v>314</v>
      </c>
      <c r="D245" s="273" t="s">
        <v>152</v>
      </c>
      <c r="E245" s="274" t="s">
        <v>271</v>
      </c>
      <c r="F245" s="275" t="s">
        <v>272</v>
      </c>
      <c r="G245" s="276" t="s">
        <v>162</v>
      </c>
      <c r="H245" s="277">
        <v>3880</v>
      </c>
      <c r="I245" s="278"/>
      <c r="J245" s="279">
        <f>ROUND(I245*H245,2)</f>
        <v>0</v>
      </c>
      <c r="K245" s="280"/>
      <c r="L245" s="281"/>
      <c r="M245" s="282" t="s">
        <v>1</v>
      </c>
      <c r="N245" s="283" t="s">
        <v>40</v>
      </c>
      <c r="O245" s="91"/>
      <c r="P245" s="246">
        <f>O245*H245</f>
        <v>0</v>
      </c>
      <c r="Q245" s="246">
        <v>5.0000000000000002E-05</v>
      </c>
      <c r="R245" s="246">
        <f>Q245*H245</f>
        <v>0.19400000000000001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156</v>
      </c>
      <c r="AT245" s="248" t="s">
        <v>152</v>
      </c>
      <c r="AU245" s="248" t="s">
        <v>85</v>
      </c>
      <c r="AY245" s="17" t="s">
        <v>122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83</v>
      </c>
      <c r="BK245" s="249">
        <f>ROUND(I245*H245,2)</f>
        <v>0</v>
      </c>
      <c r="BL245" s="17" t="s">
        <v>129</v>
      </c>
      <c r="BM245" s="248" t="s">
        <v>464</v>
      </c>
    </row>
    <row r="246" s="15" customFormat="1">
      <c r="A246" s="15"/>
      <c r="B246" s="284"/>
      <c r="C246" s="285"/>
      <c r="D246" s="252" t="s">
        <v>131</v>
      </c>
      <c r="E246" s="286" t="s">
        <v>1</v>
      </c>
      <c r="F246" s="287" t="s">
        <v>164</v>
      </c>
      <c r="G246" s="285"/>
      <c r="H246" s="286" t="s">
        <v>1</v>
      </c>
      <c r="I246" s="288"/>
      <c r="J246" s="285"/>
      <c r="K246" s="285"/>
      <c r="L246" s="289"/>
      <c r="M246" s="290"/>
      <c r="N246" s="291"/>
      <c r="O246" s="291"/>
      <c r="P246" s="291"/>
      <c r="Q246" s="291"/>
      <c r="R246" s="291"/>
      <c r="S246" s="291"/>
      <c r="T246" s="29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93" t="s">
        <v>131</v>
      </c>
      <c r="AU246" s="293" t="s">
        <v>85</v>
      </c>
      <c r="AV246" s="15" t="s">
        <v>83</v>
      </c>
      <c r="AW246" s="15" t="s">
        <v>31</v>
      </c>
      <c r="AX246" s="15" t="s">
        <v>75</v>
      </c>
      <c r="AY246" s="293" t="s">
        <v>122</v>
      </c>
    </row>
    <row r="247" s="13" customFormat="1">
      <c r="A247" s="13"/>
      <c r="B247" s="250"/>
      <c r="C247" s="251"/>
      <c r="D247" s="252" t="s">
        <v>131</v>
      </c>
      <c r="E247" s="253" t="s">
        <v>1</v>
      </c>
      <c r="F247" s="254" t="s">
        <v>462</v>
      </c>
      <c r="G247" s="251"/>
      <c r="H247" s="255">
        <v>3880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131</v>
      </c>
      <c r="AU247" s="261" t="s">
        <v>85</v>
      </c>
      <c r="AV247" s="13" t="s">
        <v>85</v>
      </c>
      <c r="AW247" s="13" t="s">
        <v>31</v>
      </c>
      <c r="AX247" s="13" t="s">
        <v>75</v>
      </c>
      <c r="AY247" s="261" t="s">
        <v>122</v>
      </c>
    </row>
    <row r="248" s="14" customFormat="1">
      <c r="A248" s="14"/>
      <c r="B248" s="262"/>
      <c r="C248" s="263"/>
      <c r="D248" s="252" t="s">
        <v>131</v>
      </c>
      <c r="E248" s="264" t="s">
        <v>1</v>
      </c>
      <c r="F248" s="265" t="s">
        <v>133</v>
      </c>
      <c r="G248" s="263"/>
      <c r="H248" s="266">
        <v>3880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131</v>
      </c>
      <c r="AU248" s="272" t="s">
        <v>85</v>
      </c>
      <c r="AV248" s="14" t="s">
        <v>129</v>
      </c>
      <c r="AW248" s="14" t="s">
        <v>31</v>
      </c>
      <c r="AX248" s="14" t="s">
        <v>83</v>
      </c>
      <c r="AY248" s="272" t="s">
        <v>122</v>
      </c>
    </row>
    <row r="249" s="2" customFormat="1" ht="16.5" customHeight="1">
      <c r="A249" s="38"/>
      <c r="B249" s="39"/>
      <c r="C249" s="273" t="s">
        <v>319</v>
      </c>
      <c r="D249" s="273" t="s">
        <v>152</v>
      </c>
      <c r="E249" s="274" t="s">
        <v>275</v>
      </c>
      <c r="F249" s="275" t="s">
        <v>276</v>
      </c>
      <c r="G249" s="276" t="s">
        <v>162</v>
      </c>
      <c r="H249" s="277">
        <v>3880</v>
      </c>
      <c r="I249" s="278"/>
      <c r="J249" s="279">
        <f>ROUND(I249*H249,2)</f>
        <v>0</v>
      </c>
      <c r="K249" s="280"/>
      <c r="L249" s="281"/>
      <c r="M249" s="282" t="s">
        <v>1</v>
      </c>
      <c r="N249" s="283" t="s">
        <v>40</v>
      </c>
      <c r="O249" s="91"/>
      <c r="P249" s="246">
        <f>O249*H249</f>
        <v>0</v>
      </c>
      <c r="Q249" s="246">
        <v>0.00014999999999999999</v>
      </c>
      <c r="R249" s="246">
        <f>Q249*H249</f>
        <v>0.58199999999999996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156</v>
      </c>
      <c r="AT249" s="248" t="s">
        <v>152</v>
      </c>
      <c r="AU249" s="248" t="s">
        <v>85</v>
      </c>
      <c r="AY249" s="17" t="s">
        <v>122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83</v>
      </c>
      <c r="BK249" s="249">
        <f>ROUND(I249*H249,2)</f>
        <v>0</v>
      </c>
      <c r="BL249" s="17" t="s">
        <v>129</v>
      </c>
      <c r="BM249" s="248" t="s">
        <v>465</v>
      </c>
    </row>
    <row r="250" s="15" customFormat="1">
      <c r="A250" s="15"/>
      <c r="B250" s="284"/>
      <c r="C250" s="285"/>
      <c r="D250" s="252" t="s">
        <v>131</v>
      </c>
      <c r="E250" s="286" t="s">
        <v>1</v>
      </c>
      <c r="F250" s="287" t="s">
        <v>164</v>
      </c>
      <c r="G250" s="285"/>
      <c r="H250" s="286" t="s">
        <v>1</v>
      </c>
      <c r="I250" s="288"/>
      <c r="J250" s="285"/>
      <c r="K250" s="285"/>
      <c r="L250" s="289"/>
      <c r="M250" s="290"/>
      <c r="N250" s="291"/>
      <c r="O250" s="291"/>
      <c r="P250" s="291"/>
      <c r="Q250" s="291"/>
      <c r="R250" s="291"/>
      <c r="S250" s="291"/>
      <c r="T250" s="29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3" t="s">
        <v>131</v>
      </c>
      <c r="AU250" s="293" t="s">
        <v>85</v>
      </c>
      <c r="AV250" s="15" t="s">
        <v>83</v>
      </c>
      <c r="AW250" s="15" t="s">
        <v>31</v>
      </c>
      <c r="AX250" s="15" t="s">
        <v>75</v>
      </c>
      <c r="AY250" s="293" t="s">
        <v>122</v>
      </c>
    </row>
    <row r="251" s="13" customFormat="1">
      <c r="A251" s="13"/>
      <c r="B251" s="250"/>
      <c r="C251" s="251"/>
      <c r="D251" s="252" t="s">
        <v>131</v>
      </c>
      <c r="E251" s="253" t="s">
        <v>1</v>
      </c>
      <c r="F251" s="254" t="s">
        <v>462</v>
      </c>
      <c r="G251" s="251"/>
      <c r="H251" s="255">
        <v>3880</v>
      </c>
      <c r="I251" s="256"/>
      <c r="J251" s="251"/>
      <c r="K251" s="251"/>
      <c r="L251" s="257"/>
      <c r="M251" s="258"/>
      <c r="N251" s="259"/>
      <c r="O251" s="259"/>
      <c r="P251" s="259"/>
      <c r="Q251" s="259"/>
      <c r="R251" s="259"/>
      <c r="S251" s="259"/>
      <c r="T251" s="26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1" t="s">
        <v>131</v>
      </c>
      <c r="AU251" s="261" t="s">
        <v>85</v>
      </c>
      <c r="AV251" s="13" t="s">
        <v>85</v>
      </c>
      <c r="AW251" s="13" t="s">
        <v>31</v>
      </c>
      <c r="AX251" s="13" t="s">
        <v>75</v>
      </c>
      <c r="AY251" s="261" t="s">
        <v>122</v>
      </c>
    </row>
    <row r="252" s="14" customFormat="1">
      <c r="A252" s="14"/>
      <c r="B252" s="262"/>
      <c r="C252" s="263"/>
      <c r="D252" s="252" t="s">
        <v>131</v>
      </c>
      <c r="E252" s="264" t="s">
        <v>1</v>
      </c>
      <c r="F252" s="265" t="s">
        <v>133</v>
      </c>
      <c r="G252" s="263"/>
      <c r="H252" s="266">
        <v>3880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2" t="s">
        <v>131</v>
      </c>
      <c r="AU252" s="272" t="s">
        <v>85</v>
      </c>
      <c r="AV252" s="14" t="s">
        <v>129</v>
      </c>
      <c r="AW252" s="14" t="s">
        <v>31</v>
      </c>
      <c r="AX252" s="14" t="s">
        <v>83</v>
      </c>
      <c r="AY252" s="272" t="s">
        <v>122</v>
      </c>
    </row>
    <row r="253" s="2" customFormat="1" ht="16.5" customHeight="1">
      <c r="A253" s="38"/>
      <c r="B253" s="39"/>
      <c r="C253" s="273" t="s">
        <v>324</v>
      </c>
      <c r="D253" s="273" t="s">
        <v>152</v>
      </c>
      <c r="E253" s="274" t="s">
        <v>278</v>
      </c>
      <c r="F253" s="275" t="s">
        <v>279</v>
      </c>
      <c r="G253" s="276" t="s">
        <v>162</v>
      </c>
      <c r="H253" s="277">
        <v>3880</v>
      </c>
      <c r="I253" s="278"/>
      <c r="J253" s="279">
        <f>ROUND(I253*H253,2)</f>
        <v>0</v>
      </c>
      <c r="K253" s="280"/>
      <c r="L253" s="281"/>
      <c r="M253" s="282" t="s">
        <v>1</v>
      </c>
      <c r="N253" s="283" t="s">
        <v>40</v>
      </c>
      <c r="O253" s="91"/>
      <c r="P253" s="246">
        <f>O253*H253</f>
        <v>0</v>
      </c>
      <c r="Q253" s="246">
        <v>0.00040999999999999999</v>
      </c>
      <c r="R253" s="246">
        <f>Q253*H253</f>
        <v>1.5908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156</v>
      </c>
      <c r="AT253" s="248" t="s">
        <v>152</v>
      </c>
      <c r="AU253" s="248" t="s">
        <v>85</v>
      </c>
      <c r="AY253" s="17" t="s">
        <v>122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83</v>
      </c>
      <c r="BK253" s="249">
        <f>ROUND(I253*H253,2)</f>
        <v>0</v>
      </c>
      <c r="BL253" s="17" t="s">
        <v>129</v>
      </c>
      <c r="BM253" s="248" t="s">
        <v>466</v>
      </c>
    </row>
    <row r="254" s="15" customFormat="1">
      <c r="A254" s="15"/>
      <c r="B254" s="284"/>
      <c r="C254" s="285"/>
      <c r="D254" s="252" t="s">
        <v>131</v>
      </c>
      <c r="E254" s="286" t="s">
        <v>1</v>
      </c>
      <c r="F254" s="287" t="s">
        <v>164</v>
      </c>
      <c r="G254" s="285"/>
      <c r="H254" s="286" t="s">
        <v>1</v>
      </c>
      <c r="I254" s="288"/>
      <c r="J254" s="285"/>
      <c r="K254" s="285"/>
      <c r="L254" s="289"/>
      <c r="M254" s="290"/>
      <c r="N254" s="291"/>
      <c r="O254" s="291"/>
      <c r="P254" s="291"/>
      <c r="Q254" s="291"/>
      <c r="R254" s="291"/>
      <c r="S254" s="291"/>
      <c r="T254" s="29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93" t="s">
        <v>131</v>
      </c>
      <c r="AU254" s="293" t="s">
        <v>85</v>
      </c>
      <c r="AV254" s="15" t="s">
        <v>83</v>
      </c>
      <c r="AW254" s="15" t="s">
        <v>31</v>
      </c>
      <c r="AX254" s="15" t="s">
        <v>75</v>
      </c>
      <c r="AY254" s="293" t="s">
        <v>122</v>
      </c>
    </row>
    <row r="255" s="13" customFormat="1">
      <c r="A255" s="13"/>
      <c r="B255" s="250"/>
      <c r="C255" s="251"/>
      <c r="D255" s="252" t="s">
        <v>131</v>
      </c>
      <c r="E255" s="253" t="s">
        <v>1</v>
      </c>
      <c r="F255" s="254" t="s">
        <v>462</v>
      </c>
      <c r="G255" s="251"/>
      <c r="H255" s="255">
        <v>3880</v>
      </c>
      <c r="I255" s="256"/>
      <c r="J255" s="251"/>
      <c r="K255" s="251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131</v>
      </c>
      <c r="AU255" s="261" t="s">
        <v>85</v>
      </c>
      <c r="AV255" s="13" t="s">
        <v>85</v>
      </c>
      <c r="AW255" s="13" t="s">
        <v>31</v>
      </c>
      <c r="AX255" s="13" t="s">
        <v>75</v>
      </c>
      <c r="AY255" s="261" t="s">
        <v>122</v>
      </c>
    </row>
    <row r="256" s="14" customFormat="1">
      <c r="A256" s="14"/>
      <c r="B256" s="262"/>
      <c r="C256" s="263"/>
      <c r="D256" s="252" t="s">
        <v>131</v>
      </c>
      <c r="E256" s="264" t="s">
        <v>1</v>
      </c>
      <c r="F256" s="265" t="s">
        <v>133</v>
      </c>
      <c r="G256" s="263"/>
      <c r="H256" s="266">
        <v>3880</v>
      </c>
      <c r="I256" s="267"/>
      <c r="J256" s="263"/>
      <c r="K256" s="263"/>
      <c r="L256" s="268"/>
      <c r="M256" s="269"/>
      <c r="N256" s="270"/>
      <c r="O256" s="270"/>
      <c r="P256" s="270"/>
      <c r="Q256" s="270"/>
      <c r="R256" s="270"/>
      <c r="S256" s="270"/>
      <c r="T256" s="27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2" t="s">
        <v>131</v>
      </c>
      <c r="AU256" s="272" t="s">
        <v>85</v>
      </c>
      <c r="AV256" s="14" t="s">
        <v>129</v>
      </c>
      <c r="AW256" s="14" t="s">
        <v>31</v>
      </c>
      <c r="AX256" s="14" t="s">
        <v>83</v>
      </c>
      <c r="AY256" s="272" t="s">
        <v>122</v>
      </c>
    </row>
    <row r="257" s="2" customFormat="1" ht="111.75" customHeight="1">
      <c r="A257" s="38"/>
      <c r="B257" s="39"/>
      <c r="C257" s="236" t="s">
        <v>329</v>
      </c>
      <c r="D257" s="236" t="s">
        <v>125</v>
      </c>
      <c r="E257" s="237" t="s">
        <v>283</v>
      </c>
      <c r="F257" s="238" t="s">
        <v>284</v>
      </c>
      <c r="G257" s="239" t="s">
        <v>191</v>
      </c>
      <c r="H257" s="240">
        <v>0.63500000000000001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40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129</v>
      </c>
      <c r="AT257" s="248" t="s">
        <v>125</v>
      </c>
      <c r="AU257" s="248" t="s">
        <v>85</v>
      </c>
      <c r="AY257" s="17" t="s">
        <v>122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83</v>
      </c>
      <c r="BK257" s="249">
        <f>ROUND(I257*H257,2)</f>
        <v>0</v>
      </c>
      <c r="BL257" s="17" t="s">
        <v>129</v>
      </c>
      <c r="BM257" s="248" t="s">
        <v>467</v>
      </c>
    </row>
    <row r="258" s="13" customFormat="1">
      <c r="A258" s="13"/>
      <c r="B258" s="250"/>
      <c r="C258" s="251"/>
      <c r="D258" s="252" t="s">
        <v>131</v>
      </c>
      <c r="E258" s="253" t="s">
        <v>1</v>
      </c>
      <c r="F258" s="254" t="s">
        <v>468</v>
      </c>
      <c r="G258" s="251"/>
      <c r="H258" s="255">
        <v>0.63500000000000001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131</v>
      </c>
      <c r="AU258" s="261" t="s">
        <v>85</v>
      </c>
      <c r="AV258" s="13" t="s">
        <v>85</v>
      </c>
      <c r="AW258" s="13" t="s">
        <v>31</v>
      </c>
      <c r="AX258" s="13" t="s">
        <v>75</v>
      </c>
      <c r="AY258" s="261" t="s">
        <v>122</v>
      </c>
    </row>
    <row r="259" s="14" customFormat="1">
      <c r="A259" s="14"/>
      <c r="B259" s="262"/>
      <c r="C259" s="263"/>
      <c r="D259" s="252" t="s">
        <v>131</v>
      </c>
      <c r="E259" s="264" t="s">
        <v>1</v>
      </c>
      <c r="F259" s="265" t="s">
        <v>133</v>
      </c>
      <c r="G259" s="263"/>
      <c r="H259" s="266">
        <v>0.63500000000000001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131</v>
      </c>
      <c r="AU259" s="272" t="s">
        <v>85</v>
      </c>
      <c r="AV259" s="14" t="s">
        <v>129</v>
      </c>
      <c r="AW259" s="14" t="s">
        <v>31</v>
      </c>
      <c r="AX259" s="14" t="s">
        <v>83</v>
      </c>
      <c r="AY259" s="272" t="s">
        <v>122</v>
      </c>
    </row>
    <row r="260" s="2" customFormat="1" ht="111.75" customHeight="1">
      <c r="A260" s="38"/>
      <c r="B260" s="39"/>
      <c r="C260" s="236" t="s">
        <v>336</v>
      </c>
      <c r="D260" s="236" t="s">
        <v>125</v>
      </c>
      <c r="E260" s="237" t="s">
        <v>289</v>
      </c>
      <c r="F260" s="238" t="s">
        <v>290</v>
      </c>
      <c r="G260" s="239" t="s">
        <v>191</v>
      </c>
      <c r="H260" s="240">
        <v>1.8300000000000001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40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129</v>
      </c>
      <c r="AT260" s="248" t="s">
        <v>125</v>
      </c>
      <c r="AU260" s="248" t="s">
        <v>85</v>
      </c>
      <c r="AY260" s="17" t="s">
        <v>122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83</v>
      </c>
      <c r="BK260" s="249">
        <f>ROUND(I260*H260,2)</f>
        <v>0</v>
      </c>
      <c r="BL260" s="17" t="s">
        <v>129</v>
      </c>
      <c r="BM260" s="248" t="s">
        <v>469</v>
      </c>
    </row>
    <row r="261" s="13" customFormat="1">
      <c r="A261" s="13"/>
      <c r="B261" s="250"/>
      <c r="C261" s="251"/>
      <c r="D261" s="252" t="s">
        <v>131</v>
      </c>
      <c r="E261" s="253" t="s">
        <v>1</v>
      </c>
      <c r="F261" s="254" t="s">
        <v>470</v>
      </c>
      <c r="G261" s="251"/>
      <c r="H261" s="255">
        <v>1.8300000000000001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131</v>
      </c>
      <c r="AU261" s="261" t="s">
        <v>85</v>
      </c>
      <c r="AV261" s="13" t="s">
        <v>85</v>
      </c>
      <c r="AW261" s="13" t="s">
        <v>31</v>
      </c>
      <c r="AX261" s="13" t="s">
        <v>75</v>
      </c>
      <c r="AY261" s="261" t="s">
        <v>122</v>
      </c>
    </row>
    <row r="262" s="14" customFormat="1">
      <c r="A262" s="14"/>
      <c r="B262" s="262"/>
      <c r="C262" s="263"/>
      <c r="D262" s="252" t="s">
        <v>131</v>
      </c>
      <c r="E262" s="264" t="s">
        <v>1</v>
      </c>
      <c r="F262" s="265" t="s">
        <v>133</v>
      </c>
      <c r="G262" s="263"/>
      <c r="H262" s="266">
        <v>1.8300000000000001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131</v>
      </c>
      <c r="AU262" s="272" t="s">
        <v>85</v>
      </c>
      <c r="AV262" s="14" t="s">
        <v>129</v>
      </c>
      <c r="AW262" s="14" t="s">
        <v>31</v>
      </c>
      <c r="AX262" s="14" t="s">
        <v>83</v>
      </c>
      <c r="AY262" s="272" t="s">
        <v>122</v>
      </c>
    </row>
    <row r="263" s="2" customFormat="1" ht="100.5" customHeight="1">
      <c r="A263" s="38"/>
      <c r="B263" s="39"/>
      <c r="C263" s="236" t="s">
        <v>343</v>
      </c>
      <c r="D263" s="236" t="s">
        <v>125</v>
      </c>
      <c r="E263" s="237" t="s">
        <v>294</v>
      </c>
      <c r="F263" s="238" t="s">
        <v>295</v>
      </c>
      <c r="G263" s="239" t="s">
        <v>296</v>
      </c>
      <c r="H263" s="240">
        <v>50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40</v>
      </c>
      <c r="O263" s="91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129</v>
      </c>
      <c r="AT263" s="248" t="s">
        <v>125</v>
      </c>
      <c r="AU263" s="248" t="s">
        <v>85</v>
      </c>
      <c r="AY263" s="17" t="s">
        <v>122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83</v>
      </c>
      <c r="BK263" s="249">
        <f>ROUND(I263*H263,2)</f>
        <v>0</v>
      </c>
      <c r="BL263" s="17" t="s">
        <v>129</v>
      </c>
      <c r="BM263" s="248" t="s">
        <v>471</v>
      </c>
    </row>
    <row r="264" s="13" customFormat="1">
      <c r="A264" s="13"/>
      <c r="B264" s="250"/>
      <c r="C264" s="251"/>
      <c r="D264" s="252" t="s">
        <v>131</v>
      </c>
      <c r="E264" s="253" t="s">
        <v>1</v>
      </c>
      <c r="F264" s="254" t="s">
        <v>472</v>
      </c>
      <c r="G264" s="251"/>
      <c r="H264" s="255">
        <v>24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131</v>
      </c>
      <c r="AU264" s="261" t="s">
        <v>85</v>
      </c>
      <c r="AV264" s="13" t="s">
        <v>85</v>
      </c>
      <c r="AW264" s="13" t="s">
        <v>31</v>
      </c>
      <c r="AX264" s="13" t="s">
        <v>75</v>
      </c>
      <c r="AY264" s="261" t="s">
        <v>122</v>
      </c>
    </row>
    <row r="265" s="13" customFormat="1">
      <c r="A265" s="13"/>
      <c r="B265" s="250"/>
      <c r="C265" s="251"/>
      <c r="D265" s="252" t="s">
        <v>131</v>
      </c>
      <c r="E265" s="253" t="s">
        <v>1</v>
      </c>
      <c r="F265" s="254" t="s">
        <v>282</v>
      </c>
      <c r="G265" s="251"/>
      <c r="H265" s="255">
        <v>26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131</v>
      </c>
      <c r="AU265" s="261" t="s">
        <v>85</v>
      </c>
      <c r="AV265" s="13" t="s">
        <v>85</v>
      </c>
      <c r="AW265" s="13" t="s">
        <v>31</v>
      </c>
      <c r="AX265" s="13" t="s">
        <v>75</v>
      </c>
      <c r="AY265" s="261" t="s">
        <v>122</v>
      </c>
    </row>
    <row r="266" s="14" customFormat="1">
      <c r="A266" s="14"/>
      <c r="B266" s="262"/>
      <c r="C266" s="263"/>
      <c r="D266" s="252" t="s">
        <v>131</v>
      </c>
      <c r="E266" s="264" t="s">
        <v>1</v>
      </c>
      <c r="F266" s="265" t="s">
        <v>133</v>
      </c>
      <c r="G266" s="263"/>
      <c r="H266" s="266">
        <v>50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131</v>
      </c>
      <c r="AU266" s="272" t="s">
        <v>85</v>
      </c>
      <c r="AV266" s="14" t="s">
        <v>129</v>
      </c>
      <c r="AW266" s="14" t="s">
        <v>31</v>
      </c>
      <c r="AX266" s="14" t="s">
        <v>83</v>
      </c>
      <c r="AY266" s="272" t="s">
        <v>122</v>
      </c>
    </row>
    <row r="267" s="2" customFormat="1" ht="89.25" customHeight="1">
      <c r="A267" s="38"/>
      <c r="B267" s="39"/>
      <c r="C267" s="236" t="s">
        <v>348</v>
      </c>
      <c r="D267" s="236" t="s">
        <v>125</v>
      </c>
      <c r="E267" s="237" t="s">
        <v>473</v>
      </c>
      <c r="F267" s="238" t="s">
        <v>474</v>
      </c>
      <c r="G267" s="239" t="s">
        <v>170</v>
      </c>
      <c r="H267" s="240">
        <v>2468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40</v>
      </c>
      <c r="O267" s="91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129</v>
      </c>
      <c r="AT267" s="248" t="s">
        <v>125</v>
      </c>
      <c r="AU267" s="248" t="s">
        <v>85</v>
      </c>
      <c r="AY267" s="17" t="s">
        <v>122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83</v>
      </c>
      <c r="BK267" s="249">
        <f>ROUND(I267*H267,2)</f>
        <v>0</v>
      </c>
      <c r="BL267" s="17" t="s">
        <v>129</v>
      </c>
      <c r="BM267" s="248" t="s">
        <v>475</v>
      </c>
    </row>
    <row r="268" s="13" customFormat="1">
      <c r="A268" s="13"/>
      <c r="B268" s="250"/>
      <c r="C268" s="251"/>
      <c r="D268" s="252" t="s">
        <v>131</v>
      </c>
      <c r="E268" s="253" t="s">
        <v>1</v>
      </c>
      <c r="F268" s="254" t="s">
        <v>476</v>
      </c>
      <c r="G268" s="251"/>
      <c r="H268" s="255">
        <v>2468</v>
      </c>
      <c r="I268" s="256"/>
      <c r="J268" s="251"/>
      <c r="K268" s="251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131</v>
      </c>
      <c r="AU268" s="261" t="s">
        <v>85</v>
      </c>
      <c r="AV268" s="13" t="s">
        <v>85</v>
      </c>
      <c r="AW268" s="13" t="s">
        <v>31</v>
      </c>
      <c r="AX268" s="13" t="s">
        <v>75</v>
      </c>
      <c r="AY268" s="261" t="s">
        <v>122</v>
      </c>
    </row>
    <row r="269" s="14" customFormat="1">
      <c r="A269" s="14"/>
      <c r="B269" s="262"/>
      <c r="C269" s="263"/>
      <c r="D269" s="252" t="s">
        <v>131</v>
      </c>
      <c r="E269" s="264" t="s">
        <v>1</v>
      </c>
      <c r="F269" s="265" t="s">
        <v>133</v>
      </c>
      <c r="G269" s="263"/>
      <c r="H269" s="266">
        <v>2468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131</v>
      </c>
      <c r="AU269" s="272" t="s">
        <v>85</v>
      </c>
      <c r="AV269" s="14" t="s">
        <v>129</v>
      </c>
      <c r="AW269" s="14" t="s">
        <v>31</v>
      </c>
      <c r="AX269" s="14" t="s">
        <v>83</v>
      </c>
      <c r="AY269" s="272" t="s">
        <v>122</v>
      </c>
    </row>
    <row r="270" s="2" customFormat="1" ht="55.5" customHeight="1">
      <c r="A270" s="38"/>
      <c r="B270" s="39"/>
      <c r="C270" s="236" t="s">
        <v>353</v>
      </c>
      <c r="D270" s="236" t="s">
        <v>125</v>
      </c>
      <c r="E270" s="237" t="s">
        <v>477</v>
      </c>
      <c r="F270" s="238" t="s">
        <v>478</v>
      </c>
      <c r="G270" s="239" t="s">
        <v>170</v>
      </c>
      <c r="H270" s="240">
        <v>6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40</v>
      </c>
      <c r="O270" s="91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129</v>
      </c>
      <c r="AT270" s="248" t="s">
        <v>125</v>
      </c>
      <c r="AU270" s="248" t="s">
        <v>85</v>
      </c>
      <c r="AY270" s="17" t="s">
        <v>122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83</v>
      </c>
      <c r="BK270" s="249">
        <f>ROUND(I270*H270,2)</f>
        <v>0</v>
      </c>
      <c r="BL270" s="17" t="s">
        <v>129</v>
      </c>
      <c r="BM270" s="248" t="s">
        <v>479</v>
      </c>
    </row>
    <row r="271" s="13" customFormat="1">
      <c r="A271" s="13"/>
      <c r="B271" s="250"/>
      <c r="C271" s="251"/>
      <c r="D271" s="252" t="s">
        <v>131</v>
      </c>
      <c r="E271" s="253" t="s">
        <v>1</v>
      </c>
      <c r="F271" s="254" t="s">
        <v>159</v>
      </c>
      <c r="G271" s="251"/>
      <c r="H271" s="255">
        <v>6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131</v>
      </c>
      <c r="AU271" s="261" t="s">
        <v>85</v>
      </c>
      <c r="AV271" s="13" t="s">
        <v>85</v>
      </c>
      <c r="AW271" s="13" t="s">
        <v>31</v>
      </c>
      <c r="AX271" s="13" t="s">
        <v>75</v>
      </c>
      <c r="AY271" s="261" t="s">
        <v>122</v>
      </c>
    </row>
    <row r="272" s="14" customFormat="1">
      <c r="A272" s="14"/>
      <c r="B272" s="262"/>
      <c r="C272" s="263"/>
      <c r="D272" s="252" t="s">
        <v>131</v>
      </c>
      <c r="E272" s="264" t="s">
        <v>1</v>
      </c>
      <c r="F272" s="265" t="s">
        <v>133</v>
      </c>
      <c r="G272" s="263"/>
      <c r="H272" s="266">
        <v>6</v>
      </c>
      <c r="I272" s="267"/>
      <c r="J272" s="263"/>
      <c r="K272" s="263"/>
      <c r="L272" s="268"/>
      <c r="M272" s="269"/>
      <c r="N272" s="270"/>
      <c r="O272" s="270"/>
      <c r="P272" s="270"/>
      <c r="Q272" s="270"/>
      <c r="R272" s="270"/>
      <c r="S272" s="270"/>
      <c r="T272" s="27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2" t="s">
        <v>131</v>
      </c>
      <c r="AU272" s="272" t="s">
        <v>85</v>
      </c>
      <c r="AV272" s="14" t="s">
        <v>129</v>
      </c>
      <c r="AW272" s="14" t="s">
        <v>31</v>
      </c>
      <c r="AX272" s="14" t="s">
        <v>83</v>
      </c>
      <c r="AY272" s="272" t="s">
        <v>122</v>
      </c>
    </row>
    <row r="273" s="2" customFormat="1" ht="16.5" customHeight="1">
      <c r="A273" s="38"/>
      <c r="B273" s="39"/>
      <c r="C273" s="273" t="s">
        <v>358</v>
      </c>
      <c r="D273" s="273" t="s">
        <v>152</v>
      </c>
      <c r="E273" s="274" t="s">
        <v>480</v>
      </c>
      <c r="F273" s="275" t="s">
        <v>481</v>
      </c>
      <c r="G273" s="276" t="s">
        <v>170</v>
      </c>
      <c r="H273" s="277">
        <v>6</v>
      </c>
      <c r="I273" s="278"/>
      <c r="J273" s="279">
        <f>ROUND(I273*H273,2)</f>
        <v>0</v>
      </c>
      <c r="K273" s="280"/>
      <c r="L273" s="281"/>
      <c r="M273" s="282" t="s">
        <v>1</v>
      </c>
      <c r="N273" s="283" t="s">
        <v>40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156</v>
      </c>
      <c r="AT273" s="248" t="s">
        <v>152</v>
      </c>
      <c r="AU273" s="248" t="s">
        <v>85</v>
      </c>
      <c r="AY273" s="17" t="s">
        <v>122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83</v>
      </c>
      <c r="BK273" s="249">
        <f>ROUND(I273*H273,2)</f>
        <v>0</v>
      </c>
      <c r="BL273" s="17" t="s">
        <v>129</v>
      </c>
      <c r="BM273" s="248" t="s">
        <v>482</v>
      </c>
    </row>
    <row r="274" s="13" customFormat="1">
      <c r="A274" s="13"/>
      <c r="B274" s="250"/>
      <c r="C274" s="251"/>
      <c r="D274" s="252" t="s">
        <v>131</v>
      </c>
      <c r="E274" s="253" t="s">
        <v>1</v>
      </c>
      <c r="F274" s="254" t="s">
        <v>483</v>
      </c>
      <c r="G274" s="251"/>
      <c r="H274" s="255">
        <v>6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131</v>
      </c>
      <c r="AU274" s="261" t="s">
        <v>85</v>
      </c>
      <c r="AV274" s="13" t="s">
        <v>85</v>
      </c>
      <c r="AW274" s="13" t="s">
        <v>31</v>
      </c>
      <c r="AX274" s="13" t="s">
        <v>75</v>
      </c>
      <c r="AY274" s="261" t="s">
        <v>122</v>
      </c>
    </row>
    <row r="275" s="14" customFormat="1">
      <c r="A275" s="14"/>
      <c r="B275" s="262"/>
      <c r="C275" s="263"/>
      <c r="D275" s="252" t="s">
        <v>131</v>
      </c>
      <c r="E275" s="264" t="s">
        <v>1</v>
      </c>
      <c r="F275" s="265" t="s">
        <v>133</v>
      </c>
      <c r="G275" s="263"/>
      <c r="H275" s="266">
        <v>6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131</v>
      </c>
      <c r="AU275" s="272" t="s">
        <v>85</v>
      </c>
      <c r="AV275" s="14" t="s">
        <v>129</v>
      </c>
      <c r="AW275" s="14" t="s">
        <v>31</v>
      </c>
      <c r="AX275" s="14" t="s">
        <v>83</v>
      </c>
      <c r="AY275" s="272" t="s">
        <v>122</v>
      </c>
    </row>
    <row r="276" s="2" customFormat="1" ht="44.25" customHeight="1">
      <c r="A276" s="38"/>
      <c r="B276" s="39"/>
      <c r="C276" s="236" t="s">
        <v>484</v>
      </c>
      <c r="D276" s="236" t="s">
        <v>125</v>
      </c>
      <c r="E276" s="237" t="s">
        <v>485</v>
      </c>
      <c r="F276" s="238" t="s">
        <v>486</v>
      </c>
      <c r="G276" s="239" t="s">
        <v>170</v>
      </c>
      <c r="H276" s="240">
        <v>22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40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129</v>
      </c>
      <c r="AT276" s="248" t="s">
        <v>125</v>
      </c>
      <c r="AU276" s="248" t="s">
        <v>85</v>
      </c>
      <c r="AY276" s="17" t="s">
        <v>122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83</v>
      </c>
      <c r="BK276" s="249">
        <f>ROUND(I276*H276,2)</f>
        <v>0</v>
      </c>
      <c r="BL276" s="17" t="s">
        <v>129</v>
      </c>
      <c r="BM276" s="248" t="s">
        <v>487</v>
      </c>
    </row>
    <row r="277" s="13" customFormat="1">
      <c r="A277" s="13"/>
      <c r="B277" s="250"/>
      <c r="C277" s="251"/>
      <c r="D277" s="252" t="s">
        <v>131</v>
      </c>
      <c r="E277" s="253" t="s">
        <v>1</v>
      </c>
      <c r="F277" s="254" t="s">
        <v>488</v>
      </c>
      <c r="G277" s="251"/>
      <c r="H277" s="255">
        <v>12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131</v>
      </c>
      <c r="AU277" s="261" t="s">
        <v>85</v>
      </c>
      <c r="AV277" s="13" t="s">
        <v>85</v>
      </c>
      <c r="AW277" s="13" t="s">
        <v>31</v>
      </c>
      <c r="AX277" s="13" t="s">
        <v>75</v>
      </c>
      <c r="AY277" s="261" t="s">
        <v>122</v>
      </c>
    </row>
    <row r="278" s="13" customFormat="1">
      <c r="A278" s="13"/>
      <c r="B278" s="250"/>
      <c r="C278" s="251"/>
      <c r="D278" s="252" t="s">
        <v>131</v>
      </c>
      <c r="E278" s="253" t="s">
        <v>1</v>
      </c>
      <c r="F278" s="254" t="s">
        <v>489</v>
      </c>
      <c r="G278" s="251"/>
      <c r="H278" s="255">
        <v>10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131</v>
      </c>
      <c r="AU278" s="261" t="s">
        <v>85</v>
      </c>
      <c r="AV278" s="13" t="s">
        <v>85</v>
      </c>
      <c r="AW278" s="13" t="s">
        <v>31</v>
      </c>
      <c r="AX278" s="13" t="s">
        <v>75</v>
      </c>
      <c r="AY278" s="261" t="s">
        <v>122</v>
      </c>
    </row>
    <row r="279" s="14" customFormat="1">
      <c r="A279" s="14"/>
      <c r="B279" s="262"/>
      <c r="C279" s="263"/>
      <c r="D279" s="252" t="s">
        <v>131</v>
      </c>
      <c r="E279" s="264" t="s">
        <v>1</v>
      </c>
      <c r="F279" s="265" t="s">
        <v>133</v>
      </c>
      <c r="G279" s="263"/>
      <c r="H279" s="266">
        <v>22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2" t="s">
        <v>131</v>
      </c>
      <c r="AU279" s="272" t="s">
        <v>85</v>
      </c>
      <c r="AV279" s="14" t="s">
        <v>129</v>
      </c>
      <c r="AW279" s="14" t="s">
        <v>31</v>
      </c>
      <c r="AX279" s="14" t="s">
        <v>83</v>
      </c>
      <c r="AY279" s="272" t="s">
        <v>122</v>
      </c>
    </row>
    <row r="280" s="2" customFormat="1" ht="33" customHeight="1">
      <c r="A280" s="38"/>
      <c r="B280" s="39"/>
      <c r="C280" s="236" t="s">
        <v>490</v>
      </c>
      <c r="D280" s="236" t="s">
        <v>125</v>
      </c>
      <c r="E280" s="237" t="s">
        <v>491</v>
      </c>
      <c r="F280" s="238" t="s">
        <v>492</v>
      </c>
      <c r="G280" s="239" t="s">
        <v>170</v>
      </c>
      <c r="H280" s="240">
        <v>70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40</v>
      </c>
      <c r="O280" s="91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129</v>
      </c>
      <c r="AT280" s="248" t="s">
        <v>125</v>
      </c>
      <c r="AU280" s="248" t="s">
        <v>85</v>
      </c>
      <c r="AY280" s="17" t="s">
        <v>122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83</v>
      </c>
      <c r="BK280" s="249">
        <f>ROUND(I280*H280,2)</f>
        <v>0</v>
      </c>
      <c r="BL280" s="17" t="s">
        <v>129</v>
      </c>
      <c r="BM280" s="248" t="s">
        <v>493</v>
      </c>
    </row>
    <row r="281" s="13" customFormat="1">
      <c r="A281" s="13"/>
      <c r="B281" s="250"/>
      <c r="C281" s="251"/>
      <c r="D281" s="252" t="s">
        <v>131</v>
      </c>
      <c r="E281" s="253" t="s">
        <v>1</v>
      </c>
      <c r="F281" s="254" t="s">
        <v>494</v>
      </c>
      <c r="G281" s="251"/>
      <c r="H281" s="255">
        <v>40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131</v>
      </c>
      <c r="AU281" s="261" t="s">
        <v>85</v>
      </c>
      <c r="AV281" s="13" t="s">
        <v>85</v>
      </c>
      <c r="AW281" s="13" t="s">
        <v>31</v>
      </c>
      <c r="AX281" s="13" t="s">
        <v>75</v>
      </c>
      <c r="AY281" s="261" t="s">
        <v>122</v>
      </c>
    </row>
    <row r="282" s="13" customFormat="1">
      <c r="A282" s="13"/>
      <c r="B282" s="250"/>
      <c r="C282" s="251"/>
      <c r="D282" s="252" t="s">
        <v>131</v>
      </c>
      <c r="E282" s="253" t="s">
        <v>1</v>
      </c>
      <c r="F282" s="254" t="s">
        <v>495</v>
      </c>
      <c r="G282" s="251"/>
      <c r="H282" s="255">
        <v>30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131</v>
      </c>
      <c r="AU282" s="261" t="s">
        <v>85</v>
      </c>
      <c r="AV282" s="13" t="s">
        <v>85</v>
      </c>
      <c r="AW282" s="13" t="s">
        <v>31</v>
      </c>
      <c r="AX282" s="13" t="s">
        <v>75</v>
      </c>
      <c r="AY282" s="261" t="s">
        <v>122</v>
      </c>
    </row>
    <row r="283" s="14" customFormat="1">
      <c r="A283" s="14"/>
      <c r="B283" s="262"/>
      <c r="C283" s="263"/>
      <c r="D283" s="252" t="s">
        <v>131</v>
      </c>
      <c r="E283" s="264" t="s">
        <v>1</v>
      </c>
      <c r="F283" s="265" t="s">
        <v>133</v>
      </c>
      <c r="G283" s="263"/>
      <c r="H283" s="266">
        <v>70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2" t="s">
        <v>131</v>
      </c>
      <c r="AU283" s="272" t="s">
        <v>85</v>
      </c>
      <c r="AV283" s="14" t="s">
        <v>129</v>
      </c>
      <c r="AW283" s="14" t="s">
        <v>31</v>
      </c>
      <c r="AX283" s="14" t="s">
        <v>83</v>
      </c>
      <c r="AY283" s="272" t="s">
        <v>122</v>
      </c>
    </row>
    <row r="284" s="2" customFormat="1" ht="44.25" customHeight="1">
      <c r="A284" s="38"/>
      <c r="B284" s="39"/>
      <c r="C284" s="236" t="s">
        <v>496</v>
      </c>
      <c r="D284" s="236" t="s">
        <v>125</v>
      </c>
      <c r="E284" s="237" t="s">
        <v>497</v>
      </c>
      <c r="F284" s="238" t="s">
        <v>498</v>
      </c>
      <c r="G284" s="239" t="s">
        <v>128</v>
      </c>
      <c r="H284" s="240">
        <v>84</v>
      </c>
      <c r="I284" s="241"/>
      <c r="J284" s="242">
        <f>ROUND(I284*H284,2)</f>
        <v>0</v>
      </c>
      <c r="K284" s="243"/>
      <c r="L284" s="44"/>
      <c r="M284" s="244" t="s">
        <v>1</v>
      </c>
      <c r="N284" s="245" t="s">
        <v>40</v>
      </c>
      <c r="O284" s="91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129</v>
      </c>
      <c r="AT284" s="248" t="s">
        <v>125</v>
      </c>
      <c r="AU284" s="248" t="s">
        <v>85</v>
      </c>
      <c r="AY284" s="17" t="s">
        <v>122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83</v>
      </c>
      <c r="BK284" s="249">
        <f>ROUND(I284*H284,2)</f>
        <v>0</v>
      </c>
      <c r="BL284" s="17" t="s">
        <v>129</v>
      </c>
      <c r="BM284" s="248" t="s">
        <v>499</v>
      </c>
    </row>
    <row r="285" s="13" customFormat="1">
      <c r="A285" s="13"/>
      <c r="B285" s="250"/>
      <c r="C285" s="251"/>
      <c r="D285" s="252" t="s">
        <v>131</v>
      </c>
      <c r="E285" s="253" t="s">
        <v>1</v>
      </c>
      <c r="F285" s="254" t="s">
        <v>500</v>
      </c>
      <c r="G285" s="251"/>
      <c r="H285" s="255">
        <v>54</v>
      </c>
      <c r="I285" s="256"/>
      <c r="J285" s="251"/>
      <c r="K285" s="251"/>
      <c r="L285" s="257"/>
      <c r="M285" s="258"/>
      <c r="N285" s="259"/>
      <c r="O285" s="259"/>
      <c r="P285" s="259"/>
      <c r="Q285" s="259"/>
      <c r="R285" s="259"/>
      <c r="S285" s="259"/>
      <c r="T285" s="26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131</v>
      </c>
      <c r="AU285" s="261" t="s">
        <v>85</v>
      </c>
      <c r="AV285" s="13" t="s">
        <v>85</v>
      </c>
      <c r="AW285" s="13" t="s">
        <v>31</v>
      </c>
      <c r="AX285" s="13" t="s">
        <v>75</v>
      </c>
      <c r="AY285" s="261" t="s">
        <v>122</v>
      </c>
    </row>
    <row r="286" s="13" customFormat="1">
      <c r="A286" s="13"/>
      <c r="B286" s="250"/>
      <c r="C286" s="251"/>
      <c r="D286" s="252" t="s">
        <v>131</v>
      </c>
      <c r="E286" s="253" t="s">
        <v>1</v>
      </c>
      <c r="F286" s="254" t="s">
        <v>501</v>
      </c>
      <c r="G286" s="251"/>
      <c r="H286" s="255">
        <v>30</v>
      </c>
      <c r="I286" s="256"/>
      <c r="J286" s="251"/>
      <c r="K286" s="251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131</v>
      </c>
      <c r="AU286" s="261" t="s">
        <v>85</v>
      </c>
      <c r="AV286" s="13" t="s">
        <v>85</v>
      </c>
      <c r="AW286" s="13" t="s">
        <v>31</v>
      </c>
      <c r="AX286" s="13" t="s">
        <v>75</v>
      </c>
      <c r="AY286" s="261" t="s">
        <v>122</v>
      </c>
    </row>
    <row r="287" s="14" customFormat="1">
      <c r="A287" s="14"/>
      <c r="B287" s="262"/>
      <c r="C287" s="263"/>
      <c r="D287" s="252" t="s">
        <v>131</v>
      </c>
      <c r="E287" s="264" t="s">
        <v>1</v>
      </c>
      <c r="F287" s="265" t="s">
        <v>133</v>
      </c>
      <c r="G287" s="263"/>
      <c r="H287" s="266">
        <v>84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2" t="s">
        <v>131</v>
      </c>
      <c r="AU287" s="272" t="s">
        <v>85</v>
      </c>
      <c r="AV287" s="14" t="s">
        <v>129</v>
      </c>
      <c r="AW287" s="14" t="s">
        <v>31</v>
      </c>
      <c r="AX287" s="14" t="s">
        <v>83</v>
      </c>
      <c r="AY287" s="272" t="s">
        <v>122</v>
      </c>
    </row>
    <row r="288" s="2" customFormat="1" ht="78" customHeight="1">
      <c r="A288" s="38"/>
      <c r="B288" s="39"/>
      <c r="C288" s="236" t="s">
        <v>502</v>
      </c>
      <c r="D288" s="236" t="s">
        <v>125</v>
      </c>
      <c r="E288" s="237" t="s">
        <v>503</v>
      </c>
      <c r="F288" s="238" t="s">
        <v>504</v>
      </c>
      <c r="G288" s="239" t="s">
        <v>128</v>
      </c>
      <c r="H288" s="240">
        <v>99</v>
      </c>
      <c r="I288" s="241"/>
      <c r="J288" s="242">
        <f>ROUND(I288*H288,2)</f>
        <v>0</v>
      </c>
      <c r="K288" s="243"/>
      <c r="L288" s="44"/>
      <c r="M288" s="244" t="s">
        <v>1</v>
      </c>
      <c r="N288" s="245" t="s">
        <v>40</v>
      </c>
      <c r="O288" s="91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129</v>
      </c>
      <c r="AT288" s="248" t="s">
        <v>125</v>
      </c>
      <c r="AU288" s="248" t="s">
        <v>85</v>
      </c>
      <c r="AY288" s="17" t="s">
        <v>122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83</v>
      </c>
      <c r="BK288" s="249">
        <f>ROUND(I288*H288,2)</f>
        <v>0</v>
      </c>
      <c r="BL288" s="17" t="s">
        <v>129</v>
      </c>
      <c r="BM288" s="248" t="s">
        <v>505</v>
      </c>
    </row>
    <row r="289" s="13" customFormat="1">
      <c r="A289" s="13"/>
      <c r="B289" s="250"/>
      <c r="C289" s="251"/>
      <c r="D289" s="252" t="s">
        <v>131</v>
      </c>
      <c r="E289" s="253" t="s">
        <v>1</v>
      </c>
      <c r="F289" s="254" t="s">
        <v>506</v>
      </c>
      <c r="G289" s="251"/>
      <c r="H289" s="255">
        <v>54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131</v>
      </c>
      <c r="AU289" s="261" t="s">
        <v>85</v>
      </c>
      <c r="AV289" s="13" t="s">
        <v>85</v>
      </c>
      <c r="AW289" s="13" t="s">
        <v>31</v>
      </c>
      <c r="AX289" s="13" t="s">
        <v>75</v>
      </c>
      <c r="AY289" s="261" t="s">
        <v>122</v>
      </c>
    </row>
    <row r="290" s="13" customFormat="1">
      <c r="A290" s="13"/>
      <c r="B290" s="250"/>
      <c r="C290" s="251"/>
      <c r="D290" s="252" t="s">
        <v>131</v>
      </c>
      <c r="E290" s="253" t="s">
        <v>1</v>
      </c>
      <c r="F290" s="254" t="s">
        <v>507</v>
      </c>
      <c r="G290" s="251"/>
      <c r="H290" s="255">
        <v>20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131</v>
      </c>
      <c r="AU290" s="261" t="s">
        <v>85</v>
      </c>
      <c r="AV290" s="13" t="s">
        <v>85</v>
      </c>
      <c r="AW290" s="13" t="s">
        <v>31</v>
      </c>
      <c r="AX290" s="13" t="s">
        <v>75</v>
      </c>
      <c r="AY290" s="261" t="s">
        <v>122</v>
      </c>
    </row>
    <row r="291" s="13" customFormat="1">
      <c r="A291" s="13"/>
      <c r="B291" s="250"/>
      <c r="C291" s="251"/>
      <c r="D291" s="252" t="s">
        <v>131</v>
      </c>
      <c r="E291" s="253" t="s">
        <v>1</v>
      </c>
      <c r="F291" s="254" t="s">
        <v>508</v>
      </c>
      <c r="G291" s="251"/>
      <c r="H291" s="255">
        <v>25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131</v>
      </c>
      <c r="AU291" s="261" t="s">
        <v>85</v>
      </c>
      <c r="AV291" s="13" t="s">
        <v>85</v>
      </c>
      <c r="AW291" s="13" t="s">
        <v>31</v>
      </c>
      <c r="AX291" s="13" t="s">
        <v>75</v>
      </c>
      <c r="AY291" s="261" t="s">
        <v>122</v>
      </c>
    </row>
    <row r="292" s="14" customFormat="1">
      <c r="A292" s="14"/>
      <c r="B292" s="262"/>
      <c r="C292" s="263"/>
      <c r="D292" s="252" t="s">
        <v>131</v>
      </c>
      <c r="E292" s="264" t="s">
        <v>1</v>
      </c>
      <c r="F292" s="265" t="s">
        <v>133</v>
      </c>
      <c r="G292" s="263"/>
      <c r="H292" s="266">
        <v>99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131</v>
      </c>
      <c r="AU292" s="272" t="s">
        <v>85</v>
      </c>
      <c r="AV292" s="14" t="s">
        <v>129</v>
      </c>
      <c r="AW292" s="14" t="s">
        <v>31</v>
      </c>
      <c r="AX292" s="14" t="s">
        <v>83</v>
      </c>
      <c r="AY292" s="272" t="s">
        <v>122</v>
      </c>
    </row>
    <row r="293" s="2" customFormat="1" ht="16.5" customHeight="1">
      <c r="A293" s="38"/>
      <c r="B293" s="39"/>
      <c r="C293" s="273" t="s">
        <v>509</v>
      </c>
      <c r="D293" s="273" t="s">
        <v>152</v>
      </c>
      <c r="E293" s="274" t="s">
        <v>510</v>
      </c>
      <c r="F293" s="275" t="s">
        <v>511</v>
      </c>
      <c r="G293" s="276" t="s">
        <v>162</v>
      </c>
      <c r="H293" s="277">
        <v>15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40</v>
      </c>
      <c r="O293" s="91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156</v>
      </c>
      <c r="AT293" s="248" t="s">
        <v>152</v>
      </c>
      <c r="AU293" s="248" t="s">
        <v>85</v>
      </c>
      <c r="AY293" s="17" t="s">
        <v>122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83</v>
      </c>
      <c r="BK293" s="249">
        <f>ROUND(I293*H293,2)</f>
        <v>0</v>
      </c>
      <c r="BL293" s="17" t="s">
        <v>129</v>
      </c>
      <c r="BM293" s="248" t="s">
        <v>512</v>
      </c>
    </row>
    <row r="294" s="13" customFormat="1">
      <c r="A294" s="13"/>
      <c r="B294" s="250"/>
      <c r="C294" s="251"/>
      <c r="D294" s="252" t="s">
        <v>131</v>
      </c>
      <c r="E294" s="253" t="s">
        <v>1</v>
      </c>
      <c r="F294" s="254" t="s">
        <v>513</v>
      </c>
      <c r="G294" s="251"/>
      <c r="H294" s="255">
        <v>9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131</v>
      </c>
      <c r="AU294" s="261" t="s">
        <v>85</v>
      </c>
      <c r="AV294" s="13" t="s">
        <v>85</v>
      </c>
      <c r="AW294" s="13" t="s">
        <v>31</v>
      </c>
      <c r="AX294" s="13" t="s">
        <v>75</v>
      </c>
      <c r="AY294" s="261" t="s">
        <v>122</v>
      </c>
    </row>
    <row r="295" s="13" customFormat="1">
      <c r="A295" s="13"/>
      <c r="B295" s="250"/>
      <c r="C295" s="251"/>
      <c r="D295" s="252" t="s">
        <v>131</v>
      </c>
      <c r="E295" s="253" t="s">
        <v>1</v>
      </c>
      <c r="F295" s="254" t="s">
        <v>514</v>
      </c>
      <c r="G295" s="251"/>
      <c r="H295" s="255">
        <v>6</v>
      </c>
      <c r="I295" s="256"/>
      <c r="J295" s="251"/>
      <c r="K295" s="251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131</v>
      </c>
      <c r="AU295" s="261" t="s">
        <v>85</v>
      </c>
      <c r="AV295" s="13" t="s">
        <v>85</v>
      </c>
      <c r="AW295" s="13" t="s">
        <v>31</v>
      </c>
      <c r="AX295" s="13" t="s">
        <v>75</v>
      </c>
      <c r="AY295" s="261" t="s">
        <v>122</v>
      </c>
    </row>
    <row r="296" s="14" customFormat="1">
      <c r="A296" s="14"/>
      <c r="B296" s="262"/>
      <c r="C296" s="263"/>
      <c r="D296" s="252" t="s">
        <v>131</v>
      </c>
      <c r="E296" s="264" t="s">
        <v>1</v>
      </c>
      <c r="F296" s="265" t="s">
        <v>133</v>
      </c>
      <c r="G296" s="263"/>
      <c r="H296" s="266">
        <v>15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2" t="s">
        <v>131</v>
      </c>
      <c r="AU296" s="272" t="s">
        <v>85</v>
      </c>
      <c r="AV296" s="14" t="s">
        <v>129</v>
      </c>
      <c r="AW296" s="14" t="s">
        <v>31</v>
      </c>
      <c r="AX296" s="14" t="s">
        <v>83</v>
      </c>
      <c r="AY296" s="272" t="s">
        <v>122</v>
      </c>
    </row>
    <row r="297" s="2" customFormat="1" ht="16.5" customHeight="1">
      <c r="A297" s="38"/>
      <c r="B297" s="39"/>
      <c r="C297" s="273" t="s">
        <v>515</v>
      </c>
      <c r="D297" s="273" t="s">
        <v>152</v>
      </c>
      <c r="E297" s="274" t="s">
        <v>516</v>
      </c>
      <c r="F297" s="275" t="s">
        <v>517</v>
      </c>
      <c r="G297" s="276" t="s">
        <v>155</v>
      </c>
      <c r="H297" s="277">
        <v>32.670000000000002</v>
      </c>
      <c r="I297" s="278"/>
      <c r="J297" s="279">
        <f>ROUND(I297*H297,2)</f>
        <v>0</v>
      </c>
      <c r="K297" s="280"/>
      <c r="L297" s="281"/>
      <c r="M297" s="282" t="s">
        <v>1</v>
      </c>
      <c r="N297" s="283" t="s">
        <v>40</v>
      </c>
      <c r="O297" s="91"/>
      <c r="P297" s="246">
        <f>O297*H297</f>
        <v>0</v>
      </c>
      <c r="Q297" s="246">
        <v>1</v>
      </c>
      <c r="R297" s="246">
        <f>Q297*H297</f>
        <v>32.670000000000002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156</v>
      </c>
      <c r="AT297" s="248" t="s">
        <v>152</v>
      </c>
      <c r="AU297" s="248" t="s">
        <v>85</v>
      </c>
      <c r="AY297" s="17" t="s">
        <v>122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83</v>
      </c>
      <c r="BK297" s="249">
        <f>ROUND(I297*H297,2)</f>
        <v>0</v>
      </c>
      <c r="BL297" s="17" t="s">
        <v>129</v>
      </c>
      <c r="BM297" s="248" t="s">
        <v>518</v>
      </c>
    </row>
    <row r="298" s="13" customFormat="1">
      <c r="A298" s="13"/>
      <c r="B298" s="250"/>
      <c r="C298" s="251"/>
      <c r="D298" s="252" t="s">
        <v>131</v>
      </c>
      <c r="E298" s="253" t="s">
        <v>1</v>
      </c>
      <c r="F298" s="254" t="s">
        <v>519</v>
      </c>
      <c r="G298" s="251"/>
      <c r="H298" s="255">
        <v>17.82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131</v>
      </c>
      <c r="AU298" s="261" t="s">
        <v>85</v>
      </c>
      <c r="AV298" s="13" t="s">
        <v>85</v>
      </c>
      <c r="AW298" s="13" t="s">
        <v>31</v>
      </c>
      <c r="AX298" s="13" t="s">
        <v>75</v>
      </c>
      <c r="AY298" s="261" t="s">
        <v>122</v>
      </c>
    </row>
    <row r="299" s="13" customFormat="1">
      <c r="A299" s="13"/>
      <c r="B299" s="250"/>
      <c r="C299" s="251"/>
      <c r="D299" s="252" t="s">
        <v>131</v>
      </c>
      <c r="E299" s="253" t="s">
        <v>1</v>
      </c>
      <c r="F299" s="254" t="s">
        <v>520</v>
      </c>
      <c r="G299" s="251"/>
      <c r="H299" s="255">
        <v>6.5999999999999996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131</v>
      </c>
      <c r="AU299" s="261" t="s">
        <v>85</v>
      </c>
      <c r="AV299" s="13" t="s">
        <v>85</v>
      </c>
      <c r="AW299" s="13" t="s">
        <v>31</v>
      </c>
      <c r="AX299" s="13" t="s">
        <v>75</v>
      </c>
      <c r="AY299" s="261" t="s">
        <v>122</v>
      </c>
    </row>
    <row r="300" s="13" customFormat="1">
      <c r="A300" s="13"/>
      <c r="B300" s="250"/>
      <c r="C300" s="251"/>
      <c r="D300" s="252" t="s">
        <v>131</v>
      </c>
      <c r="E300" s="253" t="s">
        <v>1</v>
      </c>
      <c r="F300" s="254" t="s">
        <v>521</v>
      </c>
      <c r="G300" s="251"/>
      <c r="H300" s="255">
        <v>8.25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131</v>
      </c>
      <c r="AU300" s="261" t="s">
        <v>85</v>
      </c>
      <c r="AV300" s="13" t="s">
        <v>85</v>
      </c>
      <c r="AW300" s="13" t="s">
        <v>31</v>
      </c>
      <c r="AX300" s="13" t="s">
        <v>75</v>
      </c>
      <c r="AY300" s="261" t="s">
        <v>122</v>
      </c>
    </row>
    <row r="301" s="14" customFormat="1">
      <c r="A301" s="14"/>
      <c r="B301" s="262"/>
      <c r="C301" s="263"/>
      <c r="D301" s="252" t="s">
        <v>131</v>
      </c>
      <c r="E301" s="264" t="s">
        <v>1</v>
      </c>
      <c r="F301" s="265" t="s">
        <v>133</v>
      </c>
      <c r="G301" s="263"/>
      <c r="H301" s="266">
        <v>32.670000000000002</v>
      </c>
      <c r="I301" s="267"/>
      <c r="J301" s="263"/>
      <c r="K301" s="263"/>
      <c r="L301" s="268"/>
      <c r="M301" s="269"/>
      <c r="N301" s="270"/>
      <c r="O301" s="270"/>
      <c r="P301" s="270"/>
      <c r="Q301" s="270"/>
      <c r="R301" s="270"/>
      <c r="S301" s="270"/>
      <c r="T301" s="27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2" t="s">
        <v>131</v>
      </c>
      <c r="AU301" s="272" t="s">
        <v>85</v>
      </c>
      <c r="AV301" s="14" t="s">
        <v>129</v>
      </c>
      <c r="AW301" s="14" t="s">
        <v>31</v>
      </c>
      <c r="AX301" s="14" t="s">
        <v>83</v>
      </c>
      <c r="AY301" s="272" t="s">
        <v>122</v>
      </c>
    </row>
    <row r="302" s="2" customFormat="1" ht="21.75" customHeight="1">
      <c r="A302" s="38"/>
      <c r="B302" s="39"/>
      <c r="C302" s="273" t="s">
        <v>522</v>
      </c>
      <c r="D302" s="273" t="s">
        <v>152</v>
      </c>
      <c r="E302" s="274" t="s">
        <v>523</v>
      </c>
      <c r="F302" s="275" t="s">
        <v>524</v>
      </c>
      <c r="G302" s="276" t="s">
        <v>155</v>
      </c>
      <c r="H302" s="277">
        <v>10.890000000000001</v>
      </c>
      <c r="I302" s="278"/>
      <c r="J302" s="279">
        <f>ROUND(I302*H302,2)</f>
        <v>0</v>
      </c>
      <c r="K302" s="280"/>
      <c r="L302" s="281"/>
      <c r="M302" s="282" t="s">
        <v>1</v>
      </c>
      <c r="N302" s="283" t="s">
        <v>40</v>
      </c>
      <c r="O302" s="91"/>
      <c r="P302" s="246">
        <f>O302*H302</f>
        <v>0</v>
      </c>
      <c r="Q302" s="246">
        <v>1</v>
      </c>
      <c r="R302" s="246">
        <f>Q302*H302</f>
        <v>10.890000000000001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156</v>
      </c>
      <c r="AT302" s="248" t="s">
        <v>152</v>
      </c>
      <c r="AU302" s="248" t="s">
        <v>85</v>
      </c>
      <c r="AY302" s="17" t="s">
        <v>122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83</v>
      </c>
      <c r="BK302" s="249">
        <f>ROUND(I302*H302,2)</f>
        <v>0</v>
      </c>
      <c r="BL302" s="17" t="s">
        <v>129</v>
      </c>
      <c r="BM302" s="248" t="s">
        <v>525</v>
      </c>
    </row>
    <row r="303" s="13" customFormat="1">
      <c r="A303" s="13"/>
      <c r="B303" s="250"/>
      <c r="C303" s="251"/>
      <c r="D303" s="252" t="s">
        <v>131</v>
      </c>
      <c r="E303" s="253" t="s">
        <v>1</v>
      </c>
      <c r="F303" s="254" t="s">
        <v>526</v>
      </c>
      <c r="G303" s="251"/>
      <c r="H303" s="255">
        <v>5.9400000000000004</v>
      </c>
      <c r="I303" s="256"/>
      <c r="J303" s="251"/>
      <c r="K303" s="251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131</v>
      </c>
      <c r="AU303" s="261" t="s">
        <v>85</v>
      </c>
      <c r="AV303" s="13" t="s">
        <v>85</v>
      </c>
      <c r="AW303" s="13" t="s">
        <v>31</v>
      </c>
      <c r="AX303" s="13" t="s">
        <v>75</v>
      </c>
      <c r="AY303" s="261" t="s">
        <v>122</v>
      </c>
    </row>
    <row r="304" s="13" customFormat="1">
      <c r="A304" s="13"/>
      <c r="B304" s="250"/>
      <c r="C304" s="251"/>
      <c r="D304" s="252" t="s">
        <v>131</v>
      </c>
      <c r="E304" s="253" t="s">
        <v>1</v>
      </c>
      <c r="F304" s="254" t="s">
        <v>527</v>
      </c>
      <c r="G304" s="251"/>
      <c r="H304" s="255">
        <v>2.2000000000000002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131</v>
      </c>
      <c r="AU304" s="261" t="s">
        <v>85</v>
      </c>
      <c r="AV304" s="13" t="s">
        <v>85</v>
      </c>
      <c r="AW304" s="13" t="s">
        <v>31</v>
      </c>
      <c r="AX304" s="13" t="s">
        <v>75</v>
      </c>
      <c r="AY304" s="261" t="s">
        <v>122</v>
      </c>
    </row>
    <row r="305" s="13" customFormat="1">
      <c r="A305" s="13"/>
      <c r="B305" s="250"/>
      <c r="C305" s="251"/>
      <c r="D305" s="252" t="s">
        <v>131</v>
      </c>
      <c r="E305" s="253" t="s">
        <v>1</v>
      </c>
      <c r="F305" s="254" t="s">
        <v>528</v>
      </c>
      <c r="G305" s="251"/>
      <c r="H305" s="255">
        <v>2.75</v>
      </c>
      <c r="I305" s="256"/>
      <c r="J305" s="251"/>
      <c r="K305" s="251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131</v>
      </c>
      <c r="AU305" s="261" t="s">
        <v>85</v>
      </c>
      <c r="AV305" s="13" t="s">
        <v>85</v>
      </c>
      <c r="AW305" s="13" t="s">
        <v>31</v>
      </c>
      <c r="AX305" s="13" t="s">
        <v>75</v>
      </c>
      <c r="AY305" s="261" t="s">
        <v>122</v>
      </c>
    </row>
    <row r="306" s="14" customFormat="1">
      <c r="A306" s="14"/>
      <c r="B306" s="262"/>
      <c r="C306" s="263"/>
      <c r="D306" s="252" t="s">
        <v>131</v>
      </c>
      <c r="E306" s="264" t="s">
        <v>1</v>
      </c>
      <c r="F306" s="265" t="s">
        <v>133</v>
      </c>
      <c r="G306" s="263"/>
      <c r="H306" s="266">
        <v>10.890000000000001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131</v>
      </c>
      <c r="AU306" s="272" t="s">
        <v>85</v>
      </c>
      <c r="AV306" s="14" t="s">
        <v>129</v>
      </c>
      <c r="AW306" s="14" t="s">
        <v>31</v>
      </c>
      <c r="AX306" s="14" t="s">
        <v>83</v>
      </c>
      <c r="AY306" s="272" t="s">
        <v>122</v>
      </c>
    </row>
    <row r="307" s="2" customFormat="1" ht="44.25" customHeight="1">
      <c r="A307" s="38"/>
      <c r="B307" s="39"/>
      <c r="C307" s="236" t="s">
        <v>529</v>
      </c>
      <c r="D307" s="236" t="s">
        <v>125</v>
      </c>
      <c r="E307" s="237" t="s">
        <v>530</v>
      </c>
      <c r="F307" s="238" t="s">
        <v>531</v>
      </c>
      <c r="G307" s="239" t="s">
        <v>128</v>
      </c>
      <c r="H307" s="240">
        <v>17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40</v>
      </c>
      <c r="O307" s="91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129</v>
      </c>
      <c r="AT307" s="248" t="s">
        <v>125</v>
      </c>
      <c r="AU307" s="248" t="s">
        <v>85</v>
      </c>
      <c r="AY307" s="17" t="s">
        <v>122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83</v>
      </c>
      <c r="BK307" s="249">
        <f>ROUND(I307*H307,2)</f>
        <v>0</v>
      </c>
      <c r="BL307" s="17" t="s">
        <v>129</v>
      </c>
      <c r="BM307" s="248" t="s">
        <v>532</v>
      </c>
    </row>
    <row r="308" s="13" customFormat="1">
      <c r="A308" s="13"/>
      <c r="B308" s="250"/>
      <c r="C308" s="251"/>
      <c r="D308" s="252" t="s">
        <v>131</v>
      </c>
      <c r="E308" s="253" t="s">
        <v>1</v>
      </c>
      <c r="F308" s="254" t="s">
        <v>533</v>
      </c>
      <c r="G308" s="251"/>
      <c r="H308" s="255">
        <v>8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131</v>
      </c>
      <c r="AU308" s="261" t="s">
        <v>85</v>
      </c>
      <c r="AV308" s="13" t="s">
        <v>85</v>
      </c>
      <c r="AW308" s="13" t="s">
        <v>31</v>
      </c>
      <c r="AX308" s="13" t="s">
        <v>75</v>
      </c>
      <c r="AY308" s="261" t="s">
        <v>122</v>
      </c>
    </row>
    <row r="309" s="13" customFormat="1">
      <c r="A309" s="13"/>
      <c r="B309" s="250"/>
      <c r="C309" s="251"/>
      <c r="D309" s="252" t="s">
        <v>131</v>
      </c>
      <c r="E309" s="253" t="s">
        <v>1</v>
      </c>
      <c r="F309" s="254" t="s">
        <v>534</v>
      </c>
      <c r="G309" s="251"/>
      <c r="H309" s="255">
        <v>3</v>
      </c>
      <c r="I309" s="256"/>
      <c r="J309" s="251"/>
      <c r="K309" s="251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131</v>
      </c>
      <c r="AU309" s="261" t="s">
        <v>85</v>
      </c>
      <c r="AV309" s="13" t="s">
        <v>85</v>
      </c>
      <c r="AW309" s="13" t="s">
        <v>31</v>
      </c>
      <c r="AX309" s="13" t="s">
        <v>75</v>
      </c>
      <c r="AY309" s="261" t="s">
        <v>122</v>
      </c>
    </row>
    <row r="310" s="13" customFormat="1">
      <c r="A310" s="13"/>
      <c r="B310" s="250"/>
      <c r="C310" s="251"/>
      <c r="D310" s="252" t="s">
        <v>131</v>
      </c>
      <c r="E310" s="253" t="s">
        <v>1</v>
      </c>
      <c r="F310" s="254" t="s">
        <v>483</v>
      </c>
      <c r="G310" s="251"/>
      <c r="H310" s="255">
        <v>6</v>
      </c>
      <c r="I310" s="256"/>
      <c r="J310" s="251"/>
      <c r="K310" s="251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131</v>
      </c>
      <c r="AU310" s="261" t="s">
        <v>85</v>
      </c>
      <c r="AV310" s="13" t="s">
        <v>85</v>
      </c>
      <c r="AW310" s="13" t="s">
        <v>31</v>
      </c>
      <c r="AX310" s="13" t="s">
        <v>75</v>
      </c>
      <c r="AY310" s="261" t="s">
        <v>122</v>
      </c>
    </row>
    <row r="311" s="14" customFormat="1">
      <c r="A311" s="14"/>
      <c r="B311" s="262"/>
      <c r="C311" s="263"/>
      <c r="D311" s="252" t="s">
        <v>131</v>
      </c>
      <c r="E311" s="264" t="s">
        <v>1</v>
      </c>
      <c r="F311" s="265" t="s">
        <v>133</v>
      </c>
      <c r="G311" s="263"/>
      <c r="H311" s="266">
        <v>17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2" t="s">
        <v>131</v>
      </c>
      <c r="AU311" s="272" t="s">
        <v>85</v>
      </c>
      <c r="AV311" s="14" t="s">
        <v>129</v>
      </c>
      <c r="AW311" s="14" t="s">
        <v>31</v>
      </c>
      <c r="AX311" s="14" t="s">
        <v>83</v>
      </c>
      <c r="AY311" s="272" t="s">
        <v>122</v>
      </c>
    </row>
    <row r="312" s="2" customFormat="1" ht="66.75" customHeight="1">
      <c r="A312" s="38"/>
      <c r="B312" s="39"/>
      <c r="C312" s="236" t="s">
        <v>535</v>
      </c>
      <c r="D312" s="236" t="s">
        <v>125</v>
      </c>
      <c r="E312" s="237" t="s">
        <v>320</v>
      </c>
      <c r="F312" s="238" t="s">
        <v>321</v>
      </c>
      <c r="G312" s="239" t="s">
        <v>136</v>
      </c>
      <c r="H312" s="240">
        <v>930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40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129</v>
      </c>
      <c r="AT312" s="248" t="s">
        <v>125</v>
      </c>
      <c r="AU312" s="248" t="s">
        <v>85</v>
      </c>
      <c r="AY312" s="17" t="s">
        <v>122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83</v>
      </c>
      <c r="BK312" s="249">
        <f>ROUND(I312*H312,2)</f>
        <v>0</v>
      </c>
      <c r="BL312" s="17" t="s">
        <v>129</v>
      </c>
      <c r="BM312" s="248" t="s">
        <v>536</v>
      </c>
    </row>
    <row r="313" s="13" customFormat="1">
      <c r="A313" s="13"/>
      <c r="B313" s="250"/>
      <c r="C313" s="251"/>
      <c r="D313" s="252" t="s">
        <v>131</v>
      </c>
      <c r="E313" s="253" t="s">
        <v>1</v>
      </c>
      <c r="F313" s="254" t="s">
        <v>537</v>
      </c>
      <c r="G313" s="251"/>
      <c r="H313" s="255">
        <v>930</v>
      </c>
      <c r="I313" s="256"/>
      <c r="J313" s="251"/>
      <c r="K313" s="251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131</v>
      </c>
      <c r="AU313" s="261" t="s">
        <v>85</v>
      </c>
      <c r="AV313" s="13" t="s">
        <v>85</v>
      </c>
      <c r="AW313" s="13" t="s">
        <v>31</v>
      </c>
      <c r="AX313" s="13" t="s">
        <v>75</v>
      </c>
      <c r="AY313" s="261" t="s">
        <v>122</v>
      </c>
    </row>
    <row r="314" s="14" customFormat="1">
      <c r="A314" s="14"/>
      <c r="B314" s="262"/>
      <c r="C314" s="263"/>
      <c r="D314" s="252" t="s">
        <v>131</v>
      </c>
      <c r="E314" s="264" t="s">
        <v>1</v>
      </c>
      <c r="F314" s="265" t="s">
        <v>133</v>
      </c>
      <c r="G314" s="263"/>
      <c r="H314" s="266">
        <v>930</v>
      </c>
      <c r="I314" s="267"/>
      <c r="J314" s="263"/>
      <c r="K314" s="263"/>
      <c r="L314" s="268"/>
      <c r="M314" s="269"/>
      <c r="N314" s="270"/>
      <c r="O314" s="270"/>
      <c r="P314" s="270"/>
      <c r="Q314" s="270"/>
      <c r="R314" s="270"/>
      <c r="S314" s="270"/>
      <c r="T314" s="27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2" t="s">
        <v>131</v>
      </c>
      <c r="AU314" s="272" t="s">
        <v>85</v>
      </c>
      <c r="AV314" s="14" t="s">
        <v>129</v>
      </c>
      <c r="AW314" s="14" t="s">
        <v>31</v>
      </c>
      <c r="AX314" s="14" t="s">
        <v>83</v>
      </c>
      <c r="AY314" s="272" t="s">
        <v>122</v>
      </c>
    </row>
    <row r="315" s="2" customFormat="1" ht="78" customHeight="1">
      <c r="A315" s="38"/>
      <c r="B315" s="39"/>
      <c r="C315" s="236" t="s">
        <v>538</v>
      </c>
      <c r="D315" s="236" t="s">
        <v>125</v>
      </c>
      <c r="E315" s="237" t="s">
        <v>539</v>
      </c>
      <c r="F315" s="238" t="s">
        <v>540</v>
      </c>
      <c r="G315" s="239" t="s">
        <v>170</v>
      </c>
      <c r="H315" s="240">
        <v>9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40</v>
      </c>
      <c r="O315" s="91"/>
      <c r="P315" s="246">
        <f>O315*H315</f>
        <v>0</v>
      </c>
      <c r="Q315" s="246">
        <v>0</v>
      </c>
      <c r="R315" s="246">
        <f>Q315*H315</f>
        <v>0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129</v>
      </c>
      <c r="AT315" s="248" t="s">
        <v>125</v>
      </c>
      <c r="AU315" s="248" t="s">
        <v>85</v>
      </c>
      <c r="AY315" s="17" t="s">
        <v>122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83</v>
      </c>
      <c r="BK315" s="249">
        <f>ROUND(I315*H315,2)</f>
        <v>0</v>
      </c>
      <c r="BL315" s="17" t="s">
        <v>129</v>
      </c>
      <c r="BM315" s="248" t="s">
        <v>541</v>
      </c>
    </row>
    <row r="316" s="13" customFormat="1">
      <c r="A316" s="13"/>
      <c r="B316" s="250"/>
      <c r="C316" s="251"/>
      <c r="D316" s="252" t="s">
        <v>131</v>
      </c>
      <c r="E316" s="253" t="s">
        <v>1</v>
      </c>
      <c r="F316" s="254" t="s">
        <v>184</v>
      </c>
      <c r="G316" s="251"/>
      <c r="H316" s="255">
        <v>9</v>
      </c>
      <c r="I316" s="256"/>
      <c r="J316" s="251"/>
      <c r="K316" s="251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131</v>
      </c>
      <c r="AU316" s="261" t="s">
        <v>85</v>
      </c>
      <c r="AV316" s="13" t="s">
        <v>85</v>
      </c>
      <c r="AW316" s="13" t="s">
        <v>31</v>
      </c>
      <c r="AX316" s="13" t="s">
        <v>75</v>
      </c>
      <c r="AY316" s="261" t="s">
        <v>122</v>
      </c>
    </row>
    <row r="317" s="14" customFormat="1">
      <c r="A317" s="14"/>
      <c r="B317" s="262"/>
      <c r="C317" s="263"/>
      <c r="D317" s="252" t="s">
        <v>131</v>
      </c>
      <c r="E317" s="264" t="s">
        <v>1</v>
      </c>
      <c r="F317" s="265" t="s">
        <v>133</v>
      </c>
      <c r="G317" s="263"/>
      <c r="H317" s="266">
        <v>9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2" t="s">
        <v>131</v>
      </c>
      <c r="AU317" s="272" t="s">
        <v>85</v>
      </c>
      <c r="AV317" s="14" t="s">
        <v>129</v>
      </c>
      <c r="AW317" s="14" t="s">
        <v>31</v>
      </c>
      <c r="AX317" s="14" t="s">
        <v>83</v>
      </c>
      <c r="AY317" s="272" t="s">
        <v>122</v>
      </c>
    </row>
    <row r="318" s="2" customFormat="1" ht="44.25" customHeight="1">
      <c r="A318" s="38"/>
      <c r="B318" s="39"/>
      <c r="C318" s="236" t="s">
        <v>542</v>
      </c>
      <c r="D318" s="236" t="s">
        <v>125</v>
      </c>
      <c r="E318" s="237" t="s">
        <v>543</v>
      </c>
      <c r="F318" s="238" t="s">
        <v>544</v>
      </c>
      <c r="G318" s="239" t="s">
        <v>170</v>
      </c>
      <c r="H318" s="240">
        <v>33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40</v>
      </c>
      <c r="O318" s="91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129</v>
      </c>
      <c r="AT318" s="248" t="s">
        <v>125</v>
      </c>
      <c r="AU318" s="248" t="s">
        <v>85</v>
      </c>
      <c r="AY318" s="17" t="s">
        <v>122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83</v>
      </c>
      <c r="BK318" s="249">
        <f>ROUND(I318*H318,2)</f>
        <v>0</v>
      </c>
      <c r="BL318" s="17" t="s">
        <v>129</v>
      </c>
      <c r="BM318" s="248" t="s">
        <v>545</v>
      </c>
    </row>
    <row r="319" s="13" customFormat="1">
      <c r="A319" s="13"/>
      <c r="B319" s="250"/>
      <c r="C319" s="251"/>
      <c r="D319" s="252" t="s">
        <v>131</v>
      </c>
      <c r="E319" s="253" t="s">
        <v>1</v>
      </c>
      <c r="F319" s="254" t="s">
        <v>324</v>
      </c>
      <c r="G319" s="251"/>
      <c r="H319" s="255">
        <v>33</v>
      </c>
      <c r="I319" s="256"/>
      <c r="J319" s="251"/>
      <c r="K319" s="251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131</v>
      </c>
      <c r="AU319" s="261" t="s">
        <v>85</v>
      </c>
      <c r="AV319" s="13" t="s">
        <v>85</v>
      </c>
      <c r="AW319" s="13" t="s">
        <v>31</v>
      </c>
      <c r="AX319" s="13" t="s">
        <v>75</v>
      </c>
      <c r="AY319" s="261" t="s">
        <v>122</v>
      </c>
    </row>
    <row r="320" s="14" customFormat="1">
      <c r="A320" s="14"/>
      <c r="B320" s="262"/>
      <c r="C320" s="263"/>
      <c r="D320" s="252" t="s">
        <v>131</v>
      </c>
      <c r="E320" s="264" t="s">
        <v>1</v>
      </c>
      <c r="F320" s="265" t="s">
        <v>133</v>
      </c>
      <c r="G320" s="263"/>
      <c r="H320" s="266">
        <v>33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131</v>
      </c>
      <c r="AU320" s="272" t="s">
        <v>85</v>
      </c>
      <c r="AV320" s="14" t="s">
        <v>129</v>
      </c>
      <c r="AW320" s="14" t="s">
        <v>31</v>
      </c>
      <c r="AX320" s="14" t="s">
        <v>83</v>
      </c>
      <c r="AY320" s="272" t="s">
        <v>122</v>
      </c>
    </row>
    <row r="321" s="2" customFormat="1" ht="44.25" customHeight="1">
      <c r="A321" s="38"/>
      <c r="B321" s="39"/>
      <c r="C321" s="236" t="s">
        <v>546</v>
      </c>
      <c r="D321" s="236" t="s">
        <v>125</v>
      </c>
      <c r="E321" s="237" t="s">
        <v>547</v>
      </c>
      <c r="F321" s="238" t="s">
        <v>548</v>
      </c>
      <c r="G321" s="239" t="s">
        <v>170</v>
      </c>
      <c r="H321" s="240">
        <v>33</v>
      </c>
      <c r="I321" s="241"/>
      <c r="J321" s="242">
        <f>ROUND(I321*H321,2)</f>
        <v>0</v>
      </c>
      <c r="K321" s="243"/>
      <c r="L321" s="44"/>
      <c r="M321" s="244" t="s">
        <v>1</v>
      </c>
      <c r="N321" s="245" t="s">
        <v>40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129</v>
      </c>
      <c r="AT321" s="248" t="s">
        <v>125</v>
      </c>
      <c r="AU321" s="248" t="s">
        <v>85</v>
      </c>
      <c r="AY321" s="17" t="s">
        <v>122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83</v>
      </c>
      <c r="BK321" s="249">
        <f>ROUND(I321*H321,2)</f>
        <v>0</v>
      </c>
      <c r="BL321" s="17" t="s">
        <v>129</v>
      </c>
      <c r="BM321" s="248" t="s">
        <v>549</v>
      </c>
    </row>
    <row r="322" s="13" customFormat="1">
      <c r="A322" s="13"/>
      <c r="B322" s="250"/>
      <c r="C322" s="251"/>
      <c r="D322" s="252" t="s">
        <v>131</v>
      </c>
      <c r="E322" s="253" t="s">
        <v>1</v>
      </c>
      <c r="F322" s="254" t="s">
        <v>324</v>
      </c>
      <c r="G322" s="251"/>
      <c r="H322" s="255">
        <v>33</v>
      </c>
      <c r="I322" s="256"/>
      <c r="J322" s="251"/>
      <c r="K322" s="251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131</v>
      </c>
      <c r="AU322" s="261" t="s">
        <v>85</v>
      </c>
      <c r="AV322" s="13" t="s">
        <v>85</v>
      </c>
      <c r="AW322" s="13" t="s">
        <v>31</v>
      </c>
      <c r="AX322" s="13" t="s">
        <v>75</v>
      </c>
      <c r="AY322" s="261" t="s">
        <v>122</v>
      </c>
    </row>
    <row r="323" s="14" customFormat="1">
      <c r="A323" s="14"/>
      <c r="B323" s="262"/>
      <c r="C323" s="263"/>
      <c r="D323" s="252" t="s">
        <v>131</v>
      </c>
      <c r="E323" s="264" t="s">
        <v>1</v>
      </c>
      <c r="F323" s="265" t="s">
        <v>133</v>
      </c>
      <c r="G323" s="263"/>
      <c r="H323" s="266">
        <v>33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2" t="s">
        <v>131</v>
      </c>
      <c r="AU323" s="272" t="s">
        <v>85</v>
      </c>
      <c r="AV323" s="14" t="s">
        <v>129</v>
      </c>
      <c r="AW323" s="14" t="s">
        <v>31</v>
      </c>
      <c r="AX323" s="14" t="s">
        <v>83</v>
      </c>
      <c r="AY323" s="272" t="s">
        <v>122</v>
      </c>
    </row>
    <row r="324" s="2" customFormat="1" ht="44.25" customHeight="1">
      <c r="A324" s="38"/>
      <c r="B324" s="39"/>
      <c r="C324" s="236" t="s">
        <v>550</v>
      </c>
      <c r="D324" s="236" t="s">
        <v>125</v>
      </c>
      <c r="E324" s="237" t="s">
        <v>551</v>
      </c>
      <c r="F324" s="238" t="s">
        <v>552</v>
      </c>
      <c r="G324" s="239" t="s">
        <v>136</v>
      </c>
      <c r="H324" s="240">
        <v>8.6999999999999993</v>
      </c>
      <c r="I324" s="241"/>
      <c r="J324" s="242">
        <f>ROUND(I324*H324,2)</f>
        <v>0</v>
      </c>
      <c r="K324" s="243"/>
      <c r="L324" s="44"/>
      <c r="M324" s="244" t="s">
        <v>1</v>
      </c>
      <c r="N324" s="245" t="s">
        <v>40</v>
      </c>
      <c r="O324" s="91"/>
      <c r="P324" s="246">
        <f>O324*H324</f>
        <v>0</v>
      </c>
      <c r="Q324" s="246">
        <v>0</v>
      </c>
      <c r="R324" s="246">
        <f>Q324*H324</f>
        <v>0</v>
      </c>
      <c r="S324" s="246">
        <v>0</v>
      </c>
      <c r="T324" s="24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8" t="s">
        <v>129</v>
      </c>
      <c r="AT324" s="248" t="s">
        <v>125</v>
      </c>
      <c r="AU324" s="248" t="s">
        <v>85</v>
      </c>
      <c r="AY324" s="17" t="s">
        <v>122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83</v>
      </c>
      <c r="BK324" s="249">
        <f>ROUND(I324*H324,2)</f>
        <v>0</v>
      </c>
      <c r="BL324" s="17" t="s">
        <v>129</v>
      </c>
      <c r="BM324" s="248" t="s">
        <v>553</v>
      </c>
    </row>
    <row r="325" s="13" customFormat="1">
      <c r="A325" s="13"/>
      <c r="B325" s="250"/>
      <c r="C325" s="251"/>
      <c r="D325" s="252" t="s">
        <v>131</v>
      </c>
      <c r="E325" s="253" t="s">
        <v>1</v>
      </c>
      <c r="F325" s="254" t="s">
        <v>554</v>
      </c>
      <c r="G325" s="251"/>
      <c r="H325" s="255">
        <v>4.9500000000000002</v>
      </c>
      <c r="I325" s="256"/>
      <c r="J325" s="251"/>
      <c r="K325" s="251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131</v>
      </c>
      <c r="AU325" s="261" t="s">
        <v>85</v>
      </c>
      <c r="AV325" s="13" t="s">
        <v>85</v>
      </c>
      <c r="AW325" s="13" t="s">
        <v>31</v>
      </c>
      <c r="AX325" s="13" t="s">
        <v>75</v>
      </c>
      <c r="AY325" s="261" t="s">
        <v>122</v>
      </c>
    </row>
    <row r="326" s="13" customFormat="1">
      <c r="A326" s="13"/>
      <c r="B326" s="250"/>
      <c r="C326" s="251"/>
      <c r="D326" s="252" t="s">
        <v>131</v>
      </c>
      <c r="E326" s="253" t="s">
        <v>1</v>
      </c>
      <c r="F326" s="254" t="s">
        <v>555</v>
      </c>
      <c r="G326" s="251"/>
      <c r="H326" s="255">
        <v>2.25</v>
      </c>
      <c r="I326" s="256"/>
      <c r="J326" s="251"/>
      <c r="K326" s="251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131</v>
      </c>
      <c r="AU326" s="261" t="s">
        <v>85</v>
      </c>
      <c r="AV326" s="13" t="s">
        <v>85</v>
      </c>
      <c r="AW326" s="13" t="s">
        <v>31</v>
      </c>
      <c r="AX326" s="13" t="s">
        <v>75</v>
      </c>
      <c r="AY326" s="261" t="s">
        <v>122</v>
      </c>
    </row>
    <row r="327" s="13" customFormat="1">
      <c r="A327" s="13"/>
      <c r="B327" s="250"/>
      <c r="C327" s="251"/>
      <c r="D327" s="252" t="s">
        <v>131</v>
      </c>
      <c r="E327" s="253" t="s">
        <v>1</v>
      </c>
      <c r="F327" s="254" t="s">
        <v>556</v>
      </c>
      <c r="G327" s="251"/>
      <c r="H327" s="255">
        <v>1.5</v>
      </c>
      <c r="I327" s="256"/>
      <c r="J327" s="251"/>
      <c r="K327" s="251"/>
      <c r="L327" s="257"/>
      <c r="M327" s="258"/>
      <c r="N327" s="259"/>
      <c r="O327" s="259"/>
      <c r="P327" s="259"/>
      <c r="Q327" s="259"/>
      <c r="R327" s="259"/>
      <c r="S327" s="259"/>
      <c r="T327" s="26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1" t="s">
        <v>131</v>
      </c>
      <c r="AU327" s="261" t="s">
        <v>85</v>
      </c>
      <c r="AV327" s="13" t="s">
        <v>85</v>
      </c>
      <c r="AW327" s="13" t="s">
        <v>31</v>
      </c>
      <c r="AX327" s="13" t="s">
        <v>75</v>
      </c>
      <c r="AY327" s="261" t="s">
        <v>122</v>
      </c>
    </row>
    <row r="328" s="14" customFormat="1">
      <c r="A328" s="14"/>
      <c r="B328" s="262"/>
      <c r="C328" s="263"/>
      <c r="D328" s="252" t="s">
        <v>131</v>
      </c>
      <c r="E328" s="264" t="s">
        <v>1</v>
      </c>
      <c r="F328" s="265" t="s">
        <v>133</v>
      </c>
      <c r="G328" s="263"/>
      <c r="H328" s="266">
        <v>8.6999999999999993</v>
      </c>
      <c r="I328" s="267"/>
      <c r="J328" s="263"/>
      <c r="K328" s="263"/>
      <c r="L328" s="268"/>
      <c r="M328" s="269"/>
      <c r="N328" s="270"/>
      <c r="O328" s="270"/>
      <c r="P328" s="270"/>
      <c r="Q328" s="270"/>
      <c r="R328" s="270"/>
      <c r="S328" s="270"/>
      <c r="T328" s="27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2" t="s">
        <v>131</v>
      </c>
      <c r="AU328" s="272" t="s">
        <v>85</v>
      </c>
      <c r="AV328" s="14" t="s">
        <v>129</v>
      </c>
      <c r="AW328" s="14" t="s">
        <v>31</v>
      </c>
      <c r="AX328" s="14" t="s">
        <v>83</v>
      </c>
      <c r="AY328" s="272" t="s">
        <v>122</v>
      </c>
    </row>
    <row r="329" s="2" customFormat="1" ht="44.25" customHeight="1">
      <c r="A329" s="38"/>
      <c r="B329" s="39"/>
      <c r="C329" s="236" t="s">
        <v>557</v>
      </c>
      <c r="D329" s="236" t="s">
        <v>125</v>
      </c>
      <c r="E329" s="237" t="s">
        <v>325</v>
      </c>
      <c r="F329" s="238" t="s">
        <v>326</v>
      </c>
      <c r="G329" s="239" t="s">
        <v>128</v>
      </c>
      <c r="H329" s="240">
        <v>500</v>
      </c>
      <c r="I329" s="241"/>
      <c r="J329" s="242">
        <f>ROUND(I329*H329,2)</f>
        <v>0</v>
      </c>
      <c r="K329" s="243"/>
      <c r="L329" s="44"/>
      <c r="M329" s="244" t="s">
        <v>1</v>
      </c>
      <c r="N329" s="245" t="s">
        <v>40</v>
      </c>
      <c r="O329" s="91"/>
      <c r="P329" s="246">
        <f>O329*H329</f>
        <v>0</v>
      </c>
      <c r="Q329" s="246">
        <v>0</v>
      </c>
      <c r="R329" s="246">
        <f>Q329*H329</f>
        <v>0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129</v>
      </c>
      <c r="AT329" s="248" t="s">
        <v>125</v>
      </c>
      <c r="AU329" s="248" t="s">
        <v>85</v>
      </c>
      <c r="AY329" s="17" t="s">
        <v>122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83</v>
      </c>
      <c r="BK329" s="249">
        <f>ROUND(I329*H329,2)</f>
        <v>0</v>
      </c>
      <c r="BL329" s="17" t="s">
        <v>129</v>
      </c>
      <c r="BM329" s="248" t="s">
        <v>558</v>
      </c>
    </row>
    <row r="330" s="13" customFormat="1">
      <c r="A330" s="13"/>
      <c r="B330" s="250"/>
      <c r="C330" s="251"/>
      <c r="D330" s="252" t="s">
        <v>131</v>
      </c>
      <c r="E330" s="253" t="s">
        <v>1</v>
      </c>
      <c r="F330" s="254" t="s">
        <v>559</v>
      </c>
      <c r="G330" s="251"/>
      <c r="H330" s="255">
        <v>500</v>
      </c>
      <c r="I330" s="256"/>
      <c r="J330" s="251"/>
      <c r="K330" s="251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131</v>
      </c>
      <c r="AU330" s="261" t="s">
        <v>85</v>
      </c>
      <c r="AV330" s="13" t="s">
        <v>85</v>
      </c>
      <c r="AW330" s="13" t="s">
        <v>31</v>
      </c>
      <c r="AX330" s="13" t="s">
        <v>75</v>
      </c>
      <c r="AY330" s="261" t="s">
        <v>122</v>
      </c>
    </row>
    <row r="331" s="14" customFormat="1">
      <c r="A331" s="14"/>
      <c r="B331" s="262"/>
      <c r="C331" s="263"/>
      <c r="D331" s="252" t="s">
        <v>131</v>
      </c>
      <c r="E331" s="264" t="s">
        <v>1</v>
      </c>
      <c r="F331" s="265" t="s">
        <v>133</v>
      </c>
      <c r="G331" s="263"/>
      <c r="H331" s="266">
        <v>500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2" t="s">
        <v>131</v>
      </c>
      <c r="AU331" s="272" t="s">
        <v>85</v>
      </c>
      <c r="AV331" s="14" t="s">
        <v>129</v>
      </c>
      <c r="AW331" s="14" t="s">
        <v>31</v>
      </c>
      <c r="AX331" s="14" t="s">
        <v>83</v>
      </c>
      <c r="AY331" s="272" t="s">
        <v>122</v>
      </c>
    </row>
    <row r="332" s="2" customFormat="1" ht="16.5" customHeight="1">
      <c r="A332" s="38"/>
      <c r="B332" s="39"/>
      <c r="C332" s="273" t="s">
        <v>560</v>
      </c>
      <c r="D332" s="273" t="s">
        <v>152</v>
      </c>
      <c r="E332" s="274" t="s">
        <v>561</v>
      </c>
      <c r="F332" s="275" t="s">
        <v>562</v>
      </c>
      <c r="G332" s="276" t="s">
        <v>136</v>
      </c>
      <c r="H332" s="277">
        <v>6</v>
      </c>
      <c r="I332" s="278"/>
      <c r="J332" s="279">
        <f>ROUND(I332*H332,2)</f>
        <v>0</v>
      </c>
      <c r="K332" s="280"/>
      <c r="L332" s="281"/>
      <c r="M332" s="282" t="s">
        <v>1</v>
      </c>
      <c r="N332" s="283" t="s">
        <v>40</v>
      </c>
      <c r="O332" s="91"/>
      <c r="P332" s="246">
        <f>O332*H332</f>
        <v>0</v>
      </c>
      <c r="Q332" s="246">
        <v>2.234</v>
      </c>
      <c r="R332" s="246">
        <f>Q332*H332</f>
        <v>13.404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156</v>
      </c>
      <c r="AT332" s="248" t="s">
        <v>152</v>
      </c>
      <c r="AU332" s="248" t="s">
        <v>85</v>
      </c>
      <c r="AY332" s="17" t="s">
        <v>122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83</v>
      </c>
      <c r="BK332" s="249">
        <f>ROUND(I332*H332,2)</f>
        <v>0</v>
      </c>
      <c r="BL332" s="17" t="s">
        <v>129</v>
      </c>
      <c r="BM332" s="248" t="s">
        <v>563</v>
      </c>
    </row>
    <row r="333" s="13" customFormat="1">
      <c r="A333" s="13"/>
      <c r="B333" s="250"/>
      <c r="C333" s="251"/>
      <c r="D333" s="252" t="s">
        <v>131</v>
      </c>
      <c r="E333" s="253" t="s">
        <v>1</v>
      </c>
      <c r="F333" s="254" t="s">
        <v>564</v>
      </c>
      <c r="G333" s="251"/>
      <c r="H333" s="255">
        <v>2</v>
      </c>
      <c r="I333" s="256"/>
      <c r="J333" s="251"/>
      <c r="K333" s="251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131</v>
      </c>
      <c r="AU333" s="261" t="s">
        <v>85</v>
      </c>
      <c r="AV333" s="13" t="s">
        <v>85</v>
      </c>
      <c r="AW333" s="13" t="s">
        <v>31</v>
      </c>
      <c r="AX333" s="13" t="s">
        <v>75</v>
      </c>
      <c r="AY333" s="261" t="s">
        <v>122</v>
      </c>
    </row>
    <row r="334" s="13" customFormat="1">
      <c r="A334" s="13"/>
      <c r="B334" s="250"/>
      <c r="C334" s="251"/>
      <c r="D334" s="252" t="s">
        <v>131</v>
      </c>
      <c r="E334" s="253" t="s">
        <v>1</v>
      </c>
      <c r="F334" s="254" t="s">
        <v>565</v>
      </c>
      <c r="G334" s="251"/>
      <c r="H334" s="255">
        <v>4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131</v>
      </c>
      <c r="AU334" s="261" t="s">
        <v>85</v>
      </c>
      <c r="AV334" s="13" t="s">
        <v>85</v>
      </c>
      <c r="AW334" s="13" t="s">
        <v>31</v>
      </c>
      <c r="AX334" s="13" t="s">
        <v>75</v>
      </c>
      <c r="AY334" s="261" t="s">
        <v>122</v>
      </c>
    </row>
    <row r="335" s="14" customFormat="1">
      <c r="A335" s="14"/>
      <c r="B335" s="262"/>
      <c r="C335" s="263"/>
      <c r="D335" s="252" t="s">
        <v>131</v>
      </c>
      <c r="E335" s="264" t="s">
        <v>1</v>
      </c>
      <c r="F335" s="265" t="s">
        <v>133</v>
      </c>
      <c r="G335" s="263"/>
      <c r="H335" s="266">
        <v>6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2" t="s">
        <v>131</v>
      </c>
      <c r="AU335" s="272" t="s">
        <v>85</v>
      </c>
      <c r="AV335" s="14" t="s">
        <v>129</v>
      </c>
      <c r="AW335" s="14" t="s">
        <v>31</v>
      </c>
      <c r="AX335" s="14" t="s">
        <v>83</v>
      </c>
      <c r="AY335" s="272" t="s">
        <v>122</v>
      </c>
    </row>
    <row r="336" s="2" customFormat="1" ht="16.5" customHeight="1">
      <c r="A336" s="38"/>
      <c r="B336" s="39"/>
      <c r="C336" s="273" t="s">
        <v>566</v>
      </c>
      <c r="D336" s="273" t="s">
        <v>152</v>
      </c>
      <c r="E336" s="274" t="s">
        <v>567</v>
      </c>
      <c r="F336" s="275" t="s">
        <v>568</v>
      </c>
      <c r="G336" s="276" t="s">
        <v>162</v>
      </c>
      <c r="H336" s="277">
        <v>34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40</v>
      </c>
      <c r="O336" s="91"/>
      <c r="P336" s="246">
        <f>O336*H336</f>
        <v>0</v>
      </c>
      <c r="Q336" s="246">
        <v>0.13200000000000001</v>
      </c>
      <c r="R336" s="246">
        <f>Q336*H336</f>
        <v>4.4880000000000004</v>
      </c>
      <c r="S336" s="246">
        <v>0</v>
      </c>
      <c r="T336" s="24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8" t="s">
        <v>156</v>
      </c>
      <c r="AT336" s="248" t="s">
        <v>152</v>
      </c>
      <c r="AU336" s="248" t="s">
        <v>85</v>
      </c>
      <c r="AY336" s="17" t="s">
        <v>122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7" t="s">
        <v>83</v>
      </c>
      <c r="BK336" s="249">
        <f>ROUND(I336*H336,2)</f>
        <v>0</v>
      </c>
      <c r="BL336" s="17" t="s">
        <v>129</v>
      </c>
      <c r="BM336" s="248" t="s">
        <v>569</v>
      </c>
    </row>
    <row r="337" s="13" customFormat="1">
      <c r="A337" s="13"/>
      <c r="B337" s="250"/>
      <c r="C337" s="251"/>
      <c r="D337" s="252" t="s">
        <v>131</v>
      </c>
      <c r="E337" s="253" t="s">
        <v>1</v>
      </c>
      <c r="F337" s="254" t="s">
        <v>329</v>
      </c>
      <c r="G337" s="251"/>
      <c r="H337" s="255">
        <v>34</v>
      </c>
      <c r="I337" s="256"/>
      <c r="J337" s="251"/>
      <c r="K337" s="251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131</v>
      </c>
      <c r="AU337" s="261" t="s">
        <v>85</v>
      </c>
      <c r="AV337" s="13" t="s">
        <v>85</v>
      </c>
      <c r="AW337" s="13" t="s">
        <v>31</v>
      </c>
      <c r="AX337" s="13" t="s">
        <v>75</v>
      </c>
      <c r="AY337" s="261" t="s">
        <v>122</v>
      </c>
    </row>
    <row r="338" s="14" customFormat="1">
      <c r="A338" s="14"/>
      <c r="B338" s="262"/>
      <c r="C338" s="263"/>
      <c r="D338" s="252" t="s">
        <v>131</v>
      </c>
      <c r="E338" s="264" t="s">
        <v>1</v>
      </c>
      <c r="F338" s="265" t="s">
        <v>133</v>
      </c>
      <c r="G338" s="263"/>
      <c r="H338" s="266">
        <v>34</v>
      </c>
      <c r="I338" s="267"/>
      <c r="J338" s="263"/>
      <c r="K338" s="263"/>
      <c r="L338" s="268"/>
      <c r="M338" s="269"/>
      <c r="N338" s="270"/>
      <c r="O338" s="270"/>
      <c r="P338" s="270"/>
      <c r="Q338" s="270"/>
      <c r="R338" s="270"/>
      <c r="S338" s="270"/>
      <c r="T338" s="27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2" t="s">
        <v>131</v>
      </c>
      <c r="AU338" s="272" t="s">
        <v>85</v>
      </c>
      <c r="AV338" s="14" t="s">
        <v>129</v>
      </c>
      <c r="AW338" s="14" t="s">
        <v>31</v>
      </c>
      <c r="AX338" s="14" t="s">
        <v>83</v>
      </c>
      <c r="AY338" s="272" t="s">
        <v>122</v>
      </c>
    </row>
    <row r="339" s="2" customFormat="1" ht="16.5" customHeight="1">
      <c r="A339" s="38"/>
      <c r="B339" s="39"/>
      <c r="C339" s="273" t="s">
        <v>570</v>
      </c>
      <c r="D339" s="273" t="s">
        <v>152</v>
      </c>
      <c r="E339" s="274" t="s">
        <v>571</v>
      </c>
      <c r="F339" s="275" t="s">
        <v>572</v>
      </c>
      <c r="G339" s="276" t="s">
        <v>162</v>
      </c>
      <c r="H339" s="277">
        <v>102</v>
      </c>
      <c r="I339" s="278"/>
      <c r="J339" s="279">
        <f>ROUND(I339*H339,2)</f>
        <v>0</v>
      </c>
      <c r="K339" s="280"/>
      <c r="L339" s="281"/>
      <c r="M339" s="282" t="s">
        <v>1</v>
      </c>
      <c r="N339" s="283" t="s">
        <v>40</v>
      </c>
      <c r="O339" s="91"/>
      <c r="P339" s="246">
        <f>O339*H339</f>
        <v>0</v>
      </c>
      <c r="Q339" s="246">
        <v>0.047</v>
      </c>
      <c r="R339" s="246">
        <f>Q339*H339</f>
        <v>4.7939999999999996</v>
      </c>
      <c r="S339" s="246">
        <v>0</v>
      </c>
      <c r="T339" s="24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156</v>
      </c>
      <c r="AT339" s="248" t="s">
        <v>152</v>
      </c>
      <c r="AU339" s="248" t="s">
        <v>85</v>
      </c>
      <c r="AY339" s="17" t="s">
        <v>122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83</v>
      </c>
      <c r="BK339" s="249">
        <f>ROUND(I339*H339,2)</f>
        <v>0</v>
      </c>
      <c r="BL339" s="17" t="s">
        <v>129</v>
      </c>
      <c r="BM339" s="248" t="s">
        <v>573</v>
      </c>
    </row>
    <row r="340" s="13" customFormat="1">
      <c r="A340" s="13"/>
      <c r="B340" s="250"/>
      <c r="C340" s="251"/>
      <c r="D340" s="252" t="s">
        <v>131</v>
      </c>
      <c r="E340" s="253" t="s">
        <v>1</v>
      </c>
      <c r="F340" s="254" t="s">
        <v>574</v>
      </c>
      <c r="G340" s="251"/>
      <c r="H340" s="255">
        <v>102</v>
      </c>
      <c r="I340" s="256"/>
      <c r="J340" s="251"/>
      <c r="K340" s="251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131</v>
      </c>
      <c r="AU340" s="261" t="s">
        <v>85</v>
      </c>
      <c r="AV340" s="13" t="s">
        <v>85</v>
      </c>
      <c r="AW340" s="13" t="s">
        <v>31</v>
      </c>
      <c r="AX340" s="13" t="s">
        <v>75</v>
      </c>
      <c r="AY340" s="261" t="s">
        <v>122</v>
      </c>
    </row>
    <row r="341" s="14" customFormat="1">
      <c r="A341" s="14"/>
      <c r="B341" s="262"/>
      <c r="C341" s="263"/>
      <c r="D341" s="252" t="s">
        <v>131</v>
      </c>
      <c r="E341" s="264" t="s">
        <v>1</v>
      </c>
      <c r="F341" s="265" t="s">
        <v>133</v>
      </c>
      <c r="G341" s="263"/>
      <c r="H341" s="266">
        <v>102</v>
      </c>
      <c r="I341" s="267"/>
      <c r="J341" s="263"/>
      <c r="K341" s="263"/>
      <c r="L341" s="268"/>
      <c r="M341" s="269"/>
      <c r="N341" s="270"/>
      <c r="O341" s="270"/>
      <c r="P341" s="270"/>
      <c r="Q341" s="270"/>
      <c r="R341" s="270"/>
      <c r="S341" s="270"/>
      <c r="T341" s="27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2" t="s">
        <v>131</v>
      </c>
      <c r="AU341" s="272" t="s">
        <v>85</v>
      </c>
      <c r="AV341" s="14" t="s">
        <v>129</v>
      </c>
      <c r="AW341" s="14" t="s">
        <v>31</v>
      </c>
      <c r="AX341" s="14" t="s">
        <v>83</v>
      </c>
      <c r="AY341" s="272" t="s">
        <v>122</v>
      </c>
    </row>
    <row r="342" s="2" customFormat="1" ht="16.5" customHeight="1">
      <c r="A342" s="38"/>
      <c r="B342" s="39"/>
      <c r="C342" s="273" t="s">
        <v>575</v>
      </c>
      <c r="D342" s="273" t="s">
        <v>152</v>
      </c>
      <c r="E342" s="274" t="s">
        <v>576</v>
      </c>
      <c r="F342" s="275" t="s">
        <v>577</v>
      </c>
      <c r="G342" s="276" t="s">
        <v>155</v>
      </c>
      <c r="H342" s="277">
        <v>9.9000000000000004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40</v>
      </c>
      <c r="O342" s="91"/>
      <c r="P342" s="246">
        <f>O342*H342</f>
        <v>0</v>
      </c>
      <c r="Q342" s="246">
        <v>1</v>
      </c>
      <c r="R342" s="246">
        <f>Q342*H342</f>
        <v>9.9000000000000004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156</v>
      </c>
      <c r="AT342" s="248" t="s">
        <v>152</v>
      </c>
      <c r="AU342" s="248" t="s">
        <v>85</v>
      </c>
      <c r="AY342" s="17" t="s">
        <v>122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83</v>
      </c>
      <c r="BK342" s="249">
        <f>ROUND(I342*H342,2)</f>
        <v>0</v>
      </c>
      <c r="BL342" s="17" t="s">
        <v>129</v>
      </c>
      <c r="BM342" s="248" t="s">
        <v>578</v>
      </c>
    </row>
    <row r="343" s="13" customFormat="1">
      <c r="A343" s="13"/>
      <c r="B343" s="250"/>
      <c r="C343" s="251"/>
      <c r="D343" s="252" t="s">
        <v>131</v>
      </c>
      <c r="E343" s="253" t="s">
        <v>1</v>
      </c>
      <c r="F343" s="254" t="s">
        <v>579</v>
      </c>
      <c r="G343" s="251"/>
      <c r="H343" s="255">
        <v>9.9000000000000004</v>
      </c>
      <c r="I343" s="256"/>
      <c r="J343" s="251"/>
      <c r="K343" s="251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131</v>
      </c>
      <c r="AU343" s="261" t="s">
        <v>85</v>
      </c>
      <c r="AV343" s="13" t="s">
        <v>85</v>
      </c>
      <c r="AW343" s="13" t="s">
        <v>31</v>
      </c>
      <c r="AX343" s="13" t="s">
        <v>75</v>
      </c>
      <c r="AY343" s="261" t="s">
        <v>122</v>
      </c>
    </row>
    <row r="344" s="14" customFormat="1">
      <c r="A344" s="14"/>
      <c r="B344" s="262"/>
      <c r="C344" s="263"/>
      <c r="D344" s="252" t="s">
        <v>131</v>
      </c>
      <c r="E344" s="264" t="s">
        <v>1</v>
      </c>
      <c r="F344" s="265" t="s">
        <v>133</v>
      </c>
      <c r="G344" s="263"/>
      <c r="H344" s="266">
        <v>9.9000000000000004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2" t="s">
        <v>131</v>
      </c>
      <c r="AU344" s="272" t="s">
        <v>85</v>
      </c>
      <c r="AV344" s="14" t="s">
        <v>129</v>
      </c>
      <c r="AW344" s="14" t="s">
        <v>31</v>
      </c>
      <c r="AX344" s="14" t="s">
        <v>83</v>
      </c>
      <c r="AY344" s="272" t="s">
        <v>122</v>
      </c>
    </row>
    <row r="345" s="2" customFormat="1" ht="66.75" customHeight="1">
      <c r="A345" s="38"/>
      <c r="B345" s="39"/>
      <c r="C345" s="236" t="s">
        <v>580</v>
      </c>
      <c r="D345" s="236" t="s">
        <v>125</v>
      </c>
      <c r="E345" s="237" t="s">
        <v>330</v>
      </c>
      <c r="F345" s="238" t="s">
        <v>331</v>
      </c>
      <c r="G345" s="239" t="s">
        <v>155</v>
      </c>
      <c r="H345" s="240">
        <v>488.61000000000001</v>
      </c>
      <c r="I345" s="241"/>
      <c r="J345" s="242">
        <f>ROUND(I345*H345,2)</f>
        <v>0</v>
      </c>
      <c r="K345" s="243"/>
      <c r="L345" s="44"/>
      <c r="M345" s="244" t="s">
        <v>1</v>
      </c>
      <c r="N345" s="245" t="s">
        <v>40</v>
      </c>
      <c r="O345" s="91"/>
      <c r="P345" s="246">
        <f>O345*H345</f>
        <v>0</v>
      </c>
      <c r="Q345" s="246">
        <v>0</v>
      </c>
      <c r="R345" s="246">
        <f>Q345*H345</f>
        <v>0</v>
      </c>
      <c r="S345" s="246">
        <v>0</v>
      </c>
      <c r="T345" s="24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129</v>
      </c>
      <c r="AT345" s="248" t="s">
        <v>125</v>
      </c>
      <c r="AU345" s="248" t="s">
        <v>85</v>
      </c>
      <c r="AY345" s="17" t="s">
        <v>122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83</v>
      </c>
      <c r="BK345" s="249">
        <f>ROUND(I345*H345,2)</f>
        <v>0</v>
      </c>
      <c r="BL345" s="17" t="s">
        <v>129</v>
      </c>
      <c r="BM345" s="248" t="s">
        <v>581</v>
      </c>
    </row>
    <row r="346" s="13" customFormat="1">
      <c r="A346" s="13"/>
      <c r="B346" s="250"/>
      <c r="C346" s="251"/>
      <c r="D346" s="252" t="s">
        <v>131</v>
      </c>
      <c r="E346" s="253" t="s">
        <v>1</v>
      </c>
      <c r="F346" s="254" t="s">
        <v>582</v>
      </c>
      <c r="G346" s="251"/>
      <c r="H346" s="255">
        <v>488.61000000000001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131</v>
      </c>
      <c r="AU346" s="261" t="s">
        <v>85</v>
      </c>
      <c r="AV346" s="13" t="s">
        <v>85</v>
      </c>
      <c r="AW346" s="13" t="s">
        <v>31</v>
      </c>
      <c r="AX346" s="13" t="s">
        <v>75</v>
      </c>
      <c r="AY346" s="261" t="s">
        <v>122</v>
      </c>
    </row>
    <row r="347" s="14" customFormat="1">
      <c r="A347" s="14"/>
      <c r="B347" s="262"/>
      <c r="C347" s="263"/>
      <c r="D347" s="252" t="s">
        <v>131</v>
      </c>
      <c r="E347" s="264" t="s">
        <v>1</v>
      </c>
      <c r="F347" s="265" t="s">
        <v>133</v>
      </c>
      <c r="G347" s="263"/>
      <c r="H347" s="266">
        <v>488.61000000000001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2" t="s">
        <v>131</v>
      </c>
      <c r="AU347" s="272" t="s">
        <v>85</v>
      </c>
      <c r="AV347" s="14" t="s">
        <v>129</v>
      </c>
      <c r="AW347" s="14" t="s">
        <v>31</v>
      </c>
      <c r="AX347" s="14" t="s">
        <v>83</v>
      </c>
      <c r="AY347" s="272" t="s">
        <v>122</v>
      </c>
    </row>
    <row r="348" s="12" customFormat="1" ht="25.92" customHeight="1">
      <c r="A348" s="12"/>
      <c r="B348" s="220"/>
      <c r="C348" s="221"/>
      <c r="D348" s="222" t="s">
        <v>74</v>
      </c>
      <c r="E348" s="223" t="s">
        <v>334</v>
      </c>
      <c r="F348" s="223" t="s">
        <v>335</v>
      </c>
      <c r="G348" s="221"/>
      <c r="H348" s="221"/>
      <c r="I348" s="224"/>
      <c r="J348" s="225">
        <f>BK348</f>
        <v>0</v>
      </c>
      <c r="K348" s="221"/>
      <c r="L348" s="226"/>
      <c r="M348" s="227"/>
      <c r="N348" s="228"/>
      <c r="O348" s="228"/>
      <c r="P348" s="229">
        <f>SUM(P349:P366)</f>
        <v>0</v>
      </c>
      <c r="Q348" s="228"/>
      <c r="R348" s="229">
        <f>SUM(R349:R366)</f>
        <v>0</v>
      </c>
      <c r="S348" s="228"/>
      <c r="T348" s="230">
        <f>SUM(T349:T366)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31" t="s">
        <v>129</v>
      </c>
      <c r="AT348" s="232" t="s">
        <v>74</v>
      </c>
      <c r="AU348" s="232" t="s">
        <v>75</v>
      </c>
      <c r="AY348" s="231" t="s">
        <v>122</v>
      </c>
      <c r="BK348" s="233">
        <f>SUM(BK349:BK366)</f>
        <v>0</v>
      </c>
    </row>
    <row r="349" s="2" customFormat="1" ht="156.75" customHeight="1">
      <c r="A349" s="38"/>
      <c r="B349" s="39"/>
      <c r="C349" s="236" t="s">
        <v>583</v>
      </c>
      <c r="D349" s="236" t="s">
        <v>125</v>
      </c>
      <c r="E349" s="237" t="s">
        <v>337</v>
      </c>
      <c r="F349" s="238" t="s">
        <v>584</v>
      </c>
      <c r="G349" s="239" t="s">
        <v>155</v>
      </c>
      <c r="H349" s="240">
        <v>688.90999999999997</v>
      </c>
      <c r="I349" s="241"/>
      <c r="J349" s="242">
        <f>ROUND(I349*H349,2)</f>
        <v>0</v>
      </c>
      <c r="K349" s="243"/>
      <c r="L349" s="44"/>
      <c r="M349" s="244" t="s">
        <v>1</v>
      </c>
      <c r="N349" s="245" t="s">
        <v>40</v>
      </c>
      <c r="O349" s="91"/>
      <c r="P349" s="246">
        <f>O349*H349</f>
        <v>0</v>
      </c>
      <c r="Q349" s="246">
        <v>0</v>
      </c>
      <c r="R349" s="246">
        <f>Q349*H349</f>
        <v>0</v>
      </c>
      <c r="S349" s="246">
        <v>0</v>
      </c>
      <c r="T349" s="24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8" t="s">
        <v>339</v>
      </c>
      <c r="AT349" s="248" t="s">
        <v>125</v>
      </c>
      <c r="AU349" s="248" t="s">
        <v>83</v>
      </c>
      <c r="AY349" s="17" t="s">
        <v>122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7" t="s">
        <v>83</v>
      </c>
      <c r="BK349" s="249">
        <f>ROUND(I349*H349,2)</f>
        <v>0</v>
      </c>
      <c r="BL349" s="17" t="s">
        <v>339</v>
      </c>
      <c r="BM349" s="248" t="s">
        <v>585</v>
      </c>
    </row>
    <row r="350" s="13" customFormat="1">
      <c r="A350" s="13"/>
      <c r="B350" s="250"/>
      <c r="C350" s="251"/>
      <c r="D350" s="252" t="s">
        <v>131</v>
      </c>
      <c r="E350" s="253" t="s">
        <v>1</v>
      </c>
      <c r="F350" s="254" t="s">
        <v>586</v>
      </c>
      <c r="G350" s="251"/>
      <c r="H350" s="255">
        <v>380</v>
      </c>
      <c r="I350" s="256"/>
      <c r="J350" s="251"/>
      <c r="K350" s="251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131</v>
      </c>
      <c r="AU350" s="261" t="s">
        <v>83</v>
      </c>
      <c r="AV350" s="13" t="s">
        <v>85</v>
      </c>
      <c r="AW350" s="13" t="s">
        <v>31</v>
      </c>
      <c r="AX350" s="13" t="s">
        <v>75</v>
      </c>
      <c r="AY350" s="261" t="s">
        <v>122</v>
      </c>
    </row>
    <row r="351" s="13" customFormat="1">
      <c r="A351" s="13"/>
      <c r="B351" s="250"/>
      <c r="C351" s="251"/>
      <c r="D351" s="252" t="s">
        <v>131</v>
      </c>
      <c r="E351" s="253" t="s">
        <v>1</v>
      </c>
      <c r="F351" s="254" t="s">
        <v>587</v>
      </c>
      <c r="G351" s="251"/>
      <c r="H351" s="255">
        <v>8.9100000000000001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131</v>
      </c>
      <c r="AU351" s="261" t="s">
        <v>83</v>
      </c>
      <c r="AV351" s="13" t="s">
        <v>85</v>
      </c>
      <c r="AW351" s="13" t="s">
        <v>31</v>
      </c>
      <c r="AX351" s="13" t="s">
        <v>75</v>
      </c>
      <c r="AY351" s="261" t="s">
        <v>122</v>
      </c>
    </row>
    <row r="352" s="13" customFormat="1">
      <c r="A352" s="13"/>
      <c r="B352" s="250"/>
      <c r="C352" s="251"/>
      <c r="D352" s="252" t="s">
        <v>131</v>
      </c>
      <c r="E352" s="253" t="s">
        <v>1</v>
      </c>
      <c r="F352" s="254" t="s">
        <v>588</v>
      </c>
      <c r="G352" s="251"/>
      <c r="H352" s="255">
        <v>300</v>
      </c>
      <c r="I352" s="256"/>
      <c r="J352" s="251"/>
      <c r="K352" s="251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131</v>
      </c>
      <c r="AU352" s="261" t="s">
        <v>83</v>
      </c>
      <c r="AV352" s="13" t="s">
        <v>85</v>
      </c>
      <c r="AW352" s="13" t="s">
        <v>31</v>
      </c>
      <c r="AX352" s="13" t="s">
        <v>75</v>
      </c>
      <c r="AY352" s="261" t="s">
        <v>122</v>
      </c>
    </row>
    <row r="353" s="14" customFormat="1">
      <c r="A353" s="14"/>
      <c r="B353" s="262"/>
      <c r="C353" s="263"/>
      <c r="D353" s="252" t="s">
        <v>131</v>
      </c>
      <c r="E353" s="264" t="s">
        <v>1</v>
      </c>
      <c r="F353" s="265" t="s">
        <v>133</v>
      </c>
      <c r="G353" s="263"/>
      <c r="H353" s="266">
        <v>688.90999999999997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2" t="s">
        <v>131</v>
      </c>
      <c r="AU353" s="272" t="s">
        <v>83</v>
      </c>
      <c r="AV353" s="14" t="s">
        <v>129</v>
      </c>
      <c r="AW353" s="14" t="s">
        <v>31</v>
      </c>
      <c r="AX353" s="14" t="s">
        <v>83</v>
      </c>
      <c r="AY353" s="272" t="s">
        <v>122</v>
      </c>
    </row>
    <row r="354" s="2" customFormat="1" ht="156.75" customHeight="1">
      <c r="A354" s="38"/>
      <c r="B354" s="39"/>
      <c r="C354" s="236" t="s">
        <v>298</v>
      </c>
      <c r="D354" s="236" t="s">
        <v>125</v>
      </c>
      <c r="E354" s="237" t="s">
        <v>344</v>
      </c>
      <c r="F354" s="238" t="s">
        <v>589</v>
      </c>
      <c r="G354" s="239" t="s">
        <v>155</v>
      </c>
      <c r="H354" s="240">
        <v>3475.6199999999999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40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339</v>
      </c>
      <c r="AT354" s="248" t="s">
        <v>125</v>
      </c>
      <c r="AU354" s="248" t="s">
        <v>83</v>
      </c>
      <c r="AY354" s="17" t="s">
        <v>122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83</v>
      </c>
      <c r="BK354" s="249">
        <f>ROUND(I354*H354,2)</f>
        <v>0</v>
      </c>
      <c r="BL354" s="17" t="s">
        <v>339</v>
      </c>
      <c r="BM354" s="248" t="s">
        <v>590</v>
      </c>
    </row>
    <row r="355" s="13" customFormat="1">
      <c r="A355" s="13"/>
      <c r="B355" s="250"/>
      <c r="C355" s="251"/>
      <c r="D355" s="252" t="s">
        <v>131</v>
      </c>
      <c r="E355" s="253" t="s">
        <v>1</v>
      </c>
      <c r="F355" s="254" t="s">
        <v>591</v>
      </c>
      <c r="G355" s="251"/>
      <c r="H355" s="255">
        <v>3370.1999999999998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131</v>
      </c>
      <c r="AU355" s="261" t="s">
        <v>83</v>
      </c>
      <c r="AV355" s="13" t="s">
        <v>85</v>
      </c>
      <c r="AW355" s="13" t="s">
        <v>31</v>
      </c>
      <c r="AX355" s="13" t="s">
        <v>75</v>
      </c>
      <c r="AY355" s="261" t="s">
        <v>122</v>
      </c>
    </row>
    <row r="356" s="13" customFormat="1">
      <c r="A356" s="13"/>
      <c r="B356" s="250"/>
      <c r="C356" s="251"/>
      <c r="D356" s="252" t="s">
        <v>131</v>
      </c>
      <c r="E356" s="253" t="s">
        <v>1</v>
      </c>
      <c r="F356" s="254" t="s">
        <v>592</v>
      </c>
      <c r="G356" s="251"/>
      <c r="H356" s="255">
        <v>9.9000000000000004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131</v>
      </c>
      <c r="AU356" s="261" t="s">
        <v>83</v>
      </c>
      <c r="AV356" s="13" t="s">
        <v>85</v>
      </c>
      <c r="AW356" s="13" t="s">
        <v>31</v>
      </c>
      <c r="AX356" s="13" t="s">
        <v>75</v>
      </c>
      <c r="AY356" s="261" t="s">
        <v>122</v>
      </c>
    </row>
    <row r="357" s="13" customFormat="1">
      <c r="A357" s="13"/>
      <c r="B357" s="250"/>
      <c r="C357" s="251"/>
      <c r="D357" s="252" t="s">
        <v>131</v>
      </c>
      <c r="E357" s="253" t="s">
        <v>1</v>
      </c>
      <c r="F357" s="254" t="s">
        <v>593</v>
      </c>
      <c r="G357" s="251"/>
      <c r="H357" s="255">
        <v>15</v>
      </c>
      <c r="I357" s="256"/>
      <c r="J357" s="251"/>
      <c r="K357" s="251"/>
      <c r="L357" s="257"/>
      <c r="M357" s="258"/>
      <c r="N357" s="259"/>
      <c r="O357" s="259"/>
      <c r="P357" s="259"/>
      <c r="Q357" s="259"/>
      <c r="R357" s="259"/>
      <c r="S357" s="259"/>
      <c r="T357" s="26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1" t="s">
        <v>131</v>
      </c>
      <c r="AU357" s="261" t="s">
        <v>83</v>
      </c>
      <c r="AV357" s="13" t="s">
        <v>85</v>
      </c>
      <c r="AW357" s="13" t="s">
        <v>31</v>
      </c>
      <c r="AX357" s="13" t="s">
        <v>75</v>
      </c>
      <c r="AY357" s="261" t="s">
        <v>122</v>
      </c>
    </row>
    <row r="358" s="13" customFormat="1">
      <c r="A358" s="13"/>
      <c r="B358" s="250"/>
      <c r="C358" s="251"/>
      <c r="D358" s="252" t="s">
        <v>131</v>
      </c>
      <c r="E358" s="253" t="s">
        <v>1</v>
      </c>
      <c r="F358" s="254" t="s">
        <v>594</v>
      </c>
      <c r="G358" s="251"/>
      <c r="H358" s="255">
        <v>43.560000000000002</v>
      </c>
      <c r="I358" s="256"/>
      <c r="J358" s="251"/>
      <c r="K358" s="251"/>
      <c r="L358" s="257"/>
      <c r="M358" s="258"/>
      <c r="N358" s="259"/>
      <c r="O358" s="259"/>
      <c r="P358" s="259"/>
      <c r="Q358" s="259"/>
      <c r="R358" s="259"/>
      <c r="S358" s="259"/>
      <c r="T358" s="26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1" t="s">
        <v>131</v>
      </c>
      <c r="AU358" s="261" t="s">
        <v>83</v>
      </c>
      <c r="AV358" s="13" t="s">
        <v>85</v>
      </c>
      <c r="AW358" s="13" t="s">
        <v>31</v>
      </c>
      <c r="AX358" s="13" t="s">
        <v>75</v>
      </c>
      <c r="AY358" s="261" t="s">
        <v>122</v>
      </c>
    </row>
    <row r="359" s="13" customFormat="1">
      <c r="A359" s="13"/>
      <c r="B359" s="250"/>
      <c r="C359" s="251"/>
      <c r="D359" s="252" t="s">
        <v>131</v>
      </c>
      <c r="E359" s="253" t="s">
        <v>1</v>
      </c>
      <c r="F359" s="254" t="s">
        <v>595</v>
      </c>
      <c r="G359" s="251"/>
      <c r="H359" s="255">
        <v>36.960000000000001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131</v>
      </c>
      <c r="AU359" s="261" t="s">
        <v>83</v>
      </c>
      <c r="AV359" s="13" t="s">
        <v>85</v>
      </c>
      <c r="AW359" s="13" t="s">
        <v>31</v>
      </c>
      <c r="AX359" s="13" t="s">
        <v>75</v>
      </c>
      <c r="AY359" s="261" t="s">
        <v>122</v>
      </c>
    </row>
    <row r="360" s="14" customFormat="1">
      <c r="A360" s="14"/>
      <c r="B360" s="262"/>
      <c r="C360" s="263"/>
      <c r="D360" s="252" t="s">
        <v>131</v>
      </c>
      <c r="E360" s="264" t="s">
        <v>1</v>
      </c>
      <c r="F360" s="265" t="s">
        <v>133</v>
      </c>
      <c r="G360" s="263"/>
      <c r="H360" s="266">
        <v>3475.6199999999999</v>
      </c>
      <c r="I360" s="267"/>
      <c r="J360" s="263"/>
      <c r="K360" s="263"/>
      <c r="L360" s="268"/>
      <c r="M360" s="269"/>
      <c r="N360" s="270"/>
      <c r="O360" s="270"/>
      <c r="P360" s="270"/>
      <c r="Q360" s="270"/>
      <c r="R360" s="270"/>
      <c r="S360" s="270"/>
      <c r="T360" s="27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2" t="s">
        <v>131</v>
      </c>
      <c r="AU360" s="272" t="s">
        <v>83</v>
      </c>
      <c r="AV360" s="14" t="s">
        <v>129</v>
      </c>
      <c r="AW360" s="14" t="s">
        <v>31</v>
      </c>
      <c r="AX360" s="14" t="s">
        <v>83</v>
      </c>
      <c r="AY360" s="272" t="s">
        <v>122</v>
      </c>
    </row>
    <row r="361" s="2" customFormat="1" ht="78" customHeight="1">
      <c r="A361" s="38"/>
      <c r="B361" s="39"/>
      <c r="C361" s="236" t="s">
        <v>596</v>
      </c>
      <c r="D361" s="236" t="s">
        <v>125</v>
      </c>
      <c r="E361" s="237" t="s">
        <v>354</v>
      </c>
      <c r="F361" s="238" t="s">
        <v>355</v>
      </c>
      <c r="G361" s="239" t="s">
        <v>162</v>
      </c>
      <c r="H361" s="240">
        <v>2</v>
      </c>
      <c r="I361" s="241"/>
      <c r="J361" s="242">
        <f>ROUND(I361*H361,2)</f>
        <v>0</v>
      </c>
      <c r="K361" s="243"/>
      <c r="L361" s="44"/>
      <c r="M361" s="244" t="s">
        <v>1</v>
      </c>
      <c r="N361" s="245" t="s">
        <v>40</v>
      </c>
      <c r="O361" s="91"/>
      <c r="P361" s="246">
        <f>O361*H361</f>
        <v>0</v>
      </c>
      <c r="Q361" s="246">
        <v>0</v>
      </c>
      <c r="R361" s="246">
        <f>Q361*H361</f>
        <v>0</v>
      </c>
      <c r="S361" s="246">
        <v>0</v>
      </c>
      <c r="T361" s="24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339</v>
      </c>
      <c r="AT361" s="248" t="s">
        <v>125</v>
      </c>
      <c r="AU361" s="248" t="s">
        <v>83</v>
      </c>
      <c r="AY361" s="17" t="s">
        <v>122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83</v>
      </c>
      <c r="BK361" s="249">
        <f>ROUND(I361*H361,2)</f>
        <v>0</v>
      </c>
      <c r="BL361" s="17" t="s">
        <v>339</v>
      </c>
      <c r="BM361" s="248" t="s">
        <v>597</v>
      </c>
    </row>
    <row r="362" s="13" customFormat="1">
      <c r="A362" s="13"/>
      <c r="B362" s="250"/>
      <c r="C362" s="251"/>
      <c r="D362" s="252" t="s">
        <v>131</v>
      </c>
      <c r="E362" s="253" t="s">
        <v>1</v>
      </c>
      <c r="F362" s="254" t="s">
        <v>85</v>
      </c>
      <c r="G362" s="251"/>
      <c r="H362" s="255">
        <v>2</v>
      </c>
      <c r="I362" s="256"/>
      <c r="J362" s="251"/>
      <c r="K362" s="251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131</v>
      </c>
      <c r="AU362" s="261" t="s">
        <v>83</v>
      </c>
      <c r="AV362" s="13" t="s">
        <v>85</v>
      </c>
      <c r="AW362" s="13" t="s">
        <v>31</v>
      </c>
      <c r="AX362" s="13" t="s">
        <v>75</v>
      </c>
      <c r="AY362" s="261" t="s">
        <v>122</v>
      </c>
    </row>
    <row r="363" s="14" customFormat="1">
      <c r="A363" s="14"/>
      <c r="B363" s="262"/>
      <c r="C363" s="263"/>
      <c r="D363" s="252" t="s">
        <v>131</v>
      </c>
      <c r="E363" s="264" t="s">
        <v>1</v>
      </c>
      <c r="F363" s="265" t="s">
        <v>133</v>
      </c>
      <c r="G363" s="263"/>
      <c r="H363" s="266">
        <v>2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2" t="s">
        <v>131</v>
      </c>
      <c r="AU363" s="272" t="s">
        <v>83</v>
      </c>
      <c r="AV363" s="14" t="s">
        <v>129</v>
      </c>
      <c r="AW363" s="14" t="s">
        <v>31</v>
      </c>
      <c r="AX363" s="14" t="s">
        <v>83</v>
      </c>
      <c r="AY363" s="272" t="s">
        <v>122</v>
      </c>
    </row>
    <row r="364" s="2" customFormat="1" ht="78" customHeight="1">
      <c r="A364" s="38"/>
      <c r="B364" s="39"/>
      <c r="C364" s="236" t="s">
        <v>598</v>
      </c>
      <c r="D364" s="236" t="s">
        <v>125</v>
      </c>
      <c r="E364" s="237" t="s">
        <v>599</v>
      </c>
      <c r="F364" s="238" t="s">
        <v>600</v>
      </c>
      <c r="G364" s="239" t="s">
        <v>155</v>
      </c>
      <c r="H364" s="240">
        <v>36.960000000000001</v>
      </c>
      <c r="I364" s="241"/>
      <c r="J364" s="242">
        <f>ROUND(I364*H364,2)</f>
        <v>0</v>
      </c>
      <c r="K364" s="243"/>
      <c r="L364" s="44"/>
      <c r="M364" s="244" t="s">
        <v>1</v>
      </c>
      <c r="N364" s="245" t="s">
        <v>40</v>
      </c>
      <c r="O364" s="91"/>
      <c r="P364" s="246">
        <f>O364*H364</f>
        <v>0</v>
      </c>
      <c r="Q364" s="246">
        <v>0</v>
      </c>
      <c r="R364" s="246">
        <f>Q364*H364</f>
        <v>0</v>
      </c>
      <c r="S364" s="246">
        <v>0</v>
      </c>
      <c r="T364" s="24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8" t="s">
        <v>339</v>
      </c>
      <c r="AT364" s="248" t="s">
        <v>125</v>
      </c>
      <c r="AU364" s="248" t="s">
        <v>83</v>
      </c>
      <c r="AY364" s="17" t="s">
        <v>122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7" t="s">
        <v>83</v>
      </c>
      <c r="BK364" s="249">
        <f>ROUND(I364*H364,2)</f>
        <v>0</v>
      </c>
      <c r="BL364" s="17" t="s">
        <v>339</v>
      </c>
      <c r="BM364" s="248" t="s">
        <v>601</v>
      </c>
    </row>
    <row r="365" s="13" customFormat="1">
      <c r="A365" s="13"/>
      <c r="B365" s="250"/>
      <c r="C365" s="251"/>
      <c r="D365" s="252" t="s">
        <v>131</v>
      </c>
      <c r="E365" s="253" t="s">
        <v>1</v>
      </c>
      <c r="F365" s="254" t="s">
        <v>602</v>
      </c>
      <c r="G365" s="251"/>
      <c r="H365" s="255">
        <v>36.960000000000001</v>
      </c>
      <c r="I365" s="256"/>
      <c r="J365" s="251"/>
      <c r="K365" s="251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131</v>
      </c>
      <c r="AU365" s="261" t="s">
        <v>83</v>
      </c>
      <c r="AV365" s="13" t="s">
        <v>85</v>
      </c>
      <c r="AW365" s="13" t="s">
        <v>31</v>
      </c>
      <c r="AX365" s="13" t="s">
        <v>75</v>
      </c>
      <c r="AY365" s="261" t="s">
        <v>122</v>
      </c>
    </row>
    <row r="366" s="14" customFormat="1">
      <c r="A366" s="14"/>
      <c r="B366" s="262"/>
      <c r="C366" s="263"/>
      <c r="D366" s="252" t="s">
        <v>131</v>
      </c>
      <c r="E366" s="264" t="s">
        <v>1</v>
      </c>
      <c r="F366" s="265" t="s">
        <v>133</v>
      </c>
      <c r="G366" s="263"/>
      <c r="H366" s="266">
        <v>36.960000000000001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2" t="s">
        <v>131</v>
      </c>
      <c r="AU366" s="272" t="s">
        <v>83</v>
      </c>
      <c r="AV366" s="14" t="s">
        <v>129</v>
      </c>
      <c r="AW366" s="14" t="s">
        <v>31</v>
      </c>
      <c r="AX366" s="14" t="s">
        <v>83</v>
      </c>
      <c r="AY366" s="272" t="s">
        <v>122</v>
      </c>
    </row>
    <row r="367" s="12" customFormat="1" ht="25.92" customHeight="1">
      <c r="A367" s="12"/>
      <c r="B367" s="220"/>
      <c r="C367" s="221"/>
      <c r="D367" s="222" t="s">
        <v>74</v>
      </c>
      <c r="E367" s="223" t="s">
        <v>93</v>
      </c>
      <c r="F367" s="223" t="s">
        <v>357</v>
      </c>
      <c r="G367" s="221"/>
      <c r="H367" s="221"/>
      <c r="I367" s="224"/>
      <c r="J367" s="225">
        <f>BK367</f>
        <v>0</v>
      </c>
      <c r="K367" s="221"/>
      <c r="L367" s="226"/>
      <c r="M367" s="227"/>
      <c r="N367" s="228"/>
      <c r="O367" s="228"/>
      <c r="P367" s="229">
        <f>SUM(P368:P372)</f>
        <v>0</v>
      </c>
      <c r="Q367" s="228"/>
      <c r="R367" s="229">
        <f>SUM(R368:R372)</f>
        <v>0</v>
      </c>
      <c r="S367" s="228"/>
      <c r="T367" s="230">
        <f>SUM(T368:T372)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31" t="s">
        <v>123</v>
      </c>
      <c r="AT367" s="232" t="s">
        <v>74</v>
      </c>
      <c r="AU367" s="232" t="s">
        <v>75</v>
      </c>
      <c r="AY367" s="231" t="s">
        <v>122</v>
      </c>
      <c r="BK367" s="233">
        <f>SUM(BK368:BK372)</f>
        <v>0</v>
      </c>
    </row>
    <row r="368" s="2" customFormat="1" ht="66.75" customHeight="1">
      <c r="A368" s="38"/>
      <c r="B368" s="39"/>
      <c r="C368" s="236" t="s">
        <v>603</v>
      </c>
      <c r="D368" s="236" t="s">
        <v>125</v>
      </c>
      <c r="E368" s="237" t="s">
        <v>359</v>
      </c>
      <c r="F368" s="238" t="s">
        <v>360</v>
      </c>
      <c r="G368" s="239" t="s">
        <v>162</v>
      </c>
      <c r="H368" s="240">
        <v>1</v>
      </c>
      <c r="I368" s="241"/>
      <c r="J368" s="242">
        <f>ROUND(I368*H368,2)</f>
        <v>0</v>
      </c>
      <c r="K368" s="243"/>
      <c r="L368" s="44"/>
      <c r="M368" s="244" t="s">
        <v>1</v>
      </c>
      <c r="N368" s="245" t="s">
        <v>40</v>
      </c>
      <c r="O368" s="91"/>
      <c r="P368" s="246">
        <f>O368*H368</f>
        <v>0</v>
      </c>
      <c r="Q368" s="246">
        <v>0</v>
      </c>
      <c r="R368" s="246">
        <f>Q368*H368</f>
        <v>0</v>
      </c>
      <c r="S368" s="246">
        <v>0</v>
      </c>
      <c r="T368" s="24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8" t="s">
        <v>129</v>
      </c>
      <c r="AT368" s="248" t="s">
        <v>125</v>
      </c>
      <c r="AU368" s="248" t="s">
        <v>83</v>
      </c>
      <c r="AY368" s="17" t="s">
        <v>122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7" t="s">
        <v>83</v>
      </c>
      <c r="BK368" s="249">
        <f>ROUND(I368*H368,2)</f>
        <v>0</v>
      </c>
      <c r="BL368" s="17" t="s">
        <v>129</v>
      </c>
      <c r="BM368" s="248" t="s">
        <v>604</v>
      </c>
    </row>
    <row r="369" s="13" customFormat="1">
      <c r="A369" s="13"/>
      <c r="B369" s="250"/>
      <c r="C369" s="251"/>
      <c r="D369" s="252" t="s">
        <v>131</v>
      </c>
      <c r="E369" s="253" t="s">
        <v>1</v>
      </c>
      <c r="F369" s="254" t="s">
        <v>83</v>
      </c>
      <c r="G369" s="251"/>
      <c r="H369" s="255">
        <v>1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131</v>
      </c>
      <c r="AU369" s="261" t="s">
        <v>83</v>
      </c>
      <c r="AV369" s="13" t="s">
        <v>85</v>
      </c>
      <c r="AW369" s="13" t="s">
        <v>31</v>
      </c>
      <c r="AX369" s="13" t="s">
        <v>75</v>
      </c>
      <c r="AY369" s="261" t="s">
        <v>122</v>
      </c>
    </row>
    <row r="370" s="14" customFormat="1">
      <c r="A370" s="14"/>
      <c r="B370" s="262"/>
      <c r="C370" s="263"/>
      <c r="D370" s="252" t="s">
        <v>131</v>
      </c>
      <c r="E370" s="264" t="s">
        <v>1</v>
      </c>
      <c r="F370" s="265" t="s">
        <v>133</v>
      </c>
      <c r="G370" s="263"/>
      <c r="H370" s="266">
        <v>1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2" t="s">
        <v>131</v>
      </c>
      <c r="AU370" s="272" t="s">
        <v>83</v>
      </c>
      <c r="AV370" s="14" t="s">
        <v>129</v>
      </c>
      <c r="AW370" s="14" t="s">
        <v>31</v>
      </c>
      <c r="AX370" s="14" t="s">
        <v>83</v>
      </c>
      <c r="AY370" s="272" t="s">
        <v>122</v>
      </c>
    </row>
    <row r="371" s="2" customFormat="1" ht="21.75" customHeight="1">
      <c r="A371" s="38"/>
      <c r="B371" s="39"/>
      <c r="C371" s="236" t="s">
        <v>605</v>
      </c>
      <c r="D371" s="236" t="s">
        <v>125</v>
      </c>
      <c r="E371" s="237" t="s">
        <v>606</v>
      </c>
      <c r="F371" s="238" t="s">
        <v>607</v>
      </c>
      <c r="G371" s="239" t="s">
        <v>608</v>
      </c>
      <c r="H371" s="240">
        <v>1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40</v>
      </c>
      <c r="O371" s="91"/>
      <c r="P371" s="246">
        <f>O371*H371</f>
        <v>0</v>
      </c>
      <c r="Q371" s="246">
        <v>0</v>
      </c>
      <c r="R371" s="246">
        <f>Q371*H371</f>
        <v>0</v>
      </c>
      <c r="S371" s="246">
        <v>0</v>
      </c>
      <c r="T371" s="24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129</v>
      </c>
      <c r="AT371" s="248" t="s">
        <v>125</v>
      </c>
      <c r="AU371" s="248" t="s">
        <v>83</v>
      </c>
      <c r="AY371" s="17" t="s">
        <v>122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83</v>
      </c>
      <c r="BK371" s="249">
        <f>ROUND(I371*H371,2)</f>
        <v>0</v>
      </c>
      <c r="BL371" s="17" t="s">
        <v>129</v>
      </c>
      <c r="BM371" s="248" t="s">
        <v>609</v>
      </c>
    </row>
    <row r="372" s="13" customFormat="1">
      <c r="A372" s="13"/>
      <c r="B372" s="250"/>
      <c r="C372" s="251"/>
      <c r="D372" s="252" t="s">
        <v>131</v>
      </c>
      <c r="E372" s="253" t="s">
        <v>1</v>
      </c>
      <c r="F372" s="254" t="s">
        <v>83</v>
      </c>
      <c r="G372" s="251"/>
      <c r="H372" s="255">
        <v>1</v>
      </c>
      <c r="I372" s="256"/>
      <c r="J372" s="251"/>
      <c r="K372" s="251"/>
      <c r="L372" s="257"/>
      <c r="M372" s="300"/>
      <c r="N372" s="301"/>
      <c r="O372" s="301"/>
      <c r="P372" s="301"/>
      <c r="Q372" s="301"/>
      <c r="R372" s="301"/>
      <c r="S372" s="301"/>
      <c r="T372" s="30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131</v>
      </c>
      <c r="AU372" s="261" t="s">
        <v>83</v>
      </c>
      <c r="AV372" s="13" t="s">
        <v>85</v>
      </c>
      <c r="AW372" s="13" t="s">
        <v>31</v>
      </c>
      <c r="AX372" s="13" t="s">
        <v>83</v>
      </c>
      <c r="AY372" s="261" t="s">
        <v>122</v>
      </c>
    </row>
    <row r="373" s="2" customFormat="1" ht="6.96" customHeight="1">
      <c r="A373" s="38"/>
      <c r="B373" s="66"/>
      <c r="C373" s="67"/>
      <c r="D373" s="67"/>
      <c r="E373" s="67"/>
      <c r="F373" s="67"/>
      <c r="G373" s="67"/>
      <c r="H373" s="67"/>
      <c r="I373" s="183"/>
      <c r="J373" s="67"/>
      <c r="K373" s="67"/>
      <c r="L373" s="44"/>
      <c r="M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</row>
  </sheetData>
  <sheetProtection sheet="1" autoFilter="0" formatColumns="0" formatRows="0" objects="1" scenarios="1" spinCount="100000" saltValue="UxbilvjqD/1sYQk3D3/3DKbW8SiVBT5en7a7gpAPFGt91faIjRokySivHPTNUlqYysydZ+NG+xeZJLxBkCSAxA==" hashValue="p0cGT5k7J+h2pNB1aoBADynKxuAbn2dWzMEWP5F18cTaKDJ8pNcxuqpn/r1sGNpEknHoIz0WAcS1msNKzH4Jsw==" algorithmName="SHA-512" password="CC35"/>
  <autoFilter ref="C119:K37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14 - Oprava trati v úseku Olbramovice - Kosova Hora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610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17. 3. 2020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ROUND((SUM(BE122:BE339)),  2)</f>
        <v>0</v>
      </c>
      <c r="G33" s="38"/>
      <c r="H33" s="38"/>
      <c r="I33" s="162">
        <v>0.20999999999999999</v>
      </c>
      <c r="J33" s="161">
        <f>ROUND(((SUM(BE122:BE339))*I33),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ROUND((SUM(BF122:BF339)),  2)</f>
        <v>0</v>
      </c>
      <c r="G34" s="38"/>
      <c r="H34" s="38"/>
      <c r="I34" s="162">
        <v>0.14999999999999999</v>
      </c>
      <c r="J34" s="161">
        <f>ROUND(((SUM(BF122:BF339))*I34),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ROUND((SUM(BG122:BG339)),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ROUND((SUM(BH122:BH339)),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ROUND((SUM(BI122:BI339)),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14 - Oprava trati v úseku Olbramovice - Kosova Hora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Oprava žel, svršku v km 13,500- 14,910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17. 3. 2020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611</v>
      </c>
      <c r="E99" s="196"/>
      <c r="F99" s="196"/>
      <c r="G99" s="196"/>
      <c r="H99" s="196"/>
      <c r="I99" s="197"/>
      <c r="J99" s="198">
        <f>J311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612</v>
      </c>
      <c r="E100" s="203"/>
      <c r="F100" s="203"/>
      <c r="G100" s="203"/>
      <c r="H100" s="203"/>
      <c r="I100" s="204"/>
      <c r="J100" s="205">
        <f>J312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105</v>
      </c>
      <c r="E101" s="196"/>
      <c r="F101" s="196"/>
      <c r="G101" s="196"/>
      <c r="H101" s="196"/>
      <c r="I101" s="197"/>
      <c r="J101" s="198">
        <f>J319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3"/>
      <c r="C102" s="194"/>
      <c r="D102" s="195" t="s">
        <v>106</v>
      </c>
      <c r="E102" s="196"/>
      <c r="F102" s="196"/>
      <c r="G102" s="196"/>
      <c r="H102" s="196"/>
      <c r="I102" s="197"/>
      <c r="J102" s="198">
        <f>J336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107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14 - Oprava trati v úseku Olbramovice - Kosova Hora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03 - Oprava žel, svršku v km 13,500- 14,910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17. 3. 2020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Ing. Aleš Bednář</v>
      </c>
      <c r="G118" s="40"/>
      <c r="H118" s="40"/>
      <c r="I118" s="147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32</v>
      </c>
      <c r="J119" s="36" t="str">
        <f>E24</f>
        <v>Jan Marušák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108</v>
      </c>
      <c r="D121" s="210" t="s">
        <v>60</v>
      </c>
      <c r="E121" s="210" t="s">
        <v>56</v>
      </c>
      <c r="F121" s="210" t="s">
        <v>57</v>
      </c>
      <c r="G121" s="210" t="s">
        <v>109</v>
      </c>
      <c r="H121" s="210" t="s">
        <v>110</v>
      </c>
      <c r="I121" s="211" t="s">
        <v>111</v>
      </c>
      <c r="J121" s="212" t="s">
        <v>100</v>
      </c>
      <c r="K121" s="213" t="s">
        <v>112</v>
      </c>
      <c r="L121" s="214"/>
      <c r="M121" s="100" t="s">
        <v>1</v>
      </c>
      <c r="N121" s="101" t="s">
        <v>39</v>
      </c>
      <c r="O121" s="101" t="s">
        <v>113</v>
      </c>
      <c r="P121" s="101" t="s">
        <v>114</v>
      </c>
      <c r="Q121" s="101" t="s">
        <v>115</v>
      </c>
      <c r="R121" s="101" t="s">
        <v>116</v>
      </c>
      <c r="S121" s="101" t="s">
        <v>117</v>
      </c>
      <c r="T121" s="102" t="s">
        <v>118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119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P123+P311+P319+P336</f>
        <v>0</v>
      </c>
      <c r="Q122" s="104"/>
      <c r="R122" s="217">
        <f>R123+R311+R319+R336</f>
        <v>2749.982</v>
      </c>
      <c r="S122" s="104"/>
      <c r="T122" s="218">
        <f>T123+T311+T319+T336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102</v>
      </c>
      <c r="BK122" s="219">
        <f>BK123+BK311+BK319+BK336</f>
        <v>0</v>
      </c>
    </row>
    <row r="123" s="12" customFormat="1" ht="25.92" customHeight="1">
      <c r="A123" s="12"/>
      <c r="B123" s="220"/>
      <c r="C123" s="221"/>
      <c r="D123" s="222" t="s">
        <v>74</v>
      </c>
      <c r="E123" s="223" t="s">
        <v>120</v>
      </c>
      <c r="F123" s="223" t="s">
        <v>121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</f>
        <v>0</v>
      </c>
      <c r="Q123" s="228"/>
      <c r="R123" s="229">
        <f>R124</f>
        <v>2749.98072</v>
      </c>
      <c r="S123" s="228"/>
      <c r="T123" s="23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83</v>
      </c>
      <c r="AT123" s="232" t="s">
        <v>74</v>
      </c>
      <c r="AU123" s="232" t="s">
        <v>75</v>
      </c>
      <c r="AY123" s="231" t="s">
        <v>122</v>
      </c>
      <c r="BK123" s="233">
        <f>BK124</f>
        <v>0</v>
      </c>
    </row>
    <row r="124" s="12" customFormat="1" ht="22.8" customHeight="1">
      <c r="A124" s="12"/>
      <c r="B124" s="220"/>
      <c r="C124" s="221"/>
      <c r="D124" s="222" t="s">
        <v>74</v>
      </c>
      <c r="E124" s="234" t="s">
        <v>123</v>
      </c>
      <c r="F124" s="234" t="s">
        <v>124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SUM(P125:P310)</f>
        <v>0</v>
      </c>
      <c r="Q124" s="228"/>
      <c r="R124" s="229">
        <f>SUM(R125:R310)</f>
        <v>2749.98072</v>
      </c>
      <c r="S124" s="228"/>
      <c r="T124" s="230">
        <f>SUM(T125:T310)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83</v>
      </c>
      <c r="AT124" s="232" t="s">
        <v>74</v>
      </c>
      <c r="AU124" s="232" t="s">
        <v>83</v>
      </c>
      <c r="AY124" s="231" t="s">
        <v>122</v>
      </c>
      <c r="BK124" s="233">
        <f>SUM(BK125:BK310)</f>
        <v>0</v>
      </c>
    </row>
    <row r="125" s="2" customFormat="1" ht="55.5" customHeight="1">
      <c r="A125" s="38"/>
      <c r="B125" s="39"/>
      <c r="C125" s="236" t="s">
        <v>83</v>
      </c>
      <c r="D125" s="236" t="s">
        <v>125</v>
      </c>
      <c r="E125" s="237" t="s">
        <v>126</v>
      </c>
      <c r="F125" s="238" t="s">
        <v>127</v>
      </c>
      <c r="G125" s="239" t="s">
        <v>128</v>
      </c>
      <c r="H125" s="240">
        <v>1410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129</v>
      </c>
      <c r="AT125" s="248" t="s">
        <v>125</v>
      </c>
      <c r="AU125" s="248" t="s">
        <v>85</v>
      </c>
      <c r="AY125" s="17" t="s">
        <v>122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129</v>
      </c>
      <c r="BM125" s="248" t="s">
        <v>613</v>
      </c>
    </row>
    <row r="126" s="13" customFormat="1">
      <c r="A126" s="13"/>
      <c r="B126" s="250"/>
      <c r="C126" s="251"/>
      <c r="D126" s="252" t="s">
        <v>131</v>
      </c>
      <c r="E126" s="253" t="s">
        <v>1</v>
      </c>
      <c r="F126" s="254" t="s">
        <v>614</v>
      </c>
      <c r="G126" s="251"/>
      <c r="H126" s="255">
        <v>1410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131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122</v>
      </c>
    </row>
    <row r="127" s="14" customFormat="1">
      <c r="A127" s="14"/>
      <c r="B127" s="262"/>
      <c r="C127" s="263"/>
      <c r="D127" s="252" t="s">
        <v>131</v>
      </c>
      <c r="E127" s="264" t="s">
        <v>1</v>
      </c>
      <c r="F127" s="265" t="s">
        <v>133</v>
      </c>
      <c r="G127" s="263"/>
      <c r="H127" s="266">
        <v>1410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131</v>
      </c>
      <c r="AU127" s="272" t="s">
        <v>85</v>
      </c>
      <c r="AV127" s="14" t="s">
        <v>129</v>
      </c>
      <c r="AW127" s="14" t="s">
        <v>31</v>
      </c>
      <c r="AX127" s="14" t="s">
        <v>83</v>
      </c>
      <c r="AY127" s="272" t="s">
        <v>122</v>
      </c>
    </row>
    <row r="128" s="2" customFormat="1" ht="100.5" customHeight="1">
      <c r="A128" s="38"/>
      <c r="B128" s="39"/>
      <c r="C128" s="236" t="s">
        <v>85</v>
      </c>
      <c r="D128" s="236" t="s">
        <v>125</v>
      </c>
      <c r="E128" s="237" t="s">
        <v>134</v>
      </c>
      <c r="F128" s="238" t="s">
        <v>135</v>
      </c>
      <c r="G128" s="239" t="s">
        <v>136</v>
      </c>
      <c r="H128" s="240">
        <v>394.80000000000001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129</v>
      </c>
      <c r="AT128" s="248" t="s">
        <v>125</v>
      </c>
      <c r="AU128" s="248" t="s">
        <v>85</v>
      </c>
      <c r="AY128" s="17" t="s">
        <v>122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129</v>
      </c>
      <c r="BM128" s="248" t="s">
        <v>615</v>
      </c>
    </row>
    <row r="129" s="13" customFormat="1">
      <c r="A129" s="13"/>
      <c r="B129" s="250"/>
      <c r="C129" s="251"/>
      <c r="D129" s="252" t="s">
        <v>131</v>
      </c>
      <c r="E129" s="253" t="s">
        <v>1</v>
      </c>
      <c r="F129" s="254" t="s">
        <v>616</v>
      </c>
      <c r="G129" s="251"/>
      <c r="H129" s="255">
        <v>394.80000000000001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131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122</v>
      </c>
    </row>
    <row r="130" s="14" customFormat="1">
      <c r="A130" s="14"/>
      <c r="B130" s="262"/>
      <c r="C130" s="263"/>
      <c r="D130" s="252" t="s">
        <v>131</v>
      </c>
      <c r="E130" s="264" t="s">
        <v>1</v>
      </c>
      <c r="F130" s="265" t="s">
        <v>133</v>
      </c>
      <c r="G130" s="263"/>
      <c r="H130" s="266">
        <v>394.80000000000001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131</v>
      </c>
      <c r="AU130" s="272" t="s">
        <v>85</v>
      </c>
      <c r="AV130" s="14" t="s">
        <v>129</v>
      </c>
      <c r="AW130" s="14" t="s">
        <v>31</v>
      </c>
      <c r="AX130" s="14" t="s">
        <v>83</v>
      </c>
      <c r="AY130" s="272" t="s">
        <v>122</v>
      </c>
    </row>
    <row r="131" s="2" customFormat="1" ht="55.5" customHeight="1">
      <c r="A131" s="38"/>
      <c r="B131" s="39"/>
      <c r="C131" s="236" t="s">
        <v>139</v>
      </c>
      <c r="D131" s="236" t="s">
        <v>125</v>
      </c>
      <c r="E131" s="237" t="s">
        <v>140</v>
      </c>
      <c r="F131" s="238" t="s">
        <v>141</v>
      </c>
      <c r="G131" s="239" t="s">
        <v>128</v>
      </c>
      <c r="H131" s="240">
        <v>0.84599999999999997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40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129</v>
      </c>
      <c r="AT131" s="248" t="s">
        <v>125</v>
      </c>
      <c r="AU131" s="248" t="s">
        <v>85</v>
      </c>
      <c r="AY131" s="17" t="s">
        <v>122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83</v>
      </c>
      <c r="BK131" s="249">
        <f>ROUND(I131*H131,2)</f>
        <v>0</v>
      </c>
      <c r="BL131" s="17" t="s">
        <v>129</v>
      </c>
      <c r="BM131" s="248" t="s">
        <v>617</v>
      </c>
    </row>
    <row r="132" s="13" customFormat="1">
      <c r="A132" s="13"/>
      <c r="B132" s="250"/>
      <c r="C132" s="251"/>
      <c r="D132" s="252" t="s">
        <v>131</v>
      </c>
      <c r="E132" s="253" t="s">
        <v>1</v>
      </c>
      <c r="F132" s="254" t="s">
        <v>618</v>
      </c>
      <c r="G132" s="251"/>
      <c r="H132" s="255">
        <v>0.84599999999999997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131</v>
      </c>
      <c r="AU132" s="261" t="s">
        <v>85</v>
      </c>
      <c r="AV132" s="13" t="s">
        <v>85</v>
      </c>
      <c r="AW132" s="13" t="s">
        <v>31</v>
      </c>
      <c r="AX132" s="13" t="s">
        <v>75</v>
      </c>
      <c r="AY132" s="261" t="s">
        <v>122</v>
      </c>
    </row>
    <row r="133" s="14" customFormat="1">
      <c r="A133" s="14"/>
      <c r="B133" s="262"/>
      <c r="C133" s="263"/>
      <c r="D133" s="252" t="s">
        <v>131</v>
      </c>
      <c r="E133" s="264" t="s">
        <v>1</v>
      </c>
      <c r="F133" s="265" t="s">
        <v>133</v>
      </c>
      <c r="G133" s="263"/>
      <c r="H133" s="266">
        <v>0.84599999999999997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131</v>
      </c>
      <c r="AU133" s="272" t="s">
        <v>85</v>
      </c>
      <c r="AV133" s="14" t="s">
        <v>129</v>
      </c>
      <c r="AW133" s="14" t="s">
        <v>31</v>
      </c>
      <c r="AX133" s="14" t="s">
        <v>83</v>
      </c>
      <c r="AY133" s="272" t="s">
        <v>122</v>
      </c>
    </row>
    <row r="134" s="2" customFormat="1" ht="66.75" customHeight="1">
      <c r="A134" s="38"/>
      <c r="B134" s="39"/>
      <c r="C134" s="236" t="s">
        <v>129</v>
      </c>
      <c r="D134" s="236" t="s">
        <v>125</v>
      </c>
      <c r="E134" s="237" t="s">
        <v>147</v>
      </c>
      <c r="F134" s="238" t="s">
        <v>148</v>
      </c>
      <c r="G134" s="239" t="s">
        <v>136</v>
      </c>
      <c r="H134" s="240">
        <v>1470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40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129</v>
      </c>
      <c r="AT134" s="248" t="s">
        <v>125</v>
      </c>
      <c r="AU134" s="248" t="s">
        <v>85</v>
      </c>
      <c r="AY134" s="17" t="s">
        <v>122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83</v>
      </c>
      <c r="BK134" s="249">
        <f>ROUND(I134*H134,2)</f>
        <v>0</v>
      </c>
      <c r="BL134" s="17" t="s">
        <v>129</v>
      </c>
      <c r="BM134" s="248" t="s">
        <v>619</v>
      </c>
    </row>
    <row r="135" s="13" customFormat="1">
      <c r="A135" s="13"/>
      <c r="B135" s="250"/>
      <c r="C135" s="251"/>
      <c r="D135" s="252" t="s">
        <v>131</v>
      </c>
      <c r="E135" s="253" t="s">
        <v>1</v>
      </c>
      <c r="F135" s="254" t="s">
        <v>620</v>
      </c>
      <c r="G135" s="251"/>
      <c r="H135" s="255">
        <v>394.80000000000001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131</v>
      </c>
      <c r="AU135" s="261" t="s">
        <v>85</v>
      </c>
      <c r="AV135" s="13" t="s">
        <v>85</v>
      </c>
      <c r="AW135" s="13" t="s">
        <v>31</v>
      </c>
      <c r="AX135" s="13" t="s">
        <v>75</v>
      </c>
      <c r="AY135" s="261" t="s">
        <v>122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621</v>
      </c>
      <c r="G136" s="251"/>
      <c r="H136" s="255">
        <v>1015.2000000000001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131</v>
      </c>
      <c r="AU136" s="261" t="s">
        <v>85</v>
      </c>
      <c r="AV136" s="13" t="s">
        <v>85</v>
      </c>
      <c r="AW136" s="13" t="s">
        <v>31</v>
      </c>
      <c r="AX136" s="13" t="s">
        <v>75</v>
      </c>
      <c r="AY136" s="261" t="s">
        <v>122</v>
      </c>
    </row>
    <row r="137" s="13" customFormat="1">
      <c r="A137" s="13"/>
      <c r="B137" s="250"/>
      <c r="C137" s="251"/>
      <c r="D137" s="252" t="s">
        <v>131</v>
      </c>
      <c r="E137" s="253" t="s">
        <v>1</v>
      </c>
      <c r="F137" s="254" t="s">
        <v>622</v>
      </c>
      <c r="G137" s="251"/>
      <c r="H137" s="255">
        <v>60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131</v>
      </c>
      <c r="AU137" s="261" t="s">
        <v>85</v>
      </c>
      <c r="AV137" s="13" t="s">
        <v>85</v>
      </c>
      <c r="AW137" s="13" t="s">
        <v>31</v>
      </c>
      <c r="AX137" s="13" t="s">
        <v>75</v>
      </c>
      <c r="AY137" s="261" t="s">
        <v>122</v>
      </c>
    </row>
    <row r="138" s="14" customFormat="1">
      <c r="A138" s="14"/>
      <c r="B138" s="262"/>
      <c r="C138" s="263"/>
      <c r="D138" s="252" t="s">
        <v>131</v>
      </c>
      <c r="E138" s="264" t="s">
        <v>1</v>
      </c>
      <c r="F138" s="265" t="s">
        <v>133</v>
      </c>
      <c r="G138" s="263"/>
      <c r="H138" s="266">
        <v>1470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131</v>
      </c>
      <c r="AU138" s="272" t="s">
        <v>85</v>
      </c>
      <c r="AV138" s="14" t="s">
        <v>129</v>
      </c>
      <c r="AW138" s="14" t="s">
        <v>31</v>
      </c>
      <c r="AX138" s="14" t="s">
        <v>83</v>
      </c>
      <c r="AY138" s="272" t="s">
        <v>122</v>
      </c>
    </row>
    <row r="139" s="2" customFormat="1" ht="16.5" customHeight="1">
      <c r="A139" s="38"/>
      <c r="B139" s="39"/>
      <c r="C139" s="273" t="s">
        <v>123</v>
      </c>
      <c r="D139" s="273" t="s">
        <v>152</v>
      </c>
      <c r="E139" s="274" t="s">
        <v>153</v>
      </c>
      <c r="F139" s="275" t="s">
        <v>154</v>
      </c>
      <c r="G139" s="276" t="s">
        <v>155</v>
      </c>
      <c r="H139" s="277">
        <v>2646</v>
      </c>
      <c r="I139" s="278"/>
      <c r="J139" s="279">
        <f>ROUND(I139*H139,2)</f>
        <v>0</v>
      </c>
      <c r="K139" s="280"/>
      <c r="L139" s="281"/>
      <c r="M139" s="282" t="s">
        <v>1</v>
      </c>
      <c r="N139" s="283" t="s">
        <v>40</v>
      </c>
      <c r="O139" s="91"/>
      <c r="P139" s="246">
        <f>O139*H139</f>
        <v>0</v>
      </c>
      <c r="Q139" s="246">
        <v>1</v>
      </c>
      <c r="R139" s="246">
        <f>Q139*H139</f>
        <v>2646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156</v>
      </c>
      <c r="AT139" s="248" t="s">
        <v>152</v>
      </c>
      <c r="AU139" s="248" t="s">
        <v>85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83</v>
      </c>
      <c r="BK139" s="249">
        <f>ROUND(I139*H139,2)</f>
        <v>0</v>
      </c>
      <c r="BL139" s="17" t="s">
        <v>129</v>
      </c>
      <c r="BM139" s="248" t="s">
        <v>623</v>
      </c>
    </row>
    <row r="140" s="13" customFormat="1">
      <c r="A140" s="13"/>
      <c r="B140" s="250"/>
      <c r="C140" s="251"/>
      <c r="D140" s="252" t="s">
        <v>131</v>
      </c>
      <c r="E140" s="253" t="s">
        <v>1</v>
      </c>
      <c r="F140" s="254" t="s">
        <v>624</v>
      </c>
      <c r="G140" s="251"/>
      <c r="H140" s="255">
        <v>2646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131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122</v>
      </c>
    </row>
    <row r="141" s="14" customFormat="1">
      <c r="A141" s="14"/>
      <c r="B141" s="262"/>
      <c r="C141" s="263"/>
      <c r="D141" s="252" t="s">
        <v>131</v>
      </c>
      <c r="E141" s="264" t="s">
        <v>1</v>
      </c>
      <c r="F141" s="265" t="s">
        <v>133</v>
      </c>
      <c r="G141" s="263"/>
      <c r="H141" s="266">
        <v>2646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131</v>
      </c>
      <c r="AU141" s="272" t="s">
        <v>85</v>
      </c>
      <c r="AV141" s="14" t="s">
        <v>129</v>
      </c>
      <c r="AW141" s="14" t="s">
        <v>31</v>
      </c>
      <c r="AX141" s="14" t="s">
        <v>83</v>
      </c>
      <c r="AY141" s="272" t="s">
        <v>122</v>
      </c>
    </row>
    <row r="142" s="2" customFormat="1" ht="16.5" customHeight="1">
      <c r="A142" s="38"/>
      <c r="B142" s="39"/>
      <c r="C142" s="273" t="s">
        <v>159</v>
      </c>
      <c r="D142" s="273" t="s">
        <v>152</v>
      </c>
      <c r="E142" s="274" t="s">
        <v>160</v>
      </c>
      <c r="F142" s="275" t="s">
        <v>161</v>
      </c>
      <c r="G142" s="276" t="s">
        <v>162</v>
      </c>
      <c r="H142" s="277">
        <v>147</v>
      </c>
      <c r="I142" s="278"/>
      <c r="J142" s="279">
        <f>ROUND(I142*H142,2)</f>
        <v>0</v>
      </c>
      <c r="K142" s="280"/>
      <c r="L142" s="281"/>
      <c r="M142" s="282" t="s">
        <v>1</v>
      </c>
      <c r="N142" s="283" t="s">
        <v>40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156</v>
      </c>
      <c r="AT142" s="248" t="s">
        <v>152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83</v>
      </c>
      <c r="BK142" s="249">
        <f>ROUND(I142*H142,2)</f>
        <v>0</v>
      </c>
      <c r="BL142" s="17" t="s">
        <v>129</v>
      </c>
      <c r="BM142" s="248" t="s">
        <v>625</v>
      </c>
    </row>
    <row r="143" s="15" customFormat="1">
      <c r="A143" s="15"/>
      <c r="B143" s="284"/>
      <c r="C143" s="285"/>
      <c r="D143" s="252" t="s">
        <v>131</v>
      </c>
      <c r="E143" s="286" t="s">
        <v>1</v>
      </c>
      <c r="F143" s="287" t="s">
        <v>164</v>
      </c>
      <c r="G143" s="285"/>
      <c r="H143" s="286" t="s">
        <v>1</v>
      </c>
      <c r="I143" s="288"/>
      <c r="J143" s="285"/>
      <c r="K143" s="285"/>
      <c r="L143" s="289"/>
      <c r="M143" s="290"/>
      <c r="N143" s="291"/>
      <c r="O143" s="291"/>
      <c r="P143" s="291"/>
      <c r="Q143" s="291"/>
      <c r="R143" s="291"/>
      <c r="S143" s="291"/>
      <c r="T143" s="29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3" t="s">
        <v>131</v>
      </c>
      <c r="AU143" s="293" t="s">
        <v>85</v>
      </c>
      <c r="AV143" s="15" t="s">
        <v>83</v>
      </c>
      <c r="AW143" s="15" t="s">
        <v>31</v>
      </c>
      <c r="AX143" s="15" t="s">
        <v>75</v>
      </c>
      <c r="AY143" s="293" t="s">
        <v>122</v>
      </c>
    </row>
    <row r="144" s="13" customFormat="1">
      <c r="A144" s="13"/>
      <c r="B144" s="250"/>
      <c r="C144" s="251"/>
      <c r="D144" s="252" t="s">
        <v>131</v>
      </c>
      <c r="E144" s="253" t="s">
        <v>1</v>
      </c>
      <c r="F144" s="254" t="s">
        <v>626</v>
      </c>
      <c r="G144" s="251"/>
      <c r="H144" s="255">
        <v>147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131</v>
      </c>
      <c r="AU144" s="261" t="s">
        <v>85</v>
      </c>
      <c r="AV144" s="13" t="s">
        <v>85</v>
      </c>
      <c r="AW144" s="13" t="s">
        <v>31</v>
      </c>
      <c r="AX144" s="13" t="s">
        <v>75</v>
      </c>
      <c r="AY144" s="261" t="s">
        <v>122</v>
      </c>
    </row>
    <row r="145" s="14" customFormat="1">
      <c r="A145" s="14"/>
      <c r="B145" s="262"/>
      <c r="C145" s="263"/>
      <c r="D145" s="252" t="s">
        <v>131</v>
      </c>
      <c r="E145" s="264" t="s">
        <v>1</v>
      </c>
      <c r="F145" s="265" t="s">
        <v>133</v>
      </c>
      <c r="G145" s="263"/>
      <c r="H145" s="266">
        <v>147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131</v>
      </c>
      <c r="AU145" s="272" t="s">
        <v>85</v>
      </c>
      <c r="AV145" s="14" t="s">
        <v>129</v>
      </c>
      <c r="AW145" s="14" t="s">
        <v>31</v>
      </c>
      <c r="AX145" s="14" t="s">
        <v>83</v>
      </c>
      <c r="AY145" s="272" t="s">
        <v>122</v>
      </c>
    </row>
    <row r="146" s="2" customFormat="1" ht="16.5" customHeight="1">
      <c r="A146" s="38"/>
      <c r="B146" s="39"/>
      <c r="C146" s="273" t="s">
        <v>156</v>
      </c>
      <c r="D146" s="273" t="s">
        <v>152</v>
      </c>
      <c r="E146" s="274" t="s">
        <v>173</v>
      </c>
      <c r="F146" s="275" t="s">
        <v>174</v>
      </c>
      <c r="G146" s="276" t="s">
        <v>162</v>
      </c>
      <c r="H146" s="277">
        <v>8</v>
      </c>
      <c r="I146" s="278"/>
      <c r="J146" s="279">
        <f>ROUND(I146*H146,2)</f>
        <v>0</v>
      </c>
      <c r="K146" s="280"/>
      <c r="L146" s="281"/>
      <c r="M146" s="282" t="s">
        <v>1</v>
      </c>
      <c r="N146" s="283" t="s">
        <v>40</v>
      </c>
      <c r="O146" s="91"/>
      <c r="P146" s="246">
        <f>O146*H146</f>
        <v>0</v>
      </c>
      <c r="Q146" s="246">
        <v>3.70425</v>
      </c>
      <c r="R146" s="246">
        <f>Q146*H146</f>
        <v>29.634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156</v>
      </c>
      <c r="AT146" s="248" t="s">
        <v>152</v>
      </c>
      <c r="AU146" s="248" t="s">
        <v>85</v>
      </c>
      <c r="AY146" s="17" t="s">
        <v>122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83</v>
      </c>
      <c r="BK146" s="249">
        <f>ROUND(I146*H146,2)</f>
        <v>0</v>
      </c>
      <c r="BL146" s="17" t="s">
        <v>129</v>
      </c>
      <c r="BM146" s="248" t="s">
        <v>627</v>
      </c>
    </row>
    <row r="147" s="15" customFormat="1">
      <c r="A147" s="15"/>
      <c r="B147" s="284"/>
      <c r="C147" s="285"/>
      <c r="D147" s="252" t="s">
        <v>131</v>
      </c>
      <c r="E147" s="286" t="s">
        <v>1</v>
      </c>
      <c r="F147" s="287" t="s">
        <v>164</v>
      </c>
      <c r="G147" s="285"/>
      <c r="H147" s="286" t="s">
        <v>1</v>
      </c>
      <c r="I147" s="288"/>
      <c r="J147" s="285"/>
      <c r="K147" s="285"/>
      <c r="L147" s="289"/>
      <c r="M147" s="290"/>
      <c r="N147" s="291"/>
      <c r="O147" s="291"/>
      <c r="P147" s="291"/>
      <c r="Q147" s="291"/>
      <c r="R147" s="291"/>
      <c r="S147" s="291"/>
      <c r="T147" s="29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3" t="s">
        <v>131</v>
      </c>
      <c r="AU147" s="293" t="s">
        <v>85</v>
      </c>
      <c r="AV147" s="15" t="s">
        <v>83</v>
      </c>
      <c r="AW147" s="15" t="s">
        <v>31</v>
      </c>
      <c r="AX147" s="15" t="s">
        <v>75</v>
      </c>
      <c r="AY147" s="293" t="s">
        <v>122</v>
      </c>
    </row>
    <row r="148" s="13" customFormat="1">
      <c r="A148" s="13"/>
      <c r="B148" s="250"/>
      <c r="C148" s="251"/>
      <c r="D148" s="252" t="s">
        <v>131</v>
      </c>
      <c r="E148" s="253" t="s">
        <v>1</v>
      </c>
      <c r="F148" s="254" t="s">
        <v>628</v>
      </c>
      <c r="G148" s="251"/>
      <c r="H148" s="255">
        <v>8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131</v>
      </c>
      <c r="AU148" s="261" t="s">
        <v>85</v>
      </c>
      <c r="AV148" s="13" t="s">
        <v>85</v>
      </c>
      <c r="AW148" s="13" t="s">
        <v>31</v>
      </c>
      <c r="AX148" s="13" t="s">
        <v>75</v>
      </c>
      <c r="AY148" s="261" t="s">
        <v>122</v>
      </c>
    </row>
    <row r="149" s="14" customFormat="1">
      <c r="A149" s="14"/>
      <c r="B149" s="262"/>
      <c r="C149" s="263"/>
      <c r="D149" s="252" t="s">
        <v>131</v>
      </c>
      <c r="E149" s="264" t="s">
        <v>1</v>
      </c>
      <c r="F149" s="265" t="s">
        <v>133</v>
      </c>
      <c r="G149" s="263"/>
      <c r="H149" s="266">
        <v>8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131</v>
      </c>
      <c r="AU149" s="272" t="s">
        <v>85</v>
      </c>
      <c r="AV149" s="14" t="s">
        <v>129</v>
      </c>
      <c r="AW149" s="14" t="s">
        <v>31</v>
      </c>
      <c r="AX149" s="14" t="s">
        <v>83</v>
      </c>
      <c r="AY149" s="272" t="s">
        <v>122</v>
      </c>
    </row>
    <row r="150" s="2" customFormat="1" ht="134.25" customHeight="1">
      <c r="A150" s="38"/>
      <c r="B150" s="39"/>
      <c r="C150" s="236" t="s">
        <v>184</v>
      </c>
      <c r="D150" s="236" t="s">
        <v>125</v>
      </c>
      <c r="E150" s="237" t="s">
        <v>185</v>
      </c>
      <c r="F150" s="238" t="s">
        <v>186</v>
      </c>
      <c r="G150" s="239" t="s">
        <v>162</v>
      </c>
      <c r="H150" s="240">
        <v>147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40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129</v>
      </c>
      <c r="AT150" s="248" t="s">
        <v>125</v>
      </c>
      <c r="AU150" s="248" t="s">
        <v>85</v>
      </c>
      <c r="AY150" s="17" t="s">
        <v>122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83</v>
      </c>
      <c r="BK150" s="249">
        <f>ROUND(I150*H150,2)</f>
        <v>0</v>
      </c>
      <c r="BL150" s="17" t="s">
        <v>129</v>
      </c>
      <c r="BM150" s="248" t="s">
        <v>629</v>
      </c>
    </row>
    <row r="151" s="13" customFormat="1">
      <c r="A151" s="13"/>
      <c r="B151" s="250"/>
      <c r="C151" s="251"/>
      <c r="D151" s="252" t="s">
        <v>131</v>
      </c>
      <c r="E151" s="253" t="s">
        <v>1</v>
      </c>
      <c r="F151" s="254" t="s">
        <v>630</v>
      </c>
      <c r="G151" s="251"/>
      <c r="H151" s="255">
        <v>58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131</v>
      </c>
      <c r="AU151" s="261" t="s">
        <v>85</v>
      </c>
      <c r="AV151" s="13" t="s">
        <v>85</v>
      </c>
      <c r="AW151" s="13" t="s">
        <v>31</v>
      </c>
      <c r="AX151" s="13" t="s">
        <v>75</v>
      </c>
      <c r="AY151" s="261" t="s">
        <v>122</v>
      </c>
    </row>
    <row r="152" s="13" customFormat="1">
      <c r="A152" s="13"/>
      <c r="B152" s="250"/>
      <c r="C152" s="251"/>
      <c r="D152" s="252" t="s">
        <v>131</v>
      </c>
      <c r="E152" s="253" t="s">
        <v>1</v>
      </c>
      <c r="F152" s="254" t="s">
        <v>631</v>
      </c>
      <c r="G152" s="251"/>
      <c r="H152" s="255">
        <v>7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131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122</v>
      </c>
    </row>
    <row r="153" s="13" customFormat="1">
      <c r="A153" s="13"/>
      <c r="B153" s="250"/>
      <c r="C153" s="251"/>
      <c r="D153" s="252" t="s">
        <v>131</v>
      </c>
      <c r="E153" s="253" t="s">
        <v>1</v>
      </c>
      <c r="F153" s="254" t="s">
        <v>632</v>
      </c>
      <c r="G153" s="251"/>
      <c r="H153" s="255">
        <v>27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131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122</v>
      </c>
    </row>
    <row r="154" s="13" customFormat="1">
      <c r="A154" s="13"/>
      <c r="B154" s="250"/>
      <c r="C154" s="251"/>
      <c r="D154" s="252" t="s">
        <v>131</v>
      </c>
      <c r="E154" s="253" t="s">
        <v>1</v>
      </c>
      <c r="F154" s="254" t="s">
        <v>633</v>
      </c>
      <c r="G154" s="251"/>
      <c r="H154" s="255">
        <v>8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131</v>
      </c>
      <c r="AU154" s="261" t="s">
        <v>85</v>
      </c>
      <c r="AV154" s="13" t="s">
        <v>85</v>
      </c>
      <c r="AW154" s="13" t="s">
        <v>31</v>
      </c>
      <c r="AX154" s="13" t="s">
        <v>75</v>
      </c>
      <c r="AY154" s="261" t="s">
        <v>122</v>
      </c>
    </row>
    <row r="155" s="13" customFormat="1">
      <c r="A155" s="13"/>
      <c r="B155" s="250"/>
      <c r="C155" s="251"/>
      <c r="D155" s="252" t="s">
        <v>131</v>
      </c>
      <c r="E155" s="253" t="s">
        <v>1</v>
      </c>
      <c r="F155" s="254" t="s">
        <v>634</v>
      </c>
      <c r="G155" s="251"/>
      <c r="H155" s="255">
        <v>17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131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122</v>
      </c>
    </row>
    <row r="156" s="13" customFormat="1">
      <c r="A156" s="13"/>
      <c r="B156" s="250"/>
      <c r="C156" s="251"/>
      <c r="D156" s="252" t="s">
        <v>131</v>
      </c>
      <c r="E156" s="253" t="s">
        <v>1</v>
      </c>
      <c r="F156" s="254" t="s">
        <v>635</v>
      </c>
      <c r="G156" s="251"/>
      <c r="H156" s="255">
        <v>30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131</v>
      </c>
      <c r="AU156" s="261" t="s">
        <v>85</v>
      </c>
      <c r="AV156" s="13" t="s">
        <v>85</v>
      </c>
      <c r="AW156" s="13" t="s">
        <v>31</v>
      </c>
      <c r="AX156" s="13" t="s">
        <v>75</v>
      </c>
      <c r="AY156" s="261" t="s">
        <v>122</v>
      </c>
    </row>
    <row r="157" s="14" customFormat="1">
      <c r="A157" s="14"/>
      <c r="B157" s="262"/>
      <c r="C157" s="263"/>
      <c r="D157" s="252" t="s">
        <v>131</v>
      </c>
      <c r="E157" s="264" t="s">
        <v>1</v>
      </c>
      <c r="F157" s="265" t="s">
        <v>133</v>
      </c>
      <c r="G157" s="263"/>
      <c r="H157" s="266">
        <v>147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131</v>
      </c>
      <c r="AU157" s="272" t="s">
        <v>85</v>
      </c>
      <c r="AV157" s="14" t="s">
        <v>129</v>
      </c>
      <c r="AW157" s="14" t="s">
        <v>31</v>
      </c>
      <c r="AX157" s="14" t="s">
        <v>83</v>
      </c>
      <c r="AY157" s="272" t="s">
        <v>122</v>
      </c>
    </row>
    <row r="158" s="2" customFormat="1" ht="78" customHeight="1">
      <c r="A158" s="38"/>
      <c r="B158" s="39"/>
      <c r="C158" s="236" t="s">
        <v>188</v>
      </c>
      <c r="D158" s="236" t="s">
        <v>125</v>
      </c>
      <c r="E158" s="237" t="s">
        <v>636</v>
      </c>
      <c r="F158" s="238" t="s">
        <v>637</v>
      </c>
      <c r="G158" s="239" t="s">
        <v>162</v>
      </c>
      <c r="H158" s="240">
        <v>192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40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129</v>
      </c>
      <c r="AT158" s="248" t="s">
        <v>125</v>
      </c>
      <c r="AU158" s="248" t="s">
        <v>85</v>
      </c>
      <c r="AY158" s="17" t="s">
        <v>122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83</v>
      </c>
      <c r="BK158" s="249">
        <f>ROUND(I158*H158,2)</f>
        <v>0</v>
      </c>
      <c r="BL158" s="17" t="s">
        <v>129</v>
      </c>
      <c r="BM158" s="248" t="s">
        <v>638</v>
      </c>
    </row>
    <row r="159" s="13" customFormat="1">
      <c r="A159" s="13"/>
      <c r="B159" s="250"/>
      <c r="C159" s="251"/>
      <c r="D159" s="252" t="s">
        <v>131</v>
      </c>
      <c r="E159" s="253" t="s">
        <v>1</v>
      </c>
      <c r="F159" s="254" t="s">
        <v>639</v>
      </c>
      <c r="G159" s="251"/>
      <c r="H159" s="255">
        <v>91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131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122</v>
      </c>
    </row>
    <row r="160" s="13" customFormat="1">
      <c r="A160" s="13"/>
      <c r="B160" s="250"/>
      <c r="C160" s="251"/>
      <c r="D160" s="252" t="s">
        <v>131</v>
      </c>
      <c r="E160" s="253" t="s">
        <v>1</v>
      </c>
      <c r="F160" s="254" t="s">
        <v>640</v>
      </c>
      <c r="G160" s="251"/>
      <c r="H160" s="255">
        <v>49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131</v>
      </c>
      <c r="AU160" s="261" t="s">
        <v>85</v>
      </c>
      <c r="AV160" s="13" t="s">
        <v>85</v>
      </c>
      <c r="AW160" s="13" t="s">
        <v>31</v>
      </c>
      <c r="AX160" s="13" t="s">
        <v>75</v>
      </c>
      <c r="AY160" s="261" t="s">
        <v>122</v>
      </c>
    </row>
    <row r="161" s="13" customFormat="1">
      <c r="A161" s="13"/>
      <c r="B161" s="250"/>
      <c r="C161" s="251"/>
      <c r="D161" s="252" t="s">
        <v>131</v>
      </c>
      <c r="E161" s="253" t="s">
        <v>1</v>
      </c>
      <c r="F161" s="254" t="s">
        <v>641</v>
      </c>
      <c r="G161" s="251"/>
      <c r="H161" s="255">
        <v>52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131</v>
      </c>
      <c r="AU161" s="261" t="s">
        <v>85</v>
      </c>
      <c r="AV161" s="13" t="s">
        <v>85</v>
      </c>
      <c r="AW161" s="13" t="s">
        <v>31</v>
      </c>
      <c r="AX161" s="13" t="s">
        <v>75</v>
      </c>
      <c r="AY161" s="261" t="s">
        <v>122</v>
      </c>
    </row>
    <row r="162" s="14" customFormat="1">
      <c r="A162" s="14"/>
      <c r="B162" s="262"/>
      <c r="C162" s="263"/>
      <c r="D162" s="252" t="s">
        <v>131</v>
      </c>
      <c r="E162" s="264" t="s">
        <v>1</v>
      </c>
      <c r="F162" s="265" t="s">
        <v>133</v>
      </c>
      <c r="G162" s="263"/>
      <c r="H162" s="266">
        <v>192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131</v>
      </c>
      <c r="AU162" s="272" t="s">
        <v>85</v>
      </c>
      <c r="AV162" s="14" t="s">
        <v>129</v>
      </c>
      <c r="AW162" s="14" t="s">
        <v>31</v>
      </c>
      <c r="AX162" s="14" t="s">
        <v>83</v>
      </c>
      <c r="AY162" s="272" t="s">
        <v>122</v>
      </c>
    </row>
    <row r="163" s="2" customFormat="1" ht="66.75" customHeight="1">
      <c r="A163" s="38"/>
      <c r="B163" s="39"/>
      <c r="C163" s="236" t="s">
        <v>197</v>
      </c>
      <c r="D163" s="236" t="s">
        <v>125</v>
      </c>
      <c r="E163" s="237" t="s">
        <v>189</v>
      </c>
      <c r="F163" s="238" t="s">
        <v>190</v>
      </c>
      <c r="G163" s="239" t="s">
        <v>191</v>
      </c>
      <c r="H163" s="240">
        <v>0.28199999999999997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40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129</v>
      </c>
      <c r="AT163" s="248" t="s">
        <v>125</v>
      </c>
      <c r="AU163" s="248" t="s">
        <v>85</v>
      </c>
      <c r="AY163" s="17" t="s">
        <v>122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83</v>
      </c>
      <c r="BK163" s="249">
        <f>ROUND(I163*H163,2)</f>
        <v>0</v>
      </c>
      <c r="BL163" s="17" t="s">
        <v>129</v>
      </c>
      <c r="BM163" s="248" t="s">
        <v>642</v>
      </c>
    </row>
    <row r="164" s="13" customFormat="1">
      <c r="A164" s="13"/>
      <c r="B164" s="250"/>
      <c r="C164" s="251"/>
      <c r="D164" s="252" t="s">
        <v>131</v>
      </c>
      <c r="E164" s="253" t="s">
        <v>1</v>
      </c>
      <c r="F164" s="254" t="s">
        <v>643</v>
      </c>
      <c r="G164" s="251"/>
      <c r="H164" s="255">
        <v>0.28199999999999997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131</v>
      </c>
      <c r="AU164" s="261" t="s">
        <v>85</v>
      </c>
      <c r="AV164" s="13" t="s">
        <v>85</v>
      </c>
      <c r="AW164" s="13" t="s">
        <v>31</v>
      </c>
      <c r="AX164" s="13" t="s">
        <v>75</v>
      </c>
      <c r="AY164" s="261" t="s">
        <v>122</v>
      </c>
    </row>
    <row r="165" s="14" customFormat="1">
      <c r="A165" s="14"/>
      <c r="B165" s="262"/>
      <c r="C165" s="263"/>
      <c r="D165" s="252" t="s">
        <v>131</v>
      </c>
      <c r="E165" s="264" t="s">
        <v>1</v>
      </c>
      <c r="F165" s="265" t="s">
        <v>133</v>
      </c>
      <c r="G165" s="263"/>
      <c r="H165" s="266">
        <v>0.28199999999999997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131</v>
      </c>
      <c r="AU165" s="272" t="s">
        <v>85</v>
      </c>
      <c r="AV165" s="14" t="s">
        <v>129</v>
      </c>
      <c r="AW165" s="14" t="s">
        <v>31</v>
      </c>
      <c r="AX165" s="14" t="s">
        <v>83</v>
      </c>
      <c r="AY165" s="272" t="s">
        <v>122</v>
      </c>
    </row>
    <row r="166" s="2" customFormat="1" ht="21.75" customHeight="1">
      <c r="A166" s="38"/>
      <c r="B166" s="39"/>
      <c r="C166" s="273" t="s">
        <v>205</v>
      </c>
      <c r="D166" s="273" t="s">
        <v>152</v>
      </c>
      <c r="E166" s="274" t="s">
        <v>198</v>
      </c>
      <c r="F166" s="275" t="s">
        <v>199</v>
      </c>
      <c r="G166" s="276" t="s">
        <v>162</v>
      </c>
      <c r="H166" s="277">
        <v>206</v>
      </c>
      <c r="I166" s="278"/>
      <c r="J166" s="279">
        <f>ROUND(I166*H166,2)</f>
        <v>0</v>
      </c>
      <c r="K166" s="280"/>
      <c r="L166" s="281"/>
      <c r="M166" s="282" t="s">
        <v>1</v>
      </c>
      <c r="N166" s="283" t="s">
        <v>40</v>
      </c>
      <c r="O166" s="91"/>
      <c r="P166" s="246">
        <f>O166*H166</f>
        <v>0</v>
      </c>
      <c r="Q166" s="246">
        <v>0.14299999999999999</v>
      </c>
      <c r="R166" s="246">
        <f>Q166*H166</f>
        <v>29.457999999999998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156</v>
      </c>
      <c r="AT166" s="248" t="s">
        <v>152</v>
      </c>
      <c r="AU166" s="248" t="s">
        <v>85</v>
      </c>
      <c r="AY166" s="17" t="s">
        <v>122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83</v>
      </c>
      <c r="BK166" s="249">
        <f>ROUND(I166*H166,2)</f>
        <v>0</v>
      </c>
      <c r="BL166" s="17" t="s">
        <v>129</v>
      </c>
      <c r="BM166" s="248" t="s">
        <v>644</v>
      </c>
    </row>
    <row r="167" s="13" customFormat="1">
      <c r="A167" s="13"/>
      <c r="B167" s="250"/>
      <c r="C167" s="251"/>
      <c r="D167" s="252" t="s">
        <v>131</v>
      </c>
      <c r="E167" s="253" t="s">
        <v>1</v>
      </c>
      <c r="F167" s="254" t="s">
        <v>645</v>
      </c>
      <c r="G167" s="251"/>
      <c r="H167" s="255">
        <v>206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131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122</v>
      </c>
    </row>
    <row r="168" s="14" customFormat="1">
      <c r="A168" s="14"/>
      <c r="B168" s="262"/>
      <c r="C168" s="263"/>
      <c r="D168" s="252" t="s">
        <v>131</v>
      </c>
      <c r="E168" s="264" t="s">
        <v>1</v>
      </c>
      <c r="F168" s="265" t="s">
        <v>133</v>
      </c>
      <c r="G168" s="263"/>
      <c r="H168" s="266">
        <v>206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131</v>
      </c>
      <c r="AU168" s="272" t="s">
        <v>85</v>
      </c>
      <c r="AV168" s="14" t="s">
        <v>129</v>
      </c>
      <c r="AW168" s="14" t="s">
        <v>31</v>
      </c>
      <c r="AX168" s="14" t="s">
        <v>83</v>
      </c>
      <c r="AY168" s="272" t="s">
        <v>122</v>
      </c>
    </row>
    <row r="169" s="2" customFormat="1" ht="21.75" customHeight="1">
      <c r="A169" s="38"/>
      <c r="B169" s="39"/>
      <c r="C169" s="273" t="s">
        <v>209</v>
      </c>
      <c r="D169" s="273" t="s">
        <v>152</v>
      </c>
      <c r="E169" s="274" t="s">
        <v>206</v>
      </c>
      <c r="F169" s="275" t="s">
        <v>207</v>
      </c>
      <c r="G169" s="276" t="s">
        <v>162</v>
      </c>
      <c r="H169" s="277">
        <v>2</v>
      </c>
      <c r="I169" s="278"/>
      <c r="J169" s="279">
        <f>ROUND(I169*H169,2)</f>
        <v>0</v>
      </c>
      <c r="K169" s="280"/>
      <c r="L169" s="281"/>
      <c r="M169" s="282" t="s">
        <v>1</v>
      </c>
      <c r="N169" s="283" t="s">
        <v>40</v>
      </c>
      <c r="O169" s="91"/>
      <c r="P169" s="246">
        <f>O169*H169</f>
        <v>0</v>
      </c>
      <c r="Q169" s="246">
        <v>0.14299999999999999</v>
      </c>
      <c r="R169" s="246">
        <f>Q169*H169</f>
        <v>0.28599999999999998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156</v>
      </c>
      <c r="AT169" s="248" t="s">
        <v>152</v>
      </c>
      <c r="AU169" s="248" t="s">
        <v>85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83</v>
      </c>
      <c r="BK169" s="249">
        <f>ROUND(I169*H169,2)</f>
        <v>0</v>
      </c>
      <c r="BL169" s="17" t="s">
        <v>129</v>
      </c>
      <c r="BM169" s="248" t="s">
        <v>646</v>
      </c>
    </row>
    <row r="170" s="13" customFormat="1">
      <c r="A170" s="13"/>
      <c r="B170" s="250"/>
      <c r="C170" s="251"/>
      <c r="D170" s="252" t="s">
        <v>131</v>
      </c>
      <c r="E170" s="253" t="s">
        <v>1</v>
      </c>
      <c r="F170" s="254" t="s">
        <v>647</v>
      </c>
      <c r="G170" s="251"/>
      <c r="H170" s="255">
        <v>2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131</v>
      </c>
      <c r="AU170" s="261" t="s">
        <v>85</v>
      </c>
      <c r="AV170" s="13" t="s">
        <v>85</v>
      </c>
      <c r="AW170" s="13" t="s">
        <v>31</v>
      </c>
      <c r="AX170" s="13" t="s">
        <v>75</v>
      </c>
      <c r="AY170" s="261" t="s">
        <v>122</v>
      </c>
    </row>
    <row r="171" s="14" customFormat="1">
      <c r="A171" s="14"/>
      <c r="B171" s="262"/>
      <c r="C171" s="263"/>
      <c r="D171" s="252" t="s">
        <v>131</v>
      </c>
      <c r="E171" s="264" t="s">
        <v>1</v>
      </c>
      <c r="F171" s="265" t="s">
        <v>133</v>
      </c>
      <c r="G171" s="263"/>
      <c r="H171" s="266">
        <v>2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131</v>
      </c>
      <c r="AU171" s="272" t="s">
        <v>85</v>
      </c>
      <c r="AV171" s="14" t="s">
        <v>129</v>
      </c>
      <c r="AW171" s="14" t="s">
        <v>31</v>
      </c>
      <c r="AX171" s="14" t="s">
        <v>83</v>
      </c>
      <c r="AY171" s="272" t="s">
        <v>122</v>
      </c>
    </row>
    <row r="172" s="2" customFormat="1" ht="66.75" customHeight="1">
      <c r="A172" s="38"/>
      <c r="B172" s="39"/>
      <c r="C172" s="236" t="s">
        <v>214</v>
      </c>
      <c r="D172" s="236" t="s">
        <v>125</v>
      </c>
      <c r="E172" s="237" t="s">
        <v>210</v>
      </c>
      <c r="F172" s="238" t="s">
        <v>211</v>
      </c>
      <c r="G172" s="239" t="s">
        <v>191</v>
      </c>
      <c r="H172" s="240">
        <v>0.28199999999999997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40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129</v>
      </c>
      <c r="AT172" s="248" t="s">
        <v>125</v>
      </c>
      <c r="AU172" s="248" t="s">
        <v>85</v>
      </c>
      <c r="AY172" s="17" t="s">
        <v>122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83</v>
      </c>
      <c r="BK172" s="249">
        <f>ROUND(I172*H172,2)</f>
        <v>0</v>
      </c>
      <c r="BL172" s="17" t="s">
        <v>129</v>
      </c>
      <c r="BM172" s="248" t="s">
        <v>648</v>
      </c>
    </row>
    <row r="173" s="13" customFormat="1">
      <c r="A173" s="13"/>
      <c r="B173" s="250"/>
      <c r="C173" s="251"/>
      <c r="D173" s="252" t="s">
        <v>131</v>
      </c>
      <c r="E173" s="253" t="s">
        <v>1</v>
      </c>
      <c r="F173" s="254" t="s">
        <v>649</v>
      </c>
      <c r="G173" s="251"/>
      <c r="H173" s="255">
        <v>0.28199999999999997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131</v>
      </c>
      <c r="AU173" s="261" t="s">
        <v>85</v>
      </c>
      <c r="AV173" s="13" t="s">
        <v>85</v>
      </c>
      <c r="AW173" s="13" t="s">
        <v>31</v>
      </c>
      <c r="AX173" s="13" t="s">
        <v>75</v>
      </c>
      <c r="AY173" s="261" t="s">
        <v>122</v>
      </c>
    </row>
    <row r="174" s="14" customFormat="1">
      <c r="A174" s="14"/>
      <c r="B174" s="262"/>
      <c r="C174" s="263"/>
      <c r="D174" s="252" t="s">
        <v>131</v>
      </c>
      <c r="E174" s="264" t="s">
        <v>1</v>
      </c>
      <c r="F174" s="265" t="s">
        <v>133</v>
      </c>
      <c r="G174" s="263"/>
      <c r="H174" s="266">
        <v>0.28199999999999997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131</v>
      </c>
      <c r="AU174" s="272" t="s">
        <v>85</v>
      </c>
      <c r="AV174" s="14" t="s">
        <v>129</v>
      </c>
      <c r="AW174" s="14" t="s">
        <v>31</v>
      </c>
      <c r="AX174" s="14" t="s">
        <v>83</v>
      </c>
      <c r="AY174" s="272" t="s">
        <v>122</v>
      </c>
    </row>
    <row r="175" s="2" customFormat="1" ht="100.5" customHeight="1">
      <c r="A175" s="38"/>
      <c r="B175" s="39"/>
      <c r="C175" s="236" t="s">
        <v>8</v>
      </c>
      <c r="D175" s="236" t="s">
        <v>125</v>
      </c>
      <c r="E175" s="237" t="s">
        <v>215</v>
      </c>
      <c r="F175" s="238" t="s">
        <v>216</v>
      </c>
      <c r="G175" s="239" t="s">
        <v>170</v>
      </c>
      <c r="H175" s="240">
        <v>1510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40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129</v>
      </c>
      <c r="AT175" s="248" t="s">
        <v>125</v>
      </c>
      <c r="AU175" s="248" t="s">
        <v>85</v>
      </c>
      <c r="AY175" s="17" t="s">
        <v>122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83</v>
      </c>
      <c r="BK175" s="249">
        <f>ROUND(I175*H175,2)</f>
        <v>0</v>
      </c>
      <c r="BL175" s="17" t="s">
        <v>129</v>
      </c>
      <c r="BM175" s="248" t="s">
        <v>650</v>
      </c>
    </row>
    <row r="176" s="13" customFormat="1">
      <c r="A176" s="13"/>
      <c r="B176" s="250"/>
      <c r="C176" s="251"/>
      <c r="D176" s="252" t="s">
        <v>131</v>
      </c>
      <c r="E176" s="253" t="s">
        <v>1</v>
      </c>
      <c r="F176" s="254" t="s">
        <v>651</v>
      </c>
      <c r="G176" s="251"/>
      <c r="H176" s="255">
        <v>504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131</v>
      </c>
      <c r="AU176" s="261" t="s">
        <v>85</v>
      </c>
      <c r="AV176" s="13" t="s">
        <v>85</v>
      </c>
      <c r="AW176" s="13" t="s">
        <v>31</v>
      </c>
      <c r="AX176" s="13" t="s">
        <v>75</v>
      </c>
      <c r="AY176" s="261" t="s">
        <v>122</v>
      </c>
    </row>
    <row r="177" s="13" customFormat="1">
      <c r="A177" s="13"/>
      <c r="B177" s="250"/>
      <c r="C177" s="251"/>
      <c r="D177" s="252" t="s">
        <v>131</v>
      </c>
      <c r="E177" s="253" t="s">
        <v>1</v>
      </c>
      <c r="F177" s="254" t="s">
        <v>652</v>
      </c>
      <c r="G177" s="251"/>
      <c r="H177" s="255">
        <v>450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131</v>
      </c>
      <c r="AU177" s="261" t="s">
        <v>85</v>
      </c>
      <c r="AV177" s="13" t="s">
        <v>85</v>
      </c>
      <c r="AW177" s="13" t="s">
        <v>31</v>
      </c>
      <c r="AX177" s="13" t="s">
        <v>75</v>
      </c>
      <c r="AY177" s="261" t="s">
        <v>122</v>
      </c>
    </row>
    <row r="178" s="13" customFormat="1">
      <c r="A178" s="13"/>
      <c r="B178" s="250"/>
      <c r="C178" s="251"/>
      <c r="D178" s="252" t="s">
        <v>131</v>
      </c>
      <c r="E178" s="253" t="s">
        <v>1</v>
      </c>
      <c r="F178" s="254" t="s">
        <v>653</v>
      </c>
      <c r="G178" s="251"/>
      <c r="H178" s="255">
        <v>272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131</v>
      </c>
      <c r="AU178" s="261" t="s">
        <v>85</v>
      </c>
      <c r="AV178" s="13" t="s">
        <v>85</v>
      </c>
      <c r="AW178" s="13" t="s">
        <v>31</v>
      </c>
      <c r="AX178" s="13" t="s">
        <v>75</v>
      </c>
      <c r="AY178" s="261" t="s">
        <v>122</v>
      </c>
    </row>
    <row r="179" s="13" customFormat="1">
      <c r="A179" s="13"/>
      <c r="B179" s="250"/>
      <c r="C179" s="251"/>
      <c r="D179" s="252" t="s">
        <v>131</v>
      </c>
      <c r="E179" s="253" t="s">
        <v>1</v>
      </c>
      <c r="F179" s="254" t="s">
        <v>654</v>
      </c>
      <c r="G179" s="251"/>
      <c r="H179" s="255">
        <v>284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131</v>
      </c>
      <c r="AU179" s="261" t="s">
        <v>85</v>
      </c>
      <c r="AV179" s="13" t="s">
        <v>85</v>
      </c>
      <c r="AW179" s="13" t="s">
        <v>31</v>
      </c>
      <c r="AX179" s="13" t="s">
        <v>75</v>
      </c>
      <c r="AY179" s="261" t="s">
        <v>122</v>
      </c>
    </row>
    <row r="180" s="14" customFormat="1">
      <c r="A180" s="14"/>
      <c r="B180" s="262"/>
      <c r="C180" s="263"/>
      <c r="D180" s="252" t="s">
        <v>131</v>
      </c>
      <c r="E180" s="264" t="s">
        <v>1</v>
      </c>
      <c r="F180" s="265" t="s">
        <v>133</v>
      </c>
      <c r="G180" s="263"/>
      <c r="H180" s="266">
        <v>1510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131</v>
      </c>
      <c r="AU180" s="272" t="s">
        <v>85</v>
      </c>
      <c r="AV180" s="14" t="s">
        <v>129</v>
      </c>
      <c r="AW180" s="14" t="s">
        <v>31</v>
      </c>
      <c r="AX180" s="14" t="s">
        <v>83</v>
      </c>
      <c r="AY180" s="272" t="s">
        <v>122</v>
      </c>
    </row>
    <row r="181" s="2" customFormat="1" ht="16.5" customHeight="1">
      <c r="A181" s="38"/>
      <c r="B181" s="39"/>
      <c r="C181" s="273" t="s">
        <v>583</v>
      </c>
      <c r="D181" s="273" t="s">
        <v>152</v>
      </c>
      <c r="E181" s="274" t="s">
        <v>168</v>
      </c>
      <c r="F181" s="275" t="s">
        <v>169</v>
      </c>
      <c r="G181" s="276" t="s">
        <v>170</v>
      </c>
      <c r="H181" s="277">
        <v>825</v>
      </c>
      <c r="I181" s="278"/>
      <c r="J181" s="279">
        <f>ROUND(I181*H181,2)</f>
        <v>0</v>
      </c>
      <c r="K181" s="280"/>
      <c r="L181" s="281"/>
      <c r="M181" s="282" t="s">
        <v>1</v>
      </c>
      <c r="N181" s="283" t="s">
        <v>40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156</v>
      </c>
      <c r="AT181" s="248" t="s">
        <v>152</v>
      </c>
      <c r="AU181" s="248" t="s">
        <v>85</v>
      </c>
      <c r="AY181" s="17" t="s">
        <v>122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83</v>
      </c>
      <c r="BK181" s="249">
        <f>ROUND(I181*H181,2)</f>
        <v>0</v>
      </c>
      <c r="BL181" s="17" t="s">
        <v>129</v>
      </c>
      <c r="BM181" s="248" t="s">
        <v>655</v>
      </c>
    </row>
    <row r="182" s="15" customFormat="1">
      <c r="A182" s="15"/>
      <c r="B182" s="284"/>
      <c r="C182" s="285"/>
      <c r="D182" s="252" t="s">
        <v>131</v>
      </c>
      <c r="E182" s="286" t="s">
        <v>1</v>
      </c>
      <c r="F182" s="287" t="s">
        <v>164</v>
      </c>
      <c r="G182" s="285"/>
      <c r="H182" s="286" t="s">
        <v>1</v>
      </c>
      <c r="I182" s="288"/>
      <c r="J182" s="285"/>
      <c r="K182" s="285"/>
      <c r="L182" s="289"/>
      <c r="M182" s="290"/>
      <c r="N182" s="291"/>
      <c r="O182" s="291"/>
      <c r="P182" s="291"/>
      <c r="Q182" s="291"/>
      <c r="R182" s="291"/>
      <c r="S182" s="291"/>
      <c r="T182" s="29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3" t="s">
        <v>131</v>
      </c>
      <c r="AU182" s="293" t="s">
        <v>85</v>
      </c>
      <c r="AV182" s="15" t="s">
        <v>83</v>
      </c>
      <c r="AW182" s="15" t="s">
        <v>31</v>
      </c>
      <c r="AX182" s="15" t="s">
        <v>75</v>
      </c>
      <c r="AY182" s="293" t="s">
        <v>122</v>
      </c>
    </row>
    <row r="183" s="13" customFormat="1">
      <c r="A183" s="13"/>
      <c r="B183" s="250"/>
      <c r="C183" s="251"/>
      <c r="D183" s="252" t="s">
        <v>131</v>
      </c>
      <c r="E183" s="253" t="s">
        <v>1</v>
      </c>
      <c r="F183" s="254" t="s">
        <v>656</v>
      </c>
      <c r="G183" s="251"/>
      <c r="H183" s="255">
        <v>825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131</v>
      </c>
      <c r="AU183" s="261" t="s">
        <v>85</v>
      </c>
      <c r="AV183" s="13" t="s">
        <v>85</v>
      </c>
      <c r="AW183" s="13" t="s">
        <v>31</v>
      </c>
      <c r="AX183" s="13" t="s">
        <v>75</v>
      </c>
      <c r="AY183" s="261" t="s">
        <v>122</v>
      </c>
    </row>
    <row r="184" s="14" customFormat="1">
      <c r="A184" s="14"/>
      <c r="B184" s="262"/>
      <c r="C184" s="263"/>
      <c r="D184" s="252" t="s">
        <v>131</v>
      </c>
      <c r="E184" s="264" t="s">
        <v>1</v>
      </c>
      <c r="F184" s="265" t="s">
        <v>133</v>
      </c>
      <c r="G184" s="263"/>
      <c r="H184" s="266">
        <v>825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131</v>
      </c>
      <c r="AU184" s="272" t="s">
        <v>85</v>
      </c>
      <c r="AV184" s="14" t="s">
        <v>129</v>
      </c>
      <c r="AW184" s="14" t="s">
        <v>31</v>
      </c>
      <c r="AX184" s="14" t="s">
        <v>83</v>
      </c>
      <c r="AY184" s="272" t="s">
        <v>122</v>
      </c>
    </row>
    <row r="185" s="2" customFormat="1" ht="100.5" customHeight="1">
      <c r="A185" s="38"/>
      <c r="B185" s="39"/>
      <c r="C185" s="236" t="s">
        <v>228</v>
      </c>
      <c r="D185" s="236" t="s">
        <v>125</v>
      </c>
      <c r="E185" s="237" t="s">
        <v>221</v>
      </c>
      <c r="F185" s="238" t="s">
        <v>222</v>
      </c>
      <c r="G185" s="239" t="s">
        <v>170</v>
      </c>
      <c r="H185" s="240">
        <v>554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40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129</v>
      </c>
      <c r="AT185" s="248" t="s">
        <v>125</v>
      </c>
      <c r="AU185" s="248" t="s">
        <v>85</v>
      </c>
      <c r="AY185" s="17" t="s">
        <v>122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83</v>
      </c>
      <c r="BK185" s="249">
        <f>ROUND(I185*H185,2)</f>
        <v>0</v>
      </c>
      <c r="BL185" s="17" t="s">
        <v>129</v>
      </c>
      <c r="BM185" s="248" t="s">
        <v>657</v>
      </c>
    </row>
    <row r="186" s="13" customFormat="1">
      <c r="A186" s="13"/>
      <c r="B186" s="250"/>
      <c r="C186" s="251"/>
      <c r="D186" s="252" t="s">
        <v>131</v>
      </c>
      <c r="E186" s="253" t="s">
        <v>1</v>
      </c>
      <c r="F186" s="254" t="s">
        <v>658</v>
      </c>
      <c r="G186" s="251"/>
      <c r="H186" s="255">
        <v>554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131</v>
      </c>
      <c r="AU186" s="261" t="s">
        <v>85</v>
      </c>
      <c r="AV186" s="13" t="s">
        <v>85</v>
      </c>
      <c r="AW186" s="13" t="s">
        <v>31</v>
      </c>
      <c r="AX186" s="13" t="s">
        <v>75</v>
      </c>
      <c r="AY186" s="261" t="s">
        <v>122</v>
      </c>
    </row>
    <row r="187" s="14" customFormat="1">
      <c r="A187" s="14"/>
      <c r="B187" s="262"/>
      <c r="C187" s="263"/>
      <c r="D187" s="252" t="s">
        <v>131</v>
      </c>
      <c r="E187" s="264" t="s">
        <v>1</v>
      </c>
      <c r="F187" s="265" t="s">
        <v>133</v>
      </c>
      <c r="G187" s="263"/>
      <c r="H187" s="266">
        <v>554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131</v>
      </c>
      <c r="AU187" s="272" t="s">
        <v>85</v>
      </c>
      <c r="AV187" s="14" t="s">
        <v>129</v>
      </c>
      <c r="AW187" s="14" t="s">
        <v>31</v>
      </c>
      <c r="AX187" s="14" t="s">
        <v>83</v>
      </c>
      <c r="AY187" s="272" t="s">
        <v>122</v>
      </c>
    </row>
    <row r="188" s="2" customFormat="1" ht="78" customHeight="1">
      <c r="A188" s="38"/>
      <c r="B188" s="39"/>
      <c r="C188" s="236" t="s">
        <v>238</v>
      </c>
      <c r="D188" s="236" t="s">
        <v>125</v>
      </c>
      <c r="E188" s="237" t="s">
        <v>229</v>
      </c>
      <c r="F188" s="238" t="s">
        <v>230</v>
      </c>
      <c r="G188" s="239" t="s">
        <v>170</v>
      </c>
      <c r="H188" s="240">
        <v>574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40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129</v>
      </c>
      <c r="AT188" s="248" t="s">
        <v>125</v>
      </c>
      <c r="AU188" s="248" t="s">
        <v>85</v>
      </c>
      <c r="AY188" s="17" t="s">
        <v>122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83</v>
      </c>
      <c r="BK188" s="249">
        <f>ROUND(I188*H188,2)</f>
        <v>0</v>
      </c>
      <c r="BL188" s="17" t="s">
        <v>129</v>
      </c>
      <c r="BM188" s="248" t="s">
        <v>659</v>
      </c>
    </row>
    <row r="189" s="2" customFormat="1">
      <c r="A189" s="38"/>
      <c r="B189" s="39"/>
      <c r="C189" s="40"/>
      <c r="D189" s="252" t="s">
        <v>232</v>
      </c>
      <c r="E189" s="40"/>
      <c r="F189" s="294" t="s">
        <v>233</v>
      </c>
      <c r="G189" s="40"/>
      <c r="H189" s="40"/>
      <c r="I189" s="144"/>
      <c r="J189" s="40"/>
      <c r="K189" s="40"/>
      <c r="L189" s="44"/>
      <c r="M189" s="295"/>
      <c r="N189" s="29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232</v>
      </c>
      <c r="AU189" s="17" t="s">
        <v>85</v>
      </c>
    </row>
    <row r="190" s="13" customFormat="1">
      <c r="A190" s="13"/>
      <c r="B190" s="250"/>
      <c r="C190" s="251"/>
      <c r="D190" s="252" t="s">
        <v>131</v>
      </c>
      <c r="E190" s="253" t="s">
        <v>1</v>
      </c>
      <c r="F190" s="254" t="s">
        <v>660</v>
      </c>
      <c r="G190" s="251"/>
      <c r="H190" s="255">
        <v>268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131</v>
      </c>
      <c r="AU190" s="261" t="s">
        <v>85</v>
      </c>
      <c r="AV190" s="13" t="s">
        <v>85</v>
      </c>
      <c r="AW190" s="13" t="s">
        <v>31</v>
      </c>
      <c r="AX190" s="13" t="s">
        <v>75</v>
      </c>
      <c r="AY190" s="261" t="s">
        <v>122</v>
      </c>
    </row>
    <row r="191" s="13" customFormat="1">
      <c r="A191" s="13"/>
      <c r="B191" s="250"/>
      <c r="C191" s="251"/>
      <c r="D191" s="252" t="s">
        <v>131</v>
      </c>
      <c r="E191" s="253" t="s">
        <v>1</v>
      </c>
      <c r="F191" s="254" t="s">
        <v>661</v>
      </c>
      <c r="G191" s="251"/>
      <c r="H191" s="255">
        <v>36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131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122</v>
      </c>
    </row>
    <row r="192" s="13" customFormat="1">
      <c r="A192" s="13"/>
      <c r="B192" s="250"/>
      <c r="C192" s="251"/>
      <c r="D192" s="252" t="s">
        <v>131</v>
      </c>
      <c r="E192" s="253" t="s">
        <v>1</v>
      </c>
      <c r="F192" s="254" t="s">
        <v>662</v>
      </c>
      <c r="G192" s="251"/>
      <c r="H192" s="255">
        <v>160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131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122</v>
      </c>
    </row>
    <row r="193" s="13" customFormat="1">
      <c r="A193" s="13"/>
      <c r="B193" s="250"/>
      <c r="C193" s="251"/>
      <c r="D193" s="252" t="s">
        <v>131</v>
      </c>
      <c r="E193" s="253" t="s">
        <v>1</v>
      </c>
      <c r="F193" s="254" t="s">
        <v>663</v>
      </c>
      <c r="G193" s="251"/>
      <c r="H193" s="255">
        <v>110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131</v>
      </c>
      <c r="AU193" s="261" t="s">
        <v>85</v>
      </c>
      <c r="AV193" s="13" t="s">
        <v>85</v>
      </c>
      <c r="AW193" s="13" t="s">
        <v>31</v>
      </c>
      <c r="AX193" s="13" t="s">
        <v>75</v>
      </c>
      <c r="AY193" s="261" t="s">
        <v>122</v>
      </c>
    </row>
    <row r="194" s="14" customFormat="1">
      <c r="A194" s="14"/>
      <c r="B194" s="262"/>
      <c r="C194" s="263"/>
      <c r="D194" s="252" t="s">
        <v>131</v>
      </c>
      <c r="E194" s="264" t="s">
        <v>1</v>
      </c>
      <c r="F194" s="265" t="s">
        <v>133</v>
      </c>
      <c r="G194" s="263"/>
      <c r="H194" s="266">
        <v>574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131</v>
      </c>
      <c r="AU194" s="272" t="s">
        <v>85</v>
      </c>
      <c r="AV194" s="14" t="s">
        <v>129</v>
      </c>
      <c r="AW194" s="14" t="s">
        <v>31</v>
      </c>
      <c r="AX194" s="14" t="s">
        <v>83</v>
      </c>
      <c r="AY194" s="272" t="s">
        <v>122</v>
      </c>
    </row>
    <row r="195" s="2" customFormat="1" ht="55.5" customHeight="1">
      <c r="A195" s="38"/>
      <c r="B195" s="39"/>
      <c r="C195" s="236" t="s">
        <v>243</v>
      </c>
      <c r="D195" s="236" t="s">
        <v>125</v>
      </c>
      <c r="E195" s="237" t="s">
        <v>664</v>
      </c>
      <c r="F195" s="238" t="s">
        <v>665</v>
      </c>
      <c r="G195" s="239" t="s">
        <v>170</v>
      </c>
      <c r="H195" s="240">
        <v>2084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40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129</v>
      </c>
      <c r="AT195" s="248" t="s">
        <v>125</v>
      </c>
      <c r="AU195" s="248" t="s">
        <v>85</v>
      </c>
      <c r="AY195" s="17" t="s">
        <v>122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83</v>
      </c>
      <c r="BK195" s="249">
        <f>ROUND(I195*H195,2)</f>
        <v>0</v>
      </c>
      <c r="BL195" s="17" t="s">
        <v>129</v>
      </c>
      <c r="BM195" s="248" t="s">
        <v>666</v>
      </c>
    </row>
    <row r="196" s="13" customFormat="1">
      <c r="A196" s="13"/>
      <c r="B196" s="250"/>
      <c r="C196" s="251"/>
      <c r="D196" s="252" t="s">
        <v>131</v>
      </c>
      <c r="E196" s="253" t="s">
        <v>1</v>
      </c>
      <c r="F196" s="254" t="s">
        <v>667</v>
      </c>
      <c r="G196" s="251"/>
      <c r="H196" s="255">
        <v>2084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131</v>
      </c>
      <c r="AU196" s="261" t="s">
        <v>85</v>
      </c>
      <c r="AV196" s="13" t="s">
        <v>85</v>
      </c>
      <c r="AW196" s="13" t="s">
        <v>31</v>
      </c>
      <c r="AX196" s="13" t="s">
        <v>75</v>
      </c>
      <c r="AY196" s="261" t="s">
        <v>122</v>
      </c>
    </row>
    <row r="197" s="14" customFormat="1">
      <c r="A197" s="14"/>
      <c r="B197" s="262"/>
      <c r="C197" s="263"/>
      <c r="D197" s="252" t="s">
        <v>131</v>
      </c>
      <c r="E197" s="264" t="s">
        <v>1</v>
      </c>
      <c r="F197" s="265" t="s">
        <v>133</v>
      </c>
      <c r="G197" s="263"/>
      <c r="H197" s="266">
        <v>2084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131</v>
      </c>
      <c r="AU197" s="272" t="s">
        <v>85</v>
      </c>
      <c r="AV197" s="14" t="s">
        <v>129</v>
      </c>
      <c r="AW197" s="14" t="s">
        <v>31</v>
      </c>
      <c r="AX197" s="14" t="s">
        <v>83</v>
      </c>
      <c r="AY197" s="272" t="s">
        <v>122</v>
      </c>
    </row>
    <row r="198" s="2" customFormat="1" ht="44.25" customHeight="1">
      <c r="A198" s="38"/>
      <c r="B198" s="39"/>
      <c r="C198" s="236" t="s">
        <v>249</v>
      </c>
      <c r="D198" s="236" t="s">
        <v>125</v>
      </c>
      <c r="E198" s="237" t="s">
        <v>239</v>
      </c>
      <c r="F198" s="238" t="s">
        <v>240</v>
      </c>
      <c r="G198" s="239" t="s">
        <v>162</v>
      </c>
      <c r="H198" s="240">
        <v>120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40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129</v>
      </c>
      <c r="AT198" s="248" t="s">
        <v>125</v>
      </c>
      <c r="AU198" s="248" t="s">
        <v>85</v>
      </c>
      <c r="AY198" s="17" t="s">
        <v>122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83</v>
      </c>
      <c r="BK198" s="249">
        <f>ROUND(I198*H198,2)</f>
        <v>0</v>
      </c>
      <c r="BL198" s="17" t="s">
        <v>129</v>
      </c>
      <c r="BM198" s="248" t="s">
        <v>668</v>
      </c>
    </row>
    <row r="199" s="13" customFormat="1">
      <c r="A199" s="13"/>
      <c r="B199" s="250"/>
      <c r="C199" s="251"/>
      <c r="D199" s="252" t="s">
        <v>131</v>
      </c>
      <c r="E199" s="253" t="s">
        <v>1</v>
      </c>
      <c r="F199" s="254" t="s">
        <v>669</v>
      </c>
      <c r="G199" s="251"/>
      <c r="H199" s="255">
        <v>120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131</v>
      </c>
      <c r="AU199" s="261" t="s">
        <v>85</v>
      </c>
      <c r="AV199" s="13" t="s">
        <v>85</v>
      </c>
      <c r="AW199" s="13" t="s">
        <v>31</v>
      </c>
      <c r="AX199" s="13" t="s">
        <v>75</v>
      </c>
      <c r="AY199" s="261" t="s">
        <v>122</v>
      </c>
    </row>
    <row r="200" s="14" customFormat="1">
      <c r="A200" s="14"/>
      <c r="B200" s="262"/>
      <c r="C200" s="263"/>
      <c r="D200" s="252" t="s">
        <v>131</v>
      </c>
      <c r="E200" s="264" t="s">
        <v>1</v>
      </c>
      <c r="F200" s="265" t="s">
        <v>133</v>
      </c>
      <c r="G200" s="263"/>
      <c r="H200" s="266">
        <v>120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131</v>
      </c>
      <c r="AU200" s="272" t="s">
        <v>85</v>
      </c>
      <c r="AV200" s="14" t="s">
        <v>129</v>
      </c>
      <c r="AW200" s="14" t="s">
        <v>31</v>
      </c>
      <c r="AX200" s="14" t="s">
        <v>83</v>
      </c>
      <c r="AY200" s="272" t="s">
        <v>122</v>
      </c>
    </row>
    <row r="201" s="2" customFormat="1" ht="55.5" customHeight="1">
      <c r="A201" s="38"/>
      <c r="B201" s="39"/>
      <c r="C201" s="236" t="s">
        <v>254</v>
      </c>
      <c r="D201" s="236" t="s">
        <v>125</v>
      </c>
      <c r="E201" s="237" t="s">
        <v>244</v>
      </c>
      <c r="F201" s="238" t="s">
        <v>245</v>
      </c>
      <c r="G201" s="239" t="s">
        <v>162</v>
      </c>
      <c r="H201" s="240">
        <v>3168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40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129</v>
      </c>
      <c r="AT201" s="248" t="s">
        <v>125</v>
      </c>
      <c r="AU201" s="248" t="s">
        <v>85</v>
      </c>
      <c r="AY201" s="17" t="s">
        <v>122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83</v>
      </c>
      <c r="BK201" s="249">
        <f>ROUND(I201*H201,2)</f>
        <v>0</v>
      </c>
      <c r="BL201" s="17" t="s">
        <v>129</v>
      </c>
      <c r="BM201" s="248" t="s">
        <v>670</v>
      </c>
    </row>
    <row r="202" s="13" customFormat="1">
      <c r="A202" s="13"/>
      <c r="B202" s="250"/>
      <c r="C202" s="251"/>
      <c r="D202" s="252" t="s">
        <v>131</v>
      </c>
      <c r="E202" s="253" t="s">
        <v>1</v>
      </c>
      <c r="F202" s="254" t="s">
        <v>671</v>
      </c>
      <c r="G202" s="251"/>
      <c r="H202" s="255">
        <v>3168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131</v>
      </c>
      <c r="AU202" s="261" t="s">
        <v>85</v>
      </c>
      <c r="AV202" s="13" t="s">
        <v>85</v>
      </c>
      <c r="AW202" s="13" t="s">
        <v>31</v>
      </c>
      <c r="AX202" s="13" t="s">
        <v>75</v>
      </c>
      <c r="AY202" s="261" t="s">
        <v>122</v>
      </c>
    </row>
    <row r="203" s="14" customFormat="1">
      <c r="A203" s="14"/>
      <c r="B203" s="262"/>
      <c r="C203" s="263"/>
      <c r="D203" s="252" t="s">
        <v>131</v>
      </c>
      <c r="E203" s="264" t="s">
        <v>1</v>
      </c>
      <c r="F203" s="265" t="s">
        <v>133</v>
      </c>
      <c r="G203" s="263"/>
      <c r="H203" s="266">
        <v>3168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131</v>
      </c>
      <c r="AU203" s="272" t="s">
        <v>85</v>
      </c>
      <c r="AV203" s="14" t="s">
        <v>129</v>
      </c>
      <c r="AW203" s="14" t="s">
        <v>31</v>
      </c>
      <c r="AX203" s="14" t="s">
        <v>83</v>
      </c>
      <c r="AY203" s="272" t="s">
        <v>122</v>
      </c>
    </row>
    <row r="204" s="2" customFormat="1" ht="16.5" customHeight="1">
      <c r="A204" s="38"/>
      <c r="B204" s="39"/>
      <c r="C204" s="273" t="s">
        <v>7</v>
      </c>
      <c r="D204" s="273" t="s">
        <v>152</v>
      </c>
      <c r="E204" s="274" t="s">
        <v>250</v>
      </c>
      <c r="F204" s="275" t="s">
        <v>251</v>
      </c>
      <c r="G204" s="276" t="s">
        <v>162</v>
      </c>
      <c r="H204" s="277">
        <v>1584</v>
      </c>
      <c r="I204" s="278"/>
      <c r="J204" s="279">
        <f>ROUND(I204*H204,2)</f>
        <v>0</v>
      </c>
      <c r="K204" s="280"/>
      <c r="L204" s="281"/>
      <c r="M204" s="282" t="s">
        <v>1</v>
      </c>
      <c r="N204" s="283" t="s">
        <v>40</v>
      </c>
      <c r="O204" s="91"/>
      <c r="P204" s="246">
        <f>O204*H204</f>
        <v>0</v>
      </c>
      <c r="Q204" s="246">
        <v>0.00018000000000000001</v>
      </c>
      <c r="R204" s="246">
        <f>Q204*H204</f>
        <v>0.28512000000000004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156</v>
      </c>
      <c r="AT204" s="248" t="s">
        <v>152</v>
      </c>
      <c r="AU204" s="248" t="s">
        <v>85</v>
      </c>
      <c r="AY204" s="17" t="s">
        <v>122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83</v>
      </c>
      <c r="BK204" s="249">
        <f>ROUND(I204*H204,2)</f>
        <v>0</v>
      </c>
      <c r="BL204" s="17" t="s">
        <v>129</v>
      </c>
      <c r="BM204" s="248" t="s">
        <v>672</v>
      </c>
    </row>
    <row r="205" s="15" customFormat="1">
      <c r="A205" s="15"/>
      <c r="B205" s="284"/>
      <c r="C205" s="285"/>
      <c r="D205" s="252" t="s">
        <v>131</v>
      </c>
      <c r="E205" s="286" t="s">
        <v>1</v>
      </c>
      <c r="F205" s="287" t="s">
        <v>164</v>
      </c>
      <c r="G205" s="285"/>
      <c r="H205" s="286" t="s">
        <v>1</v>
      </c>
      <c r="I205" s="288"/>
      <c r="J205" s="285"/>
      <c r="K205" s="285"/>
      <c r="L205" s="289"/>
      <c r="M205" s="290"/>
      <c r="N205" s="291"/>
      <c r="O205" s="291"/>
      <c r="P205" s="291"/>
      <c r="Q205" s="291"/>
      <c r="R205" s="291"/>
      <c r="S205" s="291"/>
      <c r="T205" s="29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93" t="s">
        <v>131</v>
      </c>
      <c r="AU205" s="293" t="s">
        <v>85</v>
      </c>
      <c r="AV205" s="15" t="s">
        <v>83</v>
      </c>
      <c r="AW205" s="15" t="s">
        <v>31</v>
      </c>
      <c r="AX205" s="15" t="s">
        <v>75</v>
      </c>
      <c r="AY205" s="293" t="s">
        <v>122</v>
      </c>
    </row>
    <row r="206" s="13" customFormat="1">
      <c r="A206" s="13"/>
      <c r="B206" s="250"/>
      <c r="C206" s="251"/>
      <c r="D206" s="252" t="s">
        <v>131</v>
      </c>
      <c r="E206" s="253" t="s">
        <v>1</v>
      </c>
      <c r="F206" s="254" t="s">
        <v>673</v>
      </c>
      <c r="G206" s="251"/>
      <c r="H206" s="255">
        <v>1584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131</v>
      </c>
      <c r="AU206" s="261" t="s">
        <v>85</v>
      </c>
      <c r="AV206" s="13" t="s">
        <v>85</v>
      </c>
      <c r="AW206" s="13" t="s">
        <v>31</v>
      </c>
      <c r="AX206" s="13" t="s">
        <v>75</v>
      </c>
      <c r="AY206" s="261" t="s">
        <v>122</v>
      </c>
    </row>
    <row r="207" s="14" customFormat="1">
      <c r="A207" s="14"/>
      <c r="B207" s="262"/>
      <c r="C207" s="263"/>
      <c r="D207" s="252" t="s">
        <v>131</v>
      </c>
      <c r="E207" s="264" t="s">
        <v>1</v>
      </c>
      <c r="F207" s="265" t="s">
        <v>133</v>
      </c>
      <c r="G207" s="263"/>
      <c r="H207" s="266">
        <v>1584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131</v>
      </c>
      <c r="AU207" s="272" t="s">
        <v>85</v>
      </c>
      <c r="AV207" s="14" t="s">
        <v>129</v>
      </c>
      <c r="AW207" s="14" t="s">
        <v>31</v>
      </c>
      <c r="AX207" s="14" t="s">
        <v>83</v>
      </c>
      <c r="AY207" s="272" t="s">
        <v>122</v>
      </c>
    </row>
    <row r="208" s="2" customFormat="1" ht="55.5" customHeight="1">
      <c r="A208" s="38"/>
      <c r="B208" s="39"/>
      <c r="C208" s="236" t="s">
        <v>264</v>
      </c>
      <c r="D208" s="236" t="s">
        <v>125</v>
      </c>
      <c r="E208" s="237" t="s">
        <v>255</v>
      </c>
      <c r="F208" s="238" t="s">
        <v>256</v>
      </c>
      <c r="G208" s="239" t="s">
        <v>162</v>
      </c>
      <c r="H208" s="240">
        <v>6336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40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129</v>
      </c>
      <c r="AT208" s="248" t="s">
        <v>125</v>
      </c>
      <c r="AU208" s="248" t="s">
        <v>85</v>
      </c>
      <c r="AY208" s="17" t="s">
        <v>122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83</v>
      </c>
      <c r="BK208" s="249">
        <f>ROUND(I208*H208,2)</f>
        <v>0</v>
      </c>
      <c r="BL208" s="17" t="s">
        <v>129</v>
      </c>
      <c r="BM208" s="248" t="s">
        <v>674</v>
      </c>
    </row>
    <row r="209" s="13" customFormat="1">
      <c r="A209" s="13"/>
      <c r="B209" s="250"/>
      <c r="C209" s="251"/>
      <c r="D209" s="252" t="s">
        <v>131</v>
      </c>
      <c r="E209" s="253" t="s">
        <v>1</v>
      </c>
      <c r="F209" s="254" t="s">
        <v>675</v>
      </c>
      <c r="G209" s="251"/>
      <c r="H209" s="255">
        <v>6336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131</v>
      </c>
      <c r="AU209" s="261" t="s">
        <v>85</v>
      </c>
      <c r="AV209" s="13" t="s">
        <v>85</v>
      </c>
      <c r="AW209" s="13" t="s">
        <v>31</v>
      </c>
      <c r="AX209" s="13" t="s">
        <v>75</v>
      </c>
      <c r="AY209" s="261" t="s">
        <v>122</v>
      </c>
    </row>
    <row r="210" s="14" customFormat="1">
      <c r="A210" s="14"/>
      <c r="B210" s="262"/>
      <c r="C210" s="263"/>
      <c r="D210" s="252" t="s">
        <v>131</v>
      </c>
      <c r="E210" s="264" t="s">
        <v>1</v>
      </c>
      <c r="F210" s="265" t="s">
        <v>133</v>
      </c>
      <c r="G210" s="263"/>
      <c r="H210" s="266">
        <v>6336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131</v>
      </c>
      <c r="AU210" s="272" t="s">
        <v>85</v>
      </c>
      <c r="AV210" s="14" t="s">
        <v>129</v>
      </c>
      <c r="AW210" s="14" t="s">
        <v>31</v>
      </c>
      <c r="AX210" s="14" t="s">
        <v>83</v>
      </c>
      <c r="AY210" s="272" t="s">
        <v>122</v>
      </c>
    </row>
    <row r="211" s="2" customFormat="1" ht="16.5" customHeight="1">
      <c r="A211" s="38"/>
      <c r="B211" s="39"/>
      <c r="C211" s="273" t="s">
        <v>270</v>
      </c>
      <c r="D211" s="273" t="s">
        <v>152</v>
      </c>
      <c r="E211" s="274" t="s">
        <v>260</v>
      </c>
      <c r="F211" s="275" t="s">
        <v>261</v>
      </c>
      <c r="G211" s="276" t="s">
        <v>162</v>
      </c>
      <c r="H211" s="277">
        <v>6336</v>
      </c>
      <c r="I211" s="278"/>
      <c r="J211" s="279">
        <f>ROUND(I211*H211,2)</f>
        <v>0</v>
      </c>
      <c r="K211" s="280"/>
      <c r="L211" s="281"/>
      <c r="M211" s="282" t="s">
        <v>1</v>
      </c>
      <c r="N211" s="283" t="s">
        <v>40</v>
      </c>
      <c r="O211" s="91"/>
      <c r="P211" s="246">
        <f>O211*H211</f>
        <v>0</v>
      </c>
      <c r="Q211" s="246">
        <v>9.0000000000000006E-05</v>
      </c>
      <c r="R211" s="246">
        <f>Q211*H211</f>
        <v>0.57024000000000008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156</v>
      </c>
      <c r="AT211" s="248" t="s">
        <v>152</v>
      </c>
      <c r="AU211" s="248" t="s">
        <v>85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83</v>
      </c>
      <c r="BK211" s="249">
        <f>ROUND(I211*H211,2)</f>
        <v>0</v>
      </c>
      <c r="BL211" s="17" t="s">
        <v>129</v>
      </c>
      <c r="BM211" s="248" t="s">
        <v>676</v>
      </c>
    </row>
    <row r="212" s="15" customFormat="1">
      <c r="A212" s="15"/>
      <c r="B212" s="284"/>
      <c r="C212" s="285"/>
      <c r="D212" s="252" t="s">
        <v>131</v>
      </c>
      <c r="E212" s="286" t="s">
        <v>1</v>
      </c>
      <c r="F212" s="287" t="s">
        <v>164</v>
      </c>
      <c r="G212" s="285"/>
      <c r="H212" s="286" t="s">
        <v>1</v>
      </c>
      <c r="I212" s="288"/>
      <c r="J212" s="285"/>
      <c r="K212" s="285"/>
      <c r="L212" s="289"/>
      <c r="M212" s="290"/>
      <c r="N212" s="291"/>
      <c r="O212" s="291"/>
      <c r="P212" s="291"/>
      <c r="Q212" s="291"/>
      <c r="R212" s="291"/>
      <c r="S212" s="291"/>
      <c r="T212" s="29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3" t="s">
        <v>131</v>
      </c>
      <c r="AU212" s="293" t="s">
        <v>85</v>
      </c>
      <c r="AV212" s="15" t="s">
        <v>83</v>
      </c>
      <c r="AW212" s="15" t="s">
        <v>31</v>
      </c>
      <c r="AX212" s="15" t="s">
        <v>75</v>
      </c>
      <c r="AY212" s="293" t="s">
        <v>122</v>
      </c>
    </row>
    <row r="213" s="13" customFormat="1">
      <c r="A213" s="13"/>
      <c r="B213" s="250"/>
      <c r="C213" s="251"/>
      <c r="D213" s="252" t="s">
        <v>131</v>
      </c>
      <c r="E213" s="253" t="s">
        <v>1</v>
      </c>
      <c r="F213" s="254" t="s">
        <v>677</v>
      </c>
      <c r="G213" s="251"/>
      <c r="H213" s="255">
        <v>6336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131</v>
      </c>
      <c r="AU213" s="261" t="s">
        <v>85</v>
      </c>
      <c r="AV213" s="13" t="s">
        <v>85</v>
      </c>
      <c r="AW213" s="13" t="s">
        <v>31</v>
      </c>
      <c r="AX213" s="13" t="s">
        <v>75</v>
      </c>
      <c r="AY213" s="261" t="s">
        <v>122</v>
      </c>
    </row>
    <row r="214" s="14" customFormat="1">
      <c r="A214" s="14"/>
      <c r="B214" s="262"/>
      <c r="C214" s="263"/>
      <c r="D214" s="252" t="s">
        <v>131</v>
      </c>
      <c r="E214" s="264" t="s">
        <v>1</v>
      </c>
      <c r="F214" s="265" t="s">
        <v>133</v>
      </c>
      <c r="G214" s="263"/>
      <c r="H214" s="266">
        <v>6336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131</v>
      </c>
      <c r="AU214" s="272" t="s">
        <v>85</v>
      </c>
      <c r="AV214" s="14" t="s">
        <v>129</v>
      </c>
      <c r="AW214" s="14" t="s">
        <v>31</v>
      </c>
      <c r="AX214" s="14" t="s">
        <v>83</v>
      </c>
      <c r="AY214" s="272" t="s">
        <v>122</v>
      </c>
    </row>
    <row r="215" s="2" customFormat="1" ht="55.5" customHeight="1">
      <c r="A215" s="38"/>
      <c r="B215" s="39"/>
      <c r="C215" s="236" t="s">
        <v>274</v>
      </c>
      <c r="D215" s="236" t="s">
        <v>125</v>
      </c>
      <c r="E215" s="237" t="s">
        <v>265</v>
      </c>
      <c r="F215" s="238" t="s">
        <v>266</v>
      </c>
      <c r="G215" s="239" t="s">
        <v>162</v>
      </c>
      <c r="H215" s="240">
        <v>6336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40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129</v>
      </c>
      <c r="AT215" s="248" t="s">
        <v>125</v>
      </c>
      <c r="AU215" s="248" t="s">
        <v>85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83</v>
      </c>
      <c r="BK215" s="249">
        <f>ROUND(I215*H215,2)</f>
        <v>0</v>
      </c>
      <c r="BL215" s="17" t="s">
        <v>129</v>
      </c>
      <c r="BM215" s="248" t="s">
        <v>678</v>
      </c>
    </row>
    <row r="216" s="13" customFormat="1">
      <c r="A216" s="13"/>
      <c r="B216" s="250"/>
      <c r="C216" s="251"/>
      <c r="D216" s="252" t="s">
        <v>131</v>
      </c>
      <c r="E216" s="253" t="s">
        <v>1</v>
      </c>
      <c r="F216" s="254" t="s">
        <v>675</v>
      </c>
      <c r="G216" s="251"/>
      <c r="H216" s="255">
        <v>6336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131</v>
      </c>
      <c r="AU216" s="261" t="s">
        <v>85</v>
      </c>
      <c r="AV216" s="13" t="s">
        <v>85</v>
      </c>
      <c r="AW216" s="13" t="s">
        <v>31</v>
      </c>
      <c r="AX216" s="13" t="s">
        <v>75</v>
      </c>
      <c r="AY216" s="261" t="s">
        <v>122</v>
      </c>
    </row>
    <row r="217" s="14" customFormat="1">
      <c r="A217" s="14"/>
      <c r="B217" s="262"/>
      <c r="C217" s="263"/>
      <c r="D217" s="252" t="s">
        <v>131</v>
      </c>
      <c r="E217" s="264" t="s">
        <v>1</v>
      </c>
      <c r="F217" s="265" t="s">
        <v>133</v>
      </c>
      <c r="G217" s="263"/>
      <c r="H217" s="266">
        <v>6336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131</v>
      </c>
      <c r="AU217" s="272" t="s">
        <v>85</v>
      </c>
      <c r="AV217" s="14" t="s">
        <v>129</v>
      </c>
      <c r="AW217" s="14" t="s">
        <v>31</v>
      </c>
      <c r="AX217" s="14" t="s">
        <v>83</v>
      </c>
      <c r="AY217" s="272" t="s">
        <v>122</v>
      </c>
    </row>
    <row r="218" s="2" customFormat="1" ht="16.5" customHeight="1">
      <c r="A218" s="38"/>
      <c r="B218" s="39"/>
      <c r="C218" s="273" t="s">
        <v>166</v>
      </c>
      <c r="D218" s="273" t="s">
        <v>152</v>
      </c>
      <c r="E218" s="274" t="s">
        <v>271</v>
      </c>
      <c r="F218" s="275" t="s">
        <v>272</v>
      </c>
      <c r="G218" s="276" t="s">
        <v>162</v>
      </c>
      <c r="H218" s="277">
        <v>6336</v>
      </c>
      <c r="I218" s="278"/>
      <c r="J218" s="279">
        <f>ROUND(I218*H218,2)</f>
        <v>0</v>
      </c>
      <c r="K218" s="280"/>
      <c r="L218" s="281"/>
      <c r="M218" s="282" t="s">
        <v>1</v>
      </c>
      <c r="N218" s="283" t="s">
        <v>40</v>
      </c>
      <c r="O218" s="91"/>
      <c r="P218" s="246">
        <f>O218*H218</f>
        <v>0</v>
      </c>
      <c r="Q218" s="246">
        <v>5.0000000000000002E-05</v>
      </c>
      <c r="R218" s="246">
        <f>Q218*H218</f>
        <v>0.31680000000000003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156</v>
      </c>
      <c r="AT218" s="248" t="s">
        <v>152</v>
      </c>
      <c r="AU218" s="248" t="s">
        <v>85</v>
      </c>
      <c r="AY218" s="17" t="s">
        <v>122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83</v>
      </c>
      <c r="BK218" s="249">
        <f>ROUND(I218*H218,2)</f>
        <v>0</v>
      </c>
      <c r="BL218" s="17" t="s">
        <v>129</v>
      </c>
      <c r="BM218" s="248" t="s">
        <v>679</v>
      </c>
    </row>
    <row r="219" s="15" customFormat="1">
      <c r="A219" s="15"/>
      <c r="B219" s="284"/>
      <c r="C219" s="285"/>
      <c r="D219" s="252" t="s">
        <v>131</v>
      </c>
      <c r="E219" s="286" t="s">
        <v>1</v>
      </c>
      <c r="F219" s="287" t="s">
        <v>164</v>
      </c>
      <c r="G219" s="285"/>
      <c r="H219" s="286" t="s">
        <v>1</v>
      </c>
      <c r="I219" s="288"/>
      <c r="J219" s="285"/>
      <c r="K219" s="285"/>
      <c r="L219" s="289"/>
      <c r="M219" s="290"/>
      <c r="N219" s="291"/>
      <c r="O219" s="291"/>
      <c r="P219" s="291"/>
      <c r="Q219" s="291"/>
      <c r="R219" s="291"/>
      <c r="S219" s="291"/>
      <c r="T219" s="29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3" t="s">
        <v>131</v>
      </c>
      <c r="AU219" s="293" t="s">
        <v>85</v>
      </c>
      <c r="AV219" s="15" t="s">
        <v>83</v>
      </c>
      <c r="AW219" s="15" t="s">
        <v>31</v>
      </c>
      <c r="AX219" s="15" t="s">
        <v>75</v>
      </c>
      <c r="AY219" s="293" t="s">
        <v>122</v>
      </c>
    </row>
    <row r="220" s="13" customFormat="1">
      <c r="A220" s="13"/>
      <c r="B220" s="250"/>
      <c r="C220" s="251"/>
      <c r="D220" s="252" t="s">
        <v>131</v>
      </c>
      <c r="E220" s="253" t="s">
        <v>1</v>
      </c>
      <c r="F220" s="254" t="s">
        <v>677</v>
      </c>
      <c r="G220" s="251"/>
      <c r="H220" s="255">
        <v>6336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131</v>
      </c>
      <c r="AU220" s="261" t="s">
        <v>85</v>
      </c>
      <c r="AV220" s="13" t="s">
        <v>85</v>
      </c>
      <c r="AW220" s="13" t="s">
        <v>31</v>
      </c>
      <c r="AX220" s="13" t="s">
        <v>75</v>
      </c>
      <c r="AY220" s="261" t="s">
        <v>122</v>
      </c>
    </row>
    <row r="221" s="14" customFormat="1">
      <c r="A221" s="14"/>
      <c r="B221" s="262"/>
      <c r="C221" s="263"/>
      <c r="D221" s="252" t="s">
        <v>131</v>
      </c>
      <c r="E221" s="264" t="s">
        <v>1</v>
      </c>
      <c r="F221" s="265" t="s">
        <v>133</v>
      </c>
      <c r="G221" s="263"/>
      <c r="H221" s="266">
        <v>6336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131</v>
      </c>
      <c r="AU221" s="272" t="s">
        <v>85</v>
      </c>
      <c r="AV221" s="14" t="s">
        <v>129</v>
      </c>
      <c r="AW221" s="14" t="s">
        <v>31</v>
      </c>
      <c r="AX221" s="14" t="s">
        <v>83</v>
      </c>
      <c r="AY221" s="272" t="s">
        <v>122</v>
      </c>
    </row>
    <row r="222" s="2" customFormat="1" ht="16.5" customHeight="1">
      <c r="A222" s="38"/>
      <c r="B222" s="39"/>
      <c r="C222" s="273" t="s">
        <v>282</v>
      </c>
      <c r="D222" s="273" t="s">
        <v>152</v>
      </c>
      <c r="E222" s="274" t="s">
        <v>275</v>
      </c>
      <c r="F222" s="275" t="s">
        <v>276</v>
      </c>
      <c r="G222" s="276" t="s">
        <v>162</v>
      </c>
      <c r="H222" s="277">
        <v>6336</v>
      </c>
      <c r="I222" s="278"/>
      <c r="J222" s="279">
        <f>ROUND(I222*H222,2)</f>
        <v>0</v>
      </c>
      <c r="K222" s="280"/>
      <c r="L222" s="281"/>
      <c r="M222" s="282" t="s">
        <v>1</v>
      </c>
      <c r="N222" s="283" t="s">
        <v>40</v>
      </c>
      <c r="O222" s="91"/>
      <c r="P222" s="246">
        <f>O222*H222</f>
        <v>0</v>
      </c>
      <c r="Q222" s="246">
        <v>0.00014999999999999999</v>
      </c>
      <c r="R222" s="246">
        <f>Q222*H222</f>
        <v>0.95039999999999991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156</v>
      </c>
      <c r="AT222" s="248" t="s">
        <v>152</v>
      </c>
      <c r="AU222" s="248" t="s">
        <v>85</v>
      </c>
      <c r="AY222" s="17" t="s">
        <v>122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83</v>
      </c>
      <c r="BK222" s="249">
        <f>ROUND(I222*H222,2)</f>
        <v>0</v>
      </c>
      <c r="BL222" s="17" t="s">
        <v>129</v>
      </c>
      <c r="BM222" s="248" t="s">
        <v>680</v>
      </c>
    </row>
    <row r="223" s="15" customFormat="1">
      <c r="A223" s="15"/>
      <c r="B223" s="284"/>
      <c r="C223" s="285"/>
      <c r="D223" s="252" t="s">
        <v>131</v>
      </c>
      <c r="E223" s="286" t="s">
        <v>1</v>
      </c>
      <c r="F223" s="287" t="s">
        <v>164</v>
      </c>
      <c r="G223" s="285"/>
      <c r="H223" s="286" t="s">
        <v>1</v>
      </c>
      <c r="I223" s="288"/>
      <c r="J223" s="285"/>
      <c r="K223" s="285"/>
      <c r="L223" s="289"/>
      <c r="M223" s="290"/>
      <c r="N223" s="291"/>
      <c r="O223" s="291"/>
      <c r="P223" s="291"/>
      <c r="Q223" s="291"/>
      <c r="R223" s="291"/>
      <c r="S223" s="291"/>
      <c r="T223" s="29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3" t="s">
        <v>131</v>
      </c>
      <c r="AU223" s="293" t="s">
        <v>85</v>
      </c>
      <c r="AV223" s="15" t="s">
        <v>83</v>
      </c>
      <c r="AW223" s="15" t="s">
        <v>31</v>
      </c>
      <c r="AX223" s="15" t="s">
        <v>75</v>
      </c>
      <c r="AY223" s="293" t="s">
        <v>122</v>
      </c>
    </row>
    <row r="224" s="13" customFormat="1">
      <c r="A224" s="13"/>
      <c r="B224" s="250"/>
      <c r="C224" s="251"/>
      <c r="D224" s="252" t="s">
        <v>131</v>
      </c>
      <c r="E224" s="253" t="s">
        <v>1</v>
      </c>
      <c r="F224" s="254" t="s">
        <v>677</v>
      </c>
      <c r="G224" s="251"/>
      <c r="H224" s="255">
        <v>6336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131</v>
      </c>
      <c r="AU224" s="261" t="s">
        <v>85</v>
      </c>
      <c r="AV224" s="13" t="s">
        <v>85</v>
      </c>
      <c r="AW224" s="13" t="s">
        <v>31</v>
      </c>
      <c r="AX224" s="13" t="s">
        <v>75</v>
      </c>
      <c r="AY224" s="261" t="s">
        <v>122</v>
      </c>
    </row>
    <row r="225" s="14" customFormat="1">
      <c r="A225" s="14"/>
      <c r="B225" s="262"/>
      <c r="C225" s="263"/>
      <c r="D225" s="252" t="s">
        <v>131</v>
      </c>
      <c r="E225" s="264" t="s">
        <v>1</v>
      </c>
      <c r="F225" s="265" t="s">
        <v>133</v>
      </c>
      <c r="G225" s="263"/>
      <c r="H225" s="266">
        <v>6336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2" t="s">
        <v>131</v>
      </c>
      <c r="AU225" s="272" t="s">
        <v>85</v>
      </c>
      <c r="AV225" s="14" t="s">
        <v>129</v>
      </c>
      <c r="AW225" s="14" t="s">
        <v>31</v>
      </c>
      <c r="AX225" s="14" t="s">
        <v>83</v>
      </c>
      <c r="AY225" s="272" t="s">
        <v>122</v>
      </c>
    </row>
    <row r="226" s="2" customFormat="1" ht="16.5" customHeight="1">
      <c r="A226" s="38"/>
      <c r="B226" s="39"/>
      <c r="C226" s="273" t="s">
        <v>288</v>
      </c>
      <c r="D226" s="273" t="s">
        <v>152</v>
      </c>
      <c r="E226" s="274" t="s">
        <v>278</v>
      </c>
      <c r="F226" s="275" t="s">
        <v>279</v>
      </c>
      <c r="G226" s="276" t="s">
        <v>162</v>
      </c>
      <c r="H226" s="277">
        <v>6336</v>
      </c>
      <c r="I226" s="278"/>
      <c r="J226" s="279">
        <f>ROUND(I226*H226,2)</f>
        <v>0</v>
      </c>
      <c r="K226" s="280"/>
      <c r="L226" s="281"/>
      <c r="M226" s="282" t="s">
        <v>1</v>
      </c>
      <c r="N226" s="283" t="s">
        <v>40</v>
      </c>
      <c r="O226" s="91"/>
      <c r="P226" s="246">
        <f>O226*H226</f>
        <v>0</v>
      </c>
      <c r="Q226" s="246">
        <v>0.00040999999999999999</v>
      </c>
      <c r="R226" s="246">
        <f>Q226*H226</f>
        <v>2.5977600000000001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156</v>
      </c>
      <c r="AT226" s="248" t="s">
        <v>152</v>
      </c>
      <c r="AU226" s="248" t="s">
        <v>85</v>
      </c>
      <c r="AY226" s="17" t="s">
        <v>122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83</v>
      </c>
      <c r="BK226" s="249">
        <f>ROUND(I226*H226,2)</f>
        <v>0</v>
      </c>
      <c r="BL226" s="17" t="s">
        <v>129</v>
      </c>
      <c r="BM226" s="248" t="s">
        <v>681</v>
      </c>
    </row>
    <row r="227" s="15" customFormat="1">
      <c r="A227" s="15"/>
      <c r="B227" s="284"/>
      <c r="C227" s="285"/>
      <c r="D227" s="252" t="s">
        <v>131</v>
      </c>
      <c r="E227" s="286" t="s">
        <v>1</v>
      </c>
      <c r="F227" s="287" t="s">
        <v>164</v>
      </c>
      <c r="G227" s="285"/>
      <c r="H227" s="286" t="s">
        <v>1</v>
      </c>
      <c r="I227" s="288"/>
      <c r="J227" s="285"/>
      <c r="K227" s="285"/>
      <c r="L227" s="289"/>
      <c r="M227" s="290"/>
      <c r="N227" s="291"/>
      <c r="O227" s="291"/>
      <c r="P227" s="291"/>
      <c r="Q227" s="291"/>
      <c r="R227" s="291"/>
      <c r="S227" s="291"/>
      <c r="T227" s="29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3" t="s">
        <v>131</v>
      </c>
      <c r="AU227" s="293" t="s">
        <v>85</v>
      </c>
      <c r="AV227" s="15" t="s">
        <v>83</v>
      </c>
      <c r="AW227" s="15" t="s">
        <v>31</v>
      </c>
      <c r="AX227" s="15" t="s">
        <v>75</v>
      </c>
      <c r="AY227" s="293" t="s">
        <v>122</v>
      </c>
    </row>
    <row r="228" s="13" customFormat="1">
      <c r="A228" s="13"/>
      <c r="B228" s="250"/>
      <c r="C228" s="251"/>
      <c r="D228" s="252" t="s">
        <v>131</v>
      </c>
      <c r="E228" s="253" t="s">
        <v>1</v>
      </c>
      <c r="F228" s="254" t="s">
        <v>677</v>
      </c>
      <c r="G228" s="251"/>
      <c r="H228" s="255">
        <v>6336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131</v>
      </c>
      <c r="AU228" s="261" t="s">
        <v>85</v>
      </c>
      <c r="AV228" s="13" t="s">
        <v>85</v>
      </c>
      <c r="AW228" s="13" t="s">
        <v>31</v>
      </c>
      <c r="AX228" s="13" t="s">
        <v>75</v>
      </c>
      <c r="AY228" s="261" t="s">
        <v>122</v>
      </c>
    </row>
    <row r="229" s="14" customFormat="1">
      <c r="A229" s="14"/>
      <c r="B229" s="262"/>
      <c r="C229" s="263"/>
      <c r="D229" s="252" t="s">
        <v>131</v>
      </c>
      <c r="E229" s="264" t="s">
        <v>1</v>
      </c>
      <c r="F229" s="265" t="s">
        <v>133</v>
      </c>
      <c r="G229" s="263"/>
      <c r="H229" s="266">
        <v>6336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2" t="s">
        <v>131</v>
      </c>
      <c r="AU229" s="272" t="s">
        <v>85</v>
      </c>
      <c r="AV229" s="14" t="s">
        <v>129</v>
      </c>
      <c r="AW229" s="14" t="s">
        <v>31</v>
      </c>
      <c r="AX229" s="14" t="s">
        <v>83</v>
      </c>
      <c r="AY229" s="272" t="s">
        <v>122</v>
      </c>
    </row>
    <row r="230" s="2" customFormat="1" ht="111.75" customHeight="1">
      <c r="A230" s="38"/>
      <c r="B230" s="39"/>
      <c r="C230" s="236" t="s">
        <v>293</v>
      </c>
      <c r="D230" s="236" t="s">
        <v>125</v>
      </c>
      <c r="E230" s="237" t="s">
        <v>283</v>
      </c>
      <c r="F230" s="238" t="s">
        <v>284</v>
      </c>
      <c r="G230" s="239" t="s">
        <v>191</v>
      </c>
      <c r="H230" s="240">
        <v>1.1279999999999999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40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129</v>
      </c>
      <c r="AT230" s="248" t="s">
        <v>125</v>
      </c>
      <c r="AU230" s="248" t="s">
        <v>85</v>
      </c>
      <c r="AY230" s="17" t="s">
        <v>122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83</v>
      </c>
      <c r="BK230" s="249">
        <f>ROUND(I230*H230,2)</f>
        <v>0</v>
      </c>
      <c r="BL230" s="17" t="s">
        <v>129</v>
      </c>
      <c r="BM230" s="248" t="s">
        <v>682</v>
      </c>
    </row>
    <row r="231" s="2" customFormat="1">
      <c r="A231" s="38"/>
      <c r="B231" s="39"/>
      <c r="C231" s="40"/>
      <c r="D231" s="252" t="s">
        <v>232</v>
      </c>
      <c r="E231" s="40"/>
      <c r="F231" s="294" t="s">
        <v>286</v>
      </c>
      <c r="G231" s="40"/>
      <c r="H231" s="40"/>
      <c r="I231" s="144"/>
      <c r="J231" s="40"/>
      <c r="K231" s="40"/>
      <c r="L231" s="44"/>
      <c r="M231" s="295"/>
      <c r="N231" s="296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232</v>
      </c>
      <c r="AU231" s="17" t="s">
        <v>85</v>
      </c>
    </row>
    <row r="232" s="13" customFormat="1">
      <c r="A232" s="13"/>
      <c r="B232" s="250"/>
      <c r="C232" s="251"/>
      <c r="D232" s="252" t="s">
        <v>131</v>
      </c>
      <c r="E232" s="253" t="s">
        <v>1</v>
      </c>
      <c r="F232" s="254" t="s">
        <v>683</v>
      </c>
      <c r="G232" s="251"/>
      <c r="H232" s="255">
        <v>1.1279999999999999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131</v>
      </c>
      <c r="AU232" s="261" t="s">
        <v>85</v>
      </c>
      <c r="AV232" s="13" t="s">
        <v>85</v>
      </c>
      <c r="AW232" s="13" t="s">
        <v>31</v>
      </c>
      <c r="AX232" s="13" t="s">
        <v>75</v>
      </c>
      <c r="AY232" s="261" t="s">
        <v>122</v>
      </c>
    </row>
    <row r="233" s="14" customFormat="1">
      <c r="A233" s="14"/>
      <c r="B233" s="262"/>
      <c r="C233" s="263"/>
      <c r="D233" s="252" t="s">
        <v>131</v>
      </c>
      <c r="E233" s="264" t="s">
        <v>1</v>
      </c>
      <c r="F233" s="265" t="s">
        <v>133</v>
      </c>
      <c r="G233" s="263"/>
      <c r="H233" s="266">
        <v>1.1279999999999999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131</v>
      </c>
      <c r="AU233" s="272" t="s">
        <v>85</v>
      </c>
      <c r="AV233" s="14" t="s">
        <v>129</v>
      </c>
      <c r="AW233" s="14" t="s">
        <v>31</v>
      </c>
      <c r="AX233" s="14" t="s">
        <v>83</v>
      </c>
      <c r="AY233" s="272" t="s">
        <v>122</v>
      </c>
    </row>
    <row r="234" s="2" customFormat="1" ht="111.75" customHeight="1">
      <c r="A234" s="38"/>
      <c r="B234" s="39"/>
      <c r="C234" s="236" t="s">
        <v>301</v>
      </c>
      <c r="D234" s="236" t="s">
        <v>125</v>
      </c>
      <c r="E234" s="237" t="s">
        <v>289</v>
      </c>
      <c r="F234" s="238" t="s">
        <v>290</v>
      </c>
      <c r="G234" s="239" t="s">
        <v>191</v>
      </c>
      <c r="H234" s="240">
        <v>0.56399999999999995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40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129</v>
      </c>
      <c r="AT234" s="248" t="s">
        <v>125</v>
      </c>
      <c r="AU234" s="248" t="s">
        <v>85</v>
      </c>
      <c r="AY234" s="17" t="s">
        <v>122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83</v>
      </c>
      <c r="BK234" s="249">
        <f>ROUND(I234*H234,2)</f>
        <v>0</v>
      </c>
      <c r="BL234" s="17" t="s">
        <v>129</v>
      </c>
      <c r="BM234" s="248" t="s">
        <v>684</v>
      </c>
    </row>
    <row r="235" s="13" customFormat="1">
      <c r="A235" s="13"/>
      <c r="B235" s="250"/>
      <c r="C235" s="251"/>
      <c r="D235" s="252" t="s">
        <v>131</v>
      </c>
      <c r="E235" s="253" t="s">
        <v>1</v>
      </c>
      <c r="F235" s="254" t="s">
        <v>685</v>
      </c>
      <c r="G235" s="251"/>
      <c r="H235" s="255">
        <v>0.56399999999999995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131</v>
      </c>
      <c r="AU235" s="261" t="s">
        <v>85</v>
      </c>
      <c r="AV235" s="13" t="s">
        <v>85</v>
      </c>
      <c r="AW235" s="13" t="s">
        <v>31</v>
      </c>
      <c r="AX235" s="13" t="s">
        <v>75</v>
      </c>
      <c r="AY235" s="261" t="s">
        <v>122</v>
      </c>
    </row>
    <row r="236" s="14" customFormat="1">
      <c r="A236" s="14"/>
      <c r="B236" s="262"/>
      <c r="C236" s="263"/>
      <c r="D236" s="252" t="s">
        <v>131</v>
      </c>
      <c r="E236" s="264" t="s">
        <v>1</v>
      </c>
      <c r="F236" s="265" t="s">
        <v>133</v>
      </c>
      <c r="G236" s="263"/>
      <c r="H236" s="266">
        <v>0.56399999999999995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2" t="s">
        <v>131</v>
      </c>
      <c r="AU236" s="272" t="s">
        <v>85</v>
      </c>
      <c r="AV236" s="14" t="s">
        <v>129</v>
      </c>
      <c r="AW236" s="14" t="s">
        <v>31</v>
      </c>
      <c r="AX236" s="14" t="s">
        <v>83</v>
      </c>
      <c r="AY236" s="272" t="s">
        <v>122</v>
      </c>
    </row>
    <row r="237" s="2" customFormat="1" ht="100.5" customHeight="1">
      <c r="A237" s="38"/>
      <c r="B237" s="39"/>
      <c r="C237" s="236" t="s">
        <v>307</v>
      </c>
      <c r="D237" s="236" t="s">
        <v>125</v>
      </c>
      <c r="E237" s="237" t="s">
        <v>294</v>
      </c>
      <c r="F237" s="238" t="s">
        <v>295</v>
      </c>
      <c r="G237" s="239" t="s">
        <v>296</v>
      </c>
      <c r="H237" s="240">
        <v>94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40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129</v>
      </c>
      <c r="AT237" s="248" t="s">
        <v>125</v>
      </c>
      <c r="AU237" s="248" t="s">
        <v>85</v>
      </c>
      <c r="AY237" s="17" t="s">
        <v>122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83</v>
      </c>
      <c r="BK237" s="249">
        <f>ROUND(I237*H237,2)</f>
        <v>0</v>
      </c>
      <c r="BL237" s="17" t="s">
        <v>129</v>
      </c>
      <c r="BM237" s="248" t="s">
        <v>686</v>
      </c>
    </row>
    <row r="238" s="13" customFormat="1">
      <c r="A238" s="13"/>
      <c r="B238" s="250"/>
      <c r="C238" s="251"/>
      <c r="D238" s="252" t="s">
        <v>131</v>
      </c>
      <c r="E238" s="253" t="s">
        <v>1</v>
      </c>
      <c r="F238" s="254" t="s">
        <v>687</v>
      </c>
      <c r="G238" s="251"/>
      <c r="H238" s="255">
        <v>76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131</v>
      </c>
      <c r="AU238" s="261" t="s">
        <v>85</v>
      </c>
      <c r="AV238" s="13" t="s">
        <v>85</v>
      </c>
      <c r="AW238" s="13" t="s">
        <v>31</v>
      </c>
      <c r="AX238" s="13" t="s">
        <v>75</v>
      </c>
      <c r="AY238" s="261" t="s">
        <v>122</v>
      </c>
    </row>
    <row r="239" s="13" customFormat="1">
      <c r="A239" s="13"/>
      <c r="B239" s="250"/>
      <c r="C239" s="251"/>
      <c r="D239" s="252" t="s">
        <v>131</v>
      </c>
      <c r="E239" s="253" t="s">
        <v>1</v>
      </c>
      <c r="F239" s="254" t="s">
        <v>688</v>
      </c>
      <c r="G239" s="251"/>
      <c r="H239" s="255">
        <v>10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131</v>
      </c>
      <c r="AU239" s="261" t="s">
        <v>85</v>
      </c>
      <c r="AV239" s="13" t="s">
        <v>85</v>
      </c>
      <c r="AW239" s="13" t="s">
        <v>31</v>
      </c>
      <c r="AX239" s="13" t="s">
        <v>75</v>
      </c>
      <c r="AY239" s="261" t="s">
        <v>122</v>
      </c>
    </row>
    <row r="240" s="13" customFormat="1">
      <c r="A240" s="13"/>
      <c r="B240" s="250"/>
      <c r="C240" s="251"/>
      <c r="D240" s="252" t="s">
        <v>131</v>
      </c>
      <c r="E240" s="253" t="s">
        <v>1</v>
      </c>
      <c r="F240" s="254" t="s">
        <v>633</v>
      </c>
      <c r="G240" s="251"/>
      <c r="H240" s="255">
        <v>8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131</v>
      </c>
      <c r="AU240" s="261" t="s">
        <v>85</v>
      </c>
      <c r="AV240" s="13" t="s">
        <v>85</v>
      </c>
      <c r="AW240" s="13" t="s">
        <v>31</v>
      </c>
      <c r="AX240" s="13" t="s">
        <v>75</v>
      </c>
      <c r="AY240" s="261" t="s">
        <v>122</v>
      </c>
    </row>
    <row r="241" s="14" customFormat="1">
      <c r="A241" s="14"/>
      <c r="B241" s="262"/>
      <c r="C241" s="263"/>
      <c r="D241" s="252" t="s">
        <v>131</v>
      </c>
      <c r="E241" s="264" t="s">
        <v>1</v>
      </c>
      <c r="F241" s="265" t="s">
        <v>133</v>
      </c>
      <c r="G241" s="263"/>
      <c r="H241" s="266">
        <v>94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2" t="s">
        <v>131</v>
      </c>
      <c r="AU241" s="272" t="s">
        <v>85</v>
      </c>
      <c r="AV241" s="14" t="s">
        <v>129</v>
      </c>
      <c r="AW241" s="14" t="s">
        <v>31</v>
      </c>
      <c r="AX241" s="14" t="s">
        <v>83</v>
      </c>
      <c r="AY241" s="272" t="s">
        <v>122</v>
      </c>
    </row>
    <row r="242" s="2" customFormat="1" ht="89.25" customHeight="1">
      <c r="A242" s="38"/>
      <c r="B242" s="39"/>
      <c r="C242" s="236" t="s">
        <v>314</v>
      </c>
      <c r="D242" s="236" t="s">
        <v>125</v>
      </c>
      <c r="E242" s="237" t="s">
        <v>302</v>
      </c>
      <c r="F242" s="238" t="s">
        <v>303</v>
      </c>
      <c r="G242" s="239" t="s">
        <v>170</v>
      </c>
      <c r="H242" s="240">
        <v>5276</v>
      </c>
      <c r="I242" s="241"/>
      <c r="J242" s="242">
        <f>ROUND(I242*H242,2)</f>
        <v>0</v>
      </c>
      <c r="K242" s="243"/>
      <c r="L242" s="44"/>
      <c r="M242" s="244" t="s">
        <v>1</v>
      </c>
      <c r="N242" s="245" t="s">
        <v>40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129</v>
      </c>
      <c r="AT242" s="248" t="s">
        <v>125</v>
      </c>
      <c r="AU242" s="248" t="s">
        <v>85</v>
      </c>
      <c r="AY242" s="17" t="s">
        <v>122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83</v>
      </c>
      <c r="BK242" s="249">
        <f>ROUND(I242*H242,2)</f>
        <v>0</v>
      </c>
      <c r="BL242" s="17" t="s">
        <v>129</v>
      </c>
      <c r="BM242" s="248" t="s">
        <v>689</v>
      </c>
    </row>
    <row r="243" s="13" customFormat="1">
      <c r="A243" s="13"/>
      <c r="B243" s="250"/>
      <c r="C243" s="251"/>
      <c r="D243" s="252" t="s">
        <v>131</v>
      </c>
      <c r="E243" s="253" t="s">
        <v>1</v>
      </c>
      <c r="F243" s="254" t="s">
        <v>690</v>
      </c>
      <c r="G243" s="251"/>
      <c r="H243" s="255">
        <v>5276</v>
      </c>
      <c r="I243" s="256"/>
      <c r="J243" s="251"/>
      <c r="K243" s="251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131</v>
      </c>
      <c r="AU243" s="261" t="s">
        <v>85</v>
      </c>
      <c r="AV243" s="13" t="s">
        <v>85</v>
      </c>
      <c r="AW243" s="13" t="s">
        <v>31</v>
      </c>
      <c r="AX243" s="13" t="s">
        <v>75</v>
      </c>
      <c r="AY243" s="261" t="s">
        <v>122</v>
      </c>
    </row>
    <row r="244" s="14" customFormat="1">
      <c r="A244" s="14"/>
      <c r="B244" s="262"/>
      <c r="C244" s="263"/>
      <c r="D244" s="252" t="s">
        <v>131</v>
      </c>
      <c r="E244" s="264" t="s">
        <v>1</v>
      </c>
      <c r="F244" s="265" t="s">
        <v>133</v>
      </c>
      <c r="G244" s="263"/>
      <c r="H244" s="266">
        <v>5276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131</v>
      </c>
      <c r="AU244" s="272" t="s">
        <v>85</v>
      </c>
      <c r="AV244" s="14" t="s">
        <v>129</v>
      </c>
      <c r="AW244" s="14" t="s">
        <v>31</v>
      </c>
      <c r="AX244" s="14" t="s">
        <v>83</v>
      </c>
      <c r="AY244" s="272" t="s">
        <v>122</v>
      </c>
    </row>
    <row r="245" s="2" customFormat="1" ht="55.5" customHeight="1">
      <c r="A245" s="38"/>
      <c r="B245" s="39"/>
      <c r="C245" s="236" t="s">
        <v>319</v>
      </c>
      <c r="D245" s="236" t="s">
        <v>125</v>
      </c>
      <c r="E245" s="237" t="s">
        <v>308</v>
      </c>
      <c r="F245" s="238" t="s">
        <v>309</v>
      </c>
      <c r="G245" s="239" t="s">
        <v>162</v>
      </c>
      <c r="H245" s="240">
        <v>660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40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129</v>
      </c>
      <c r="AT245" s="248" t="s">
        <v>125</v>
      </c>
      <c r="AU245" s="248" t="s">
        <v>85</v>
      </c>
      <c r="AY245" s="17" t="s">
        <v>122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83</v>
      </c>
      <c r="BK245" s="249">
        <f>ROUND(I245*H245,2)</f>
        <v>0</v>
      </c>
      <c r="BL245" s="17" t="s">
        <v>129</v>
      </c>
      <c r="BM245" s="248" t="s">
        <v>691</v>
      </c>
    </row>
    <row r="246" s="13" customFormat="1">
      <c r="A246" s="13"/>
      <c r="B246" s="250"/>
      <c r="C246" s="251"/>
      <c r="D246" s="252" t="s">
        <v>131</v>
      </c>
      <c r="E246" s="253" t="s">
        <v>1</v>
      </c>
      <c r="F246" s="254" t="s">
        <v>692</v>
      </c>
      <c r="G246" s="251"/>
      <c r="H246" s="255">
        <v>660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131</v>
      </c>
      <c r="AU246" s="261" t="s">
        <v>85</v>
      </c>
      <c r="AV246" s="13" t="s">
        <v>85</v>
      </c>
      <c r="AW246" s="13" t="s">
        <v>31</v>
      </c>
      <c r="AX246" s="13" t="s">
        <v>75</v>
      </c>
      <c r="AY246" s="261" t="s">
        <v>122</v>
      </c>
    </row>
    <row r="247" s="14" customFormat="1">
      <c r="A247" s="14"/>
      <c r="B247" s="262"/>
      <c r="C247" s="263"/>
      <c r="D247" s="252" t="s">
        <v>131</v>
      </c>
      <c r="E247" s="264" t="s">
        <v>1</v>
      </c>
      <c r="F247" s="265" t="s">
        <v>133</v>
      </c>
      <c r="G247" s="263"/>
      <c r="H247" s="266">
        <v>660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131</v>
      </c>
      <c r="AU247" s="272" t="s">
        <v>85</v>
      </c>
      <c r="AV247" s="14" t="s">
        <v>129</v>
      </c>
      <c r="AW247" s="14" t="s">
        <v>31</v>
      </c>
      <c r="AX247" s="14" t="s">
        <v>83</v>
      </c>
      <c r="AY247" s="272" t="s">
        <v>122</v>
      </c>
    </row>
    <row r="248" s="2" customFormat="1" ht="16.5" customHeight="1">
      <c r="A248" s="38"/>
      <c r="B248" s="39"/>
      <c r="C248" s="273" t="s">
        <v>324</v>
      </c>
      <c r="D248" s="273" t="s">
        <v>152</v>
      </c>
      <c r="E248" s="274" t="s">
        <v>315</v>
      </c>
      <c r="F248" s="275" t="s">
        <v>316</v>
      </c>
      <c r="G248" s="276" t="s">
        <v>162</v>
      </c>
      <c r="H248" s="277">
        <v>660</v>
      </c>
      <c r="I248" s="278"/>
      <c r="J248" s="279">
        <f>ROUND(I248*H248,2)</f>
        <v>0</v>
      </c>
      <c r="K248" s="280"/>
      <c r="L248" s="281"/>
      <c r="M248" s="282" t="s">
        <v>1</v>
      </c>
      <c r="N248" s="283" t="s">
        <v>40</v>
      </c>
      <c r="O248" s="91"/>
      <c r="P248" s="246">
        <f>O248*H248</f>
        <v>0</v>
      </c>
      <c r="Q248" s="246">
        <v>0.010030000000000001</v>
      </c>
      <c r="R248" s="246">
        <f>Q248*H248</f>
        <v>6.6198000000000006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156</v>
      </c>
      <c r="AT248" s="248" t="s">
        <v>152</v>
      </c>
      <c r="AU248" s="248" t="s">
        <v>85</v>
      </c>
      <c r="AY248" s="17" t="s">
        <v>122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83</v>
      </c>
      <c r="BK248" s="249">
        <f>ROUND(I248*H248,2)</f>
        <v>0</v>
      </c>
      <c r="BL248" s="17" t="s">
        <v>129</v>
      </c>
      <c r="BM248" s="248" t="s">
        <v>693</v>
      </c>
    </row>
    <row r="249" s="13" customFormat="1">
      <c r="A249" s="13"/>
      <c r="B249" s="250"/>
      <c r="C249" s="251"/>
      <c r="D249" s="252" t="s">
        <v>131</v>
      </c>
      <c r="E249" s="253" t="s">
        <v>1</v>
      </c>
      <c r="F249" s="254" t="s">
        <v>694</v>
      </c>
      <c r="G249" s="251"/>
      <c r="H249" s="255">
        <v>660</v>
      </c>
      <c r="I249" s="256"/>
      <c r="J249" s="251"/>
      <c r="K249" s="251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131</v>
      </c>
      <c r="AU249" s="261" t="s">
        <v>85</v>
      </c>
      <c r="AV249" s="13" t="s">
        <v>85</v>
      </c>
      <c r="AW249" s="13" t="s">
        <v>31</v>
      </c>
      <c r="AX249" s="13" t="s">
        <v>75</v>
      </c>
      <c r="AY249" s="261" t="s">
        <v>122</v>
      </c>
    </row>
    <row r="250" s="14" customFormat="1">
      <c r="A250" s="14"/>
      <c r="B250" s="262"/>
      <c r="C250" s="263"/>
      <c r="D250" s="252" t="s">
        <v>131</v>
      </c>
      <c r="E250" s="264" t="s">
        <v>1</v>
      </c>
      <c r="F250" s="265" t="s">
        <v>133</v>
      </c>
      <c r="G250" s="263"/>
      <c r="H250" s="266">
        <v>660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131</v>
      </c>
      <c r="AU250" s="272" t="s">
        <v>85</v>
      </c>
      <c r="AV250" s="14" t="s">
        <v>129</v>
      </c>
      <c r="AW250" s="14" t="s">
        <v>31</v>
      </c>
      <c r="AX250" s="14" t="s">
        <v>83</v>
      </c>
      <c r="AY250" s="272" t="s">
        <v>122</v>
      </c>
    </row>
    <row r="251" s="2" customFormat="1" ht="44.25" customHeight="1">
      <c r="A251" s="38"/>
      <c r="B251" s="39"/>
      <c r="C251" s="236" t="s">
        <v>329</v>
      </c>
      <c r="D251" s="236" t="s">
        <v>125</v>
      </c>
      <c r="E251" s="237" t="s">
        <v>695</v>
      </c>
      <c r="F251" s="238" t="s">
        <v>696</v>
      </c>
      <c r="G251" s="239" t="s">
        <v>170</v>
      </c>
      <c r="H251" s="240">
        <v>15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40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129</v>
      </c>
      <c r="AT251" s="248" t="s">
        <v>125</v>
      </c>
      <c r="AU251" s="248" t="s">
        <v>85</v>
      </c>
      <c r="AY251" s="17" t="s">
        <v>122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83</v>
      </c>
      <c r="BK251" s="249">
        <f>ROUND(I251*H251,2)</f>
        <v>0</v>
      </c>
      <c r="BL251" s="17" t="s">
        <v>129</v>
      </c>
      <c r="BM251" s="248" t="s">
        <v>697</v>
      </c>
    </row>
    <row r="252" s="13" customFormat="1">
      <c r="A252" s="13"/>
      <c r="B252" s="250"/>
      <c r="C252" s="251"/>
      <c r="D252" s="252" t="s">
        <v>131</v>
      </c>
      <c r="E252" s="253" t="s">
        <v>1</v>
      </c>
      <c r="F252" s="254" t="s">
        <v>698</v>
      </c>
      <c r="G252" s="251"/>
      <c r="H252" s="255">
        <v>3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131</v>
      </c>
      <c r="AU252" s="261" t="s">
        <v>85</v>
      </c>
      <c r="AV252" s="13" t="s">
        <v>85</v>
      </c>
      <c r="AW252" s="13" t="s">
        <v>31</v>
      </c>
      <c r="AX252" s="13" t="s">
        <v>75</v>
      </c>
      <c r="AY252" s="261" t="s">
        <v>122</v>
      </c>
    </row>
    <row r="253" s="13" customFormat="1">
      <c r="A253" s="13"/>
      <c r="B253" s="250"/>
      <c r="C253" s="251"/>
      <c r="D253" s="252" t="s">
        <v>131</v>
      </c>
      <c r="E253" s="253" t="s">
        <v>1</v>
      </c>
      <c r="F253" s="254" t="s">
        <v>699</v>
      </c>
      <c r="G253" s="251"/>
      <c r="H253" s="255">
        <v>6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131</v>
      </c>
      <c r="AU253" s="261" t="s">
        <v>85</v>
      </c>
      <c r="AV253" s="13" t="s">
        <v>85</v>
      </c>
      <c r="AW253" s="13" t="s">
        <v>31</v>
      </c>
      <c r="AX253" s="13" t="s">
        <v>75</v>
      </c>
      <c r="AY253" s="261" t="s">
        <v>122</v>
      </c>
    </row>
    <row r="254" s="13" customFormat="1">
      <c r="A254" s="13"/>
      <c r="B254" s="250"/>
      <c r="C254" s="251"/>
      <c r="D254" s="252" t="s">
        <v>131</v>
      </c>
      <c r="E254" s="253" t="s">
        <v>1</v>
      </c>
      <c r="F254" s="254" t="s">
        <v>700</v>
      </c>
      <c r="G254" s="251"/>
      <c r="H254" s="255">
        <v>6</v>
      </c>
      <c r="I254" s="256"/>
      <c r="J254" s="251"/>
      <c r="K254" s="251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131</v>
      </c>
      <c r="AU254" s="261" t="s">
        <v>85</v>
      </c>
      <c r="AV254" s="13" t="s">
        <v>85</v>
      </c>
      <c r="AW254" s="13" t="s">
        <v>31</v>
      </c>
      <c r="AX254" s="13" t="s">
        <v>75</v>
      </c>
      <c r="AY254" s="261" t="s">
        <v>122</v>
      </c>
    </row>
    <row r="255" s="14" customFormat="1">
      <c r="A255" s="14"/>
      <c r="B255" s="262"/>
      <c r="C255" s="263"/>
      <c r="D255" s="252" t="s">
        <v>131</v>
      </c>
      <c r="E255" s="264" t="s">
        <v>1</v>
      </c>
      <c r="F255" s="265" t="s">
        <v>133</v>
      </c>
      <c r="G255" s="263"/>
      <c r="H255" s="266">
        <v>15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2" t="s">
        <v>131</v>
      </c>
      <c r="AU255" s="272" t="s">
        <v>85</v>
      </c>
      <c r="AV255" s="14" t="s">
        <v>129</v>
      </c>
      <c r="AW255" s="14" t="s">
        <v>31</v>
      </c>
      <c r="AX255" s="14" t="s">
        <v>83</v>
      </c>
      <c r="AY255" s="272" t="s">
        <v>122</v>
      </c>
    </row>
    <row r="256" s="2" customFormat="1" ht="44.25" customHeight="1">
      <c r="A256" s="38"/>
      <c r="B256" s="39"/>
      <c r="C256" s="236" t="s">
        <v>336</v>
      </c>
      <c r="D256" s="236" t="s">
        <v>125</v>
      </c>
      <c r="E256" s="237" t="s">
        <v>701</v>
      </c>
      <c r="F256" s="238" t="s">
        <v>702</v>
      </c>
      <c r="G256" s="239" t="s">
        <v>170</v>
      </c>
      <c r="H256" s="240">
        <v>6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40</v>
      </c>
      <c r="O256" s="91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129</v>
      </c>
      <c r="AT256" s="248" t="s">
        <v>125</v>
      </c>
      <c r="AU256" s="248" t="s">
        <v>85</v>
      </c>
      <c r="AY256" s="17" t="s">
        <v>122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83</v>
      </c>
      <c r="BK256" s="249">
        <f>ROUND(I256*H256,2)</f>
        <v>0</v>
      </c>
      <c r="BL256" s="17" t="s">
        <v>129</v>
      </c>
      <c r="BM256" s="248" t="s">
        <v>703</v>
      </c>
    </row>
    <row r="257" s="13" customFormat="1">
      <c r="A257" s="13"/>
      <c r="B257" s="250"/>
      <c r="C257" s="251"/>
      <c r="D257" s="252" t="s">
        <v>131</v>
      </c>
      <c r="E257" s="253" t="s">
        <v>1</v>
      </c>
      <c r="F257" s="254" t="s">
        <v>704</v>
      </c>
      <c r="G257" s="251"/>
      <c r="H257" s="255">
        <v>6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131</v>
      </c>
      <c r="AU257" s="261" t="s">
        <v>85</v>
      </c>
      <c r="AV257" s="13" t="s">
        <v>85</v>
      </c>
      <c r="AW257" s="13" t="s">
        <v>31</v>
      </c>
      <c r="AX257" s="13" t="s">
        <v>75</v>
      </c>
      <c r="AY257" s="261" t="s">
        <v>122</v>
      </c>
    </row>
    <row r="258" s="14" customFormat="1">
      <c r="A258" s="14"/>
      <c r="B258" s="262"/>
      <c r="C258" s="263"/>
      <c r="D258" s="252" t="s">
        <v>131</v>
      </c>
      <c r="E258" s="264" t="s">
        <v>1</v>
      </c>
      <c r="F258" s="265" t="s">
        <v>133</v>
      </c>
      <c r="G258" s="263"/>
      <c r="H258" s="266">
        <v>6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131</v>
      </c>
      <c r="AU258" s="272" t="s">
        <v>85</v>
      </c>
      <c r="AV258" s="14" t="s">
        <v>129</v>
      </c>
      <c r="AW258" s="14" t="s">
        <v>31</v>
      </c>
      <c r="AX258" s="14" t="s">
        <v>83</v>
      </c>
      <c r="AY258" s="272" t="s">
        <v>122</v>
      </c>
    </row>
    <row r="259" s="2" customFormat="1" ht="33" customHeight="1">
      <c r="A259" s="38"/>
      <c r="B259" s="39"/>
      <c r="C259" s="236" t="s">
        <v>343</v>
      </c>
      <c r="D259" s="236" t="s">
        <v>125</v>
      </c>
      <c r="E259" s="237" t="s">
        <v>705</v>
      </c>
      <c r="F259" s="238" t="s">
        <v>706</v>
      </c>
      <c r="G259" s="239" t="s">
        <v>170</v>
      </c>
      <c r="H259" s="240">
        <v>6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40</v>
      </c>
      <c r="O259" s="91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129</v>
      </c>
      <c r="AT259" s="248" t="s">
        <v>125</v>
      </c>
      <c r="AU259" s="248" t="s">
        <v>85</v>
      </c>
      <c r="AY259" s="17" t="s">
        <v>122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83</v>
      </c>
      <c r="BK259" s="249">
        <f>ROUND(I259*H259,2)</f>
        <v>0</v>
      </c>
      <c r="BL259" s="17" t="s">
        <v>129</v>
      </c>
      <c r="BM259" s="248" t="s">
        <v>707</v>
      </c>
    </row>
    <row r="260" s="13" customFormat="1">
      <c r="A260" s="13"/>
      <c r="B260" s="250"/>
      <c r="C260" s="251"/>
      <c r="D260" s="252" t="s">
        <v>131</v>
      </c>
      <c r="E260" s="253" t="s">
        <v>1</v>
      </c>
      <c r="F260" s="254" t="s">
        <v>704</v>
      </c>
      <c r="G260" s="251"/>
      <c r="H260" s="255">
        <v>6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131</v>
      </c>
      <c r="AU260" s="261" t="s">
        <v>85</v>
      </c>
      <c r="AV260" s="13" t="s">
        <v>85</v>
      </c>
      <c r="AW260" s="13" t="s">
        <v>31</v>
      </c>
      <c r="AX260" s="13" t="s">
        <v>75</v>
      </c>
      <c r="AY260" s="261" t="s">
        <v>122</v>
      </c>
    </row>
    <row r="261" s="14" customFormat="1">
      <c r="A261" s="14"/>
      <c r="B261" s="262"/>
      <c r="C261" s="263"/>
      <c r="D261" s="252" t="s">
        <v>131</v>
      </c>
      <c r="E261" s="264" t="s">
        <v>1</v>
      </c>
      <c r="F261" s="265" t="s">
        <v>133</v>
      </c>
      <c r="G261" s="263"/>
      <c r="H261" s="266">
        <v>6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131</v>
      </c>
      <c r="AU261" s="272" t="s">
        <v>85</v>
      </c>
      <c r="AV261" s="14" t="s">
        <v>129</v>
      </c>
      <c r="AW261" s="14" t="s">
        <v>31</v>
      </c>
      <c r="AX261" s="14" t="s">
        <v>83</v>
      </c>
      <c r="AY261" s="272" t="s">
        <v>122</v>
      </c>
    </row>
    <row r="262" s="2" customFormat="1" ht="33" customHeight="1">
      <c r="A262" s="38"/>
      <c r="B262" s="39"/>
      <c r="C262" s="236" t="s">
        <v>348</v>
      </c>
      <c r="D262" s="236" t="s">
        <v>125</v>
      </c>
      <c r="E262" s="237" t="s">
        <v>708</v>
      </c>
      <c r="F262" s="238" t="s">
        <v>709</v>
      </c>
      <c r="G262" s="239" t="s">
        <v>162</v>
      </c>
      <c r="H262" s="240">
        <v>2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40</v>
      </c>
      <c r="O262" s="91"/>
      <c r="P262" s="246">
        <f>O262*H262</f>
        <v>0</v>
      </c>
      <c r="Q262" s="246">
        <v>0</v>
      </c>
      <c r="R262" s="246">
        <f>Q262*H262</f>
        <v>0</v>
      </c>
      <c r="S262" s="246">
        <v>0</v>
      </c>
      <c r="T262" s="24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129</v>
      </c>
      <c r="AT262" s="248" t="s">
        <v>125</v>
      </c>
      <c r="AU262" s="248" t="s">
        <v>85</v>
      </c>
      <c r="AY262" s="17" t="s">
        <v>122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83</v>
      </c>
      <c r="BK262" s="249">
        <f>ROUND(I262*H262,2)</f>
        <v>0</v>
      </c>
      <c r="BL262" s="17" t="s">
        <v>129</v>
      </c>
      <c r="BM262" s="248" t="s">
        <v>710</v>
      </c>
    </row>
    <row r="263" s="13" customFormat="1">
      <c r="A263" s="13"/>
      <c r="B263" s="250"/>
      <c r="C263" s="251"/>
      <c r="D263" s="252" t="s">
        <v>131</v>
      </c>
      <c r="E263" s="253" t="s">
        <v>1</v>
      </c>
      <c r="F263" s="254" t="s">
        <v>711</v>
      </c>
      <c r="G263" s="251"/>
      <c r="H263" s="255">
        <v>2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131</v>
      </c>
      <c r="AU263" s="261" t="s">
        <v>85</v>
      </c>
      <c r="AV263" s="13" t="s">
        <v>85</v>
      </c>
      <c r="AW263" s="13" t="s">
        <v>31</v>
      </c>
      <c r="AX263" s="13" t="s">
        <v>75</v>
      </c>
      <c r="AY263" s="261" t="s">
        <v>122</v>
      </c>
    </row>
    <row r="264" s="14" customFormat="1">
      <c r="A264" s="14"/>
      <c r="B264" s="262"/>
      <c r="C264" s="263"/>
      <c r="D264" s="252" t="s">
        <v>131</v>
      </c>
      <c r="E264" s="264" t="s">
        <v>1</v>
      </c>
      <c r="F264" s="265" t="s">
        <v>133</v>
      </c>
      <c r="G264" s="263"/>
      <c r="H264" s="266">
        <v>2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131</v>
      </c>
      <c r="AU264" s="272" t="s">
        <v>85</v>
      </c>
      <c r="AV264" s="14" t="s">
        <v>129</v>
      </c>
      <c r="AW264" s="14" t="s">
        <v>31</v>
      </c>
      <c r="AX264" s="14" t="s">
        <v>83</v>
      </c>
      <c r="AY264" s="272" t="s">
        <v>122</v>
      </c>
    </row>
    <row r="265" s="2" customFormat="1" ht="78" customHeight="1">
      <c r="A265" s="38"/>
      <c r="B265" s="39"/>
      <c r="C265" s="236" t="s">
        <v>353</v>
      </c>
      <c r="D265" s="236" t="s">
        <v>125</v>
      </c>
      <c r="E265" s="237" t="s">
        <v>503</v>
      </c>
      <c r="F265" s="238" t="s">
        <v>504</v>
      </c>
      <c r="G265" s="239" t="s">
        <v>128</v>
      </c>
      <c r="H265" s="240">
        <v>42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40</v>
      </c>
      <c r="O265" s="91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129</v>
      </c>
      <c r="AT265" s="248" t="s">
        <v>125</v>
      </c>
      <c r="AU265" s="248" t="s">
        <v>85</v>
      </c>
      <c r="AY265" s="17" t="s">
        <v>122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83</v>
      </c>
      <c r="BK265" s="249">
        <f>ROUND(I265*H265,2)</f>
        <v>0</v>
      </c>
      <c r="BL265" s="17" t="s">
        <v>129</v>
      </c>
      <c r="BM265" s="248" t="s">
        <v>712</v>
      </c>
    </row>
    <row r="266" s="13" customFormat="1">
      <c r="A266" s="13"/>
      <c r="B266" s="250"/>
      <c r="C266" s="251"/>
      <c r="D266" s="252" t="s">
        <v>131</v>
      </c>
      <c r="E266" s="253" t="s">
        <v>1</v>
      </c>
      <c r="F266" s="254" t="s">
        <v>713</v>
      </c>
      <c r="G266" s="251"/>
      <c r="H266" s="255">
        <v>42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131</v>
      </c>
      <c r="AU266" s="261" t="s">
        <v>85</v>
      </c>
      <c r="AV266" s="13" t="s">
        <v>85</v>
      </c>
      <c r="AW266" s="13" t="s">
        <v>31</v>
      </c>
      <c r="AX266" s="13" t="s">
        <v>75</v>
      </c>
      <c r="AY266" s="261" t="s">
        <v>122</v>
      </c>
    </row>
    <row r="267" s="14" customFormat="1">
      <c r="A267" s="14"/>
      <c r="B267" s="262"/>
      <c r="C267" s="263"/>
      <c r="D267" s="252" t="s">
        <v>131</v>
      </c>
      <c r="E267" s="264" t="s">
        <v>1</v>
      </c>
      <c r="F267" s="265" t="s">
        <v>133</v>
      </c>
      <c r="G267" s="263"/>
      <c r="H267" s="266">
        <v>42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131</v>
      </c>
      <c r="AU267" s="272" t="s">
        <v>85</v>
      </c>
      <c r="AV267" s="14" t="s">
        <v>129</v>
      </c>
      <c r="AW267" s="14" t="s">
        <v>31</v>
      </c>
      <c r="AX267" s="14" t="s">
        <v>83</v>
      </c>
      <c r="AY267" s="272" t="s">
        <v>122</v>
      </c>
    </row>
    <row r="268" s="2" customFormat="1" ht="16.5" customHeight="1">
      <c r="A268" s="38"/>
      <c r="B268" s="39"/>
      <c r="C268" s="273" t="s">
        <v>358</v>
      </c>
      <c r="D268" s="273" t="s">
        <v>152</v>
      </c>
      <c r="E268" s="274" t="s">
        <v>516</v>
      </c>
      <c r="F268" s="275" t="s">
        <v>517</v>
      </c>
      <c r="G268" s="276" t="s">
        <v>155</v>
      </c>
      <c r="H268" s="277">
        <v>13.859999999999999</v>
      </c>
      <c r="I268" s="278"/>
      <c r="J268" s="279">
        <f>ROUND(I268*H268,2)</f>
        <v>0</v>
      </c>
      <c r="K268" s="280"/>
      <c r="L268" s="281"/>
      <c r="M268" s="282" t="s">
        <v>1</v>
      </c>
      <c r="N268" s="283" t="s">
        <v>40</v>
      </c>
      <c r="O268" s="91"/>
      <c r="P268" s="246">
        <f>O268*H268</f>
        <v>0</v>
      </c>
      <c r="Q268" s="246">
        <v>1</v>
      </c>
      <c r="R268" s="246">
        <f>Q268*H268</f>
        <v>13.859999999999999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156</v>
      </c>
      <c r="AT268" s="248" t="s">
        <v>152</v>
      </c>
      <c r="AU268" s="248" t="s">
        <v>85</v>
      </c>
      <c r="AY268" s="17" t="s">
        <v>122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83</v>
      </c>
      <c r="BK268" s="249">
        <f>ROUND(I268*H268,2)</f>
        <v>0</v>
      </c>
      <c r="BL268" s="17" t="s">
        <v>129</v>
      </c>
      <c r="BM268" s="248" t="s">
        <v>714</v>
      </c>
    </row>
    <row r="269" s="13" customFormat="1">
      <c r="A269" s="13"/>
      <c r="B269" s="250"/>
      <c r="C269" s="251"/>
      <c r="D269" s="252" t="s">
        <v>131</v>
      </c>
      <c r="E269" s="253" t="s">
        <v>1</v>
      </c>
      <c r="F269" s="254" t="s">
        <v>715</v>
      </c>
      <c r="G269" s="251"/>
      <c r="H269" s="255">
        <v>13.859999999999999</v>
      </c>
      <c r="I269" s="256"/>
      <c r="J269" s="251"/>
      <c r="K269" s="251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131</v>
      </c>
      <c r="AU269" s="261" t="s">
        <v>85</v>
      </c>
      <c r="AV269" s="13" t="s">
        <v>85</v>
      </c>
      <c r="AW269" s="13" t="s">
        <v>31</v>
      </c>
      <c r="AX269" s="13" t="s">
        <v>75</v>
      </c>
      <c r="AY269" s="261" t="s">
        <v>122</v>
      </c>
    </row>
    <row r="270" s="14" customFormat="1">
      <c r="A270" s="14"/>
      <c r="B270" s="262"/>
      <c r="C270" s="263"/>
      <c r="D270" s="252" t="s">
        <v>131</v>
      </c>
      <c r="E270" s="264" t="s">
        <v>1</v>
      </c>
      <c r="F270" s="265" t="s">
        <v>133</v>
      </c>
      <c r="G270" s="263"/>
      <c r="H270" s="266">
        <v>13.859999999999999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131</v>
      </c>
      <c r="AU270" s="272" t="s">
        <v>85</v>
      </c>
      <c r="AV270" s="14" t="s">
        <v>129</v>
      </c>
      <c r="AW270" s="14" t="s">
        <v>31</v>
      </c>
      <c r="AX270" s="14" t="s">
        <v>83</v>
      </c>
      <c r="AY270" s="272" t="s">
        <v>122</v>
      </c>
    </row>
    <row r="271" s="2" customFormat="1" ht="21.75" customHeight="1">
      <c r="A271" s="38"/>
      <c r="B271" s="39"/>
      <c r="C271" s="273" t="s">
        <v>484</v>
      </c>
      <c r="D271" s="273" t="s">
        <v>152</v>
      </c>
      <c r="E271" s="274" t="s">
        <v>523</v>
      </c>
      <c r="F271" s="275" t="s">
        <v>524</v>
      </c>
      <c r="G271" s="276" t="s">
        <v>155</v>
      </c>
      <c r="H271" s="277">
        <v>3.96</v>
      </c>
      <c r="I271" s="278"/>
      <c r="J271" s="279">
        <f>ROUND(I271*H271,2)</f>
        <v>0</v>
      </c>
      <c r="K271" s="280"/>
      <c r="L271" s="281"/>
      <c r="M271" s="282" t="s">
        <v>1</v>
      </c>
      <c r="N271" s="283" t="s">
        <v>40</v>
      </c>
      <c r="O271" s="91"/>
      <c r="P271" s="246">
        <f>O271*H271</f>
        <v>0</v>
      </c>
      <c r="Q271" s="246">
        <v>1</v>
      </c>
      <c r="R271" s="246">
        <f>Q271*H271</f>
        <v>3.96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156</v>
      </c>
      <c r="AT271" s="248" t="s">
        <v>152</v>
      </c>
      <c r="AU271" s="248" t="s">
        <v>85</v>
      </c>
      <c r="AY271" s="17" t="s">
        <v>122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83</v>
      </c>
      <c r="BK271" s="249">
        <f>ROUND(I271*H271,2)</f>
        <v>0</v>
      </c>
      <c r="BL271" s="17" t="s">
        <v>129</v>
      </c>
      <c r="BM271" s="248" t="s">
        <v>716</v>
      </c>
    </row>
    <row r="272" s="13" customFormat="1">
      <c r="A272" s="13"/>
      <c r="B272" s="250"/>
      <c r="C272" s="251"/>
      <c r="D272" s="252" t="s">
        <v>131</v>
      </c>
      <c r="E272" s="253" t="s">
        <v>1</v>
      </c>
      <c r="F272" s="254" t="s">
        <v>717</v>
      </c>
      <c r="G272" s="251"/>
      <c r="H272" s="255">
        <v>3.96</v>
      </c>
      <c r="I272" s="256"/>
      <c r="J272" s="251"/>
      <c r="K272" s="251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131</v>
      </c>
      <c r="AU272" s="261" t="s">
        <v>85</v>
      </c>
      <c r="AV272" s="13" t="s">
        <v>85</v>
      </c>
      <c r="AW272" s="13" t="s">
        <v>31</v>
      </c>
      <c r="AX272" s="13" t="s">
        <v>75</v>
      </c>
      <c r="AY272" s="261" t="s">
        <v>122</v>
      </c>
    </row>
    <row r="273" s="14" customFormat="1">
      <c r="A273" s="14"/>
      <c r="B273" s="262"/>
      <c r="C273" s="263"/>
      <c r="D273" s="252" t="s">
        <v>131</v>
      </c>
      <c r="E273" s="264" t="s">
        <v>1</v>
      </c>
      <c r="F273" s="265" t="s">
        <v>133</v>
      </c>
      <c r="G273" s="263"/>
      <c r="H273" s="266">
        <v>3.96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2" t="s">
        <v>131</v>
      </c>
      <c r="AU273" s="272" t="s">
        <v>85</v>
      </c>
      <c r="AV273" s="14" t="s">
        <v>129</v>
      </c>
      <c r="AW273" s="14" t="s">
        <v>31</v>
      </c>
      <c r="AX273" s="14" t="s">
        <v>83</v>
      </c>
      <c r="AY273" s="272" t="s">
        <v>122</v>
      </c>
    </row>
    <row r="274" s="2" customFormat="1" ht="21.75" customHeight="1">
      <c r="A274" s="38"/>
      <c r="B274" s="39"/>
      <c r="C274" s="273" t="s">
        <v>490</v>
      </c>
      <c r="D274" s="273" t="s">
        <v>152</v>
      </c>
      <c r="E274" s="274" t="s">
        <v>718</v>
      </c>
      <c r="F274" s="275" t="s">
        <v>719</v>
      </c>
      <c r="G274" s="276" t="s">
        <v>162</v>
      </c>
      <c r="H274" s="277">
        <v>1</v>
      </c>
      <c r="I274" s="278"/>
      <c r="J274" s="279">
        <f>ROUND(I274*H274,2)</f>
        <v>0</v>
      </c>
      <c r="K274" s="280"/>
      <c r="L274" s="281"/>
      <c r="M274" s="282" t="s">
        <v>1</v>
      </c>
      <c r="N274" s="283" t="s">
        <v>40</v>
      </c>
      <c r="O274" s="91"/>
      <c r="P274" s="246">
        <f>O274*H274</f>
        <v>0</v>
      </c>
      <c r="Q274" s="246">
        <v>0.77400000000000002</v>
      </c>
      <c r="R274" s="246">
        <f>Q274*H274</f>
        <v>0.77400000000000002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156</v>
      </c>
      <c r="AT274" s="248" t="s">
        <v>152</v>
      </c>
      <c r="AU274" s="248" t="s">
        <v>85</v>
      </c>
      <c r="AY274" s="17" t="s">
        <v>122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83</v>
      </c>
      <c r="BK274" s="249">
        <f>ROUND(I274*H274,2)</f>
        <v>0</v>
      </c>
      <c r="BL274" s="17" t="s">
        <v>129</v>
      </c>
      <c r="BM274" s="248" t="s">
        <v>720</v>
      </c>
    </row>
    <row r="275" s="13" customFormat="1">
      <c r="A275" s="13"/>
      <c r="B275" s="250"/>
      <c r="C275" s="251"/>
      <c r="D275" s="252" t="s">
        <v>131</v>
      </c>
      <c r="E275" s="253" t="s">
        <v>1</v>
      </c>
      <c r="F275" s="254" t="s">
        <v>721</v>
      </c>
      <c r="G275" s="251"/>
      <c r="H275" s="255">
        <v>1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131</v>
      </c>
      <c r="AU275" s="261" t="s">
        <v>85</v>
      </c>
      <c r="AV275" s="13" t="s">
        <v>85</v>
      </c>
      <c r="AW275" s="13" t="s">
        <v>31</v>
      </c>
      <c r="AX275" s="13" t="s">
        <v>75</v>
      </c>
      <c r="AY275" s="261" t="s">
        <v>122</v>
      </c>
    </row>
    <row r="276" s="14" customFormat="1">
      <c r="A276" s="14"/>
      <c r="B276" s="262"/>
      <c r="C276" s="263"/>
      <c r="D276" s="252" t="s">
        <v>131</v>
      </c>
      <c r="E276" s="264" t="s">
        <v>1</v>
      </c>
      <c r="F276" s="265" t="s">
        <v>133</v>
      </c>
      <c r="G276" s="263"/>
      <c r="H276" s="266">
        <v>1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2" t="s">
        <v>131</v>
      </c>
      <c r="AU276" s="272" t="s">
        <v>85</v>
      </c>
      <c r="AV276" s="14" t="s">
        <v>129</v>
      </c>
      <c r="AW276" s="14" t="s">
        <v>31</v>
      </c>
      <c r="AX276" s="14" t="s">
        <v>83</v>
      </c>
      <c r="AY276" s="272" t="s">
        <v>122</v>
      </c>
    </row>
    <row r="277" s="2" customFormat="1" ht="16.5" customHeight="1">
      <c r="A277" s="38"/>
      <c r="B277" s="39"/>
      <c r="C277" s="273" t="s">
        <v>496</v>
      </c>
      <c r="D277" s="273" t="s">
        <v>152</v>
      </c>
      <c r="E277" s="274" t="s">
        <v>722</v>
      </c>
      <c r="F277" s="275" t="s">
        <v>723</v>
      </c>
      <c r="G277" s="276" t="s">
        <v>162</v>
      </c>
      <c r="H277" s="277">
        <v>5</v>
      </c>
      <c r="I277" s="278"/>
      <c r="J277" s="279">
        <f>ROUND(I277*H277,2)</f>
        <v>0</v>
      </c>
      <c r="K277" s="280"/>
      <c r="L277" s="281"/>
      <c r="M277" s="282" t="s">
        <v>1</v>
      </c>
      <c r="N277" s="283" t="s">
        <v>40</v>
      </c>
      <c r="O277" s="91"/>
      <c r="P277" s="246">
        <f>O277*H277</f>
        <v>0</v>
      </c>
      <c r="Q277" s="246">
        <v>1.5549999999999999</v>
      </c>
      <c r="R277" s="246">
        <f>Q277*H277</f>
        <v>7.7749999999999995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156</v>
      </c>
      <c r="AT277" s="248" t="s">
        <v>152</v>
      </c>
      <c r="AU277" s="248" t="s">
        <v>85</v>
      </c>
      <c r="AY277" s="17" t="s">
        <v>122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83</v>
      </c>
      <c r="BK277" s="249">
        <f>ROUND(I277*H277,2)</f>
        <v>0</v>
      </c>
      <c r="BL277" s="17" t="s">
        <v>129</v>
      </c>
      <c r="BM277" s="248" t="s">
        <v>724</v>
      </c>
    </row>
    <row r="278" s="13" customFormat="1">
      <c r="A278" s="13"/>
      <c r="B278" s="250"/>
      <c r="C278" s="251"/>
      <c r="D278" s="252" t="s">
        <v>131</v>
      </c>
      <c r="E278" s="253" t="s">
        <v>1</v>
      </c>
      <c r="F278" s="254" t="s">
        <v>725</v>
      </c>
      <c r="G278" s="251"/>
      <c r="H278" s="255">
        <v>2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131</v>
      </c>
      <c r="AU278" s="261" t="s">
        <v>85</v>
      </c>
      <c r="AV278" s="13" t="s">
        <v>85</v>
      </c>
      <c r="AW278" s="13" t="s">
        <v>31</v>
      </c>
      <c r="AX278" s="13" t="s">
        <v>75</v>
      </c>
      <c r="AY278" s="261" t="s">
        <v>122</v>
      </c>
    </row>
    <row r="279" s="13" customFormat="1">
      <c r="A279" s="13"/>
      <c r="B279" s="250"/>
      <c r="C279" s="251"/>
      <c r="D279" s="252" t="s">
        <v>131</v>
      </c>
      <c r="E279" s="253" t="s">
        <v>1</v>
      </c>
      <c r="F279" s="254" t="s">
        <v>726</v>
      </c>
      <c r="G279" s="251"/>
      <c r="H279" s="255">
        <v>3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131</v>
      </c>
      <c r="AU279" s="261" t="s">
        <v>85</v>
      </c>
      <c r="AV279" s="13" t="s">
        <v>85</v>
      </c>
      <c r="AW279" s="13" t="s">
        <v>31</v>
      </c>
      <c r="AX279" s="13" t="s">
        <v>75</v>
      </c>
      <c r="AY279" s="261" t="s">
        <v>122</v>
      </c>
    </row>
    <row r="280" s="14" customFormat="1">
      <c r="A280" s="14"/>
      <c r="B280" s="262"/>
      <c r="C280" s="263"/>
      <c r="D280" s="252" t="s">
        <v>131</v>
      </c>
      <c r="E280" s="264" t="s">
        <v>1</v>
      </c>
      <c r="F280" s="265" t="s">
        <v>133</v>
      </c>
      <c r="G280" s="263"/>
      <c r="H280" s="266">
        <v>5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131</v>
      </c>
      <c r="AU280" s="272" t="s">
        <v>85</v>
      </c>
      <c r="AV280" s="14" t="s">
        <v>129</v>
      </c>
      <c r="AW280" s="14" t="s">
        <v>31</v>
      </c>
      <c r="AX280" s="14" t="s">
        <v>83</v>
      </c>
      <c r="AY280" s="272" t="s">
        <v>122</v>
      </c>
    </row>
    <row r="281" s="2" customFormat="1" ht="16.5" customHeight="1">
      <c r="A281" s="38"/>
      <c r="B281" s="39"/>
      <c r="C281" s="273" t="s">
        <v>502</v>
      </c>
      <c r="D281" s="273" t="s">
        <v>152</v>
      </c>
      <c r="E281" s="274" t="s">
        <v>727</v>
      </c>
      <c r="F281" s="275" t="s">
        <v>728</v>
      </c>
      <c r="G281" s="276" t="s">
        <v>162</v>
      </c>
      <c r="H281" s="277">
        <v>2</v>
      </c>
      <c r="I281" s="278"/>
      <c r="J281" s="279">
        <f>ROUND(I281*H281,2)</f>
        <v>0</v>
      </c>
      <c r="K281" s="280"/>
      <c r="L281" s="281"/>
      <c r="M281" s="282" t="s">
        <v>1</v>
      </c>
      <c r="N281" s="283" t="s">
        <v>40</v>
      </c>
      <c r="O281" s="91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156</v>
      </c>
      <c r="AT281" s="248" t="s">
        <v>152</v>
      </c>
      <c r="AU281" s="248" t="s">
        <v>85</v>
      </c>
      <c r="AY281" s="17" t="s">
        <v>122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83</v>
      </c>
      <c r="BK281" s="249">
        <f>ROUND(I281*H281,2)</f>
        <v>0</v>
      </c>
      <c r="BL281" s="17" t="s">
        <v>129</v>
      </c>
      <c r="BM281" s="248" t="s">
        <v>729</v>
      </c>
    </row>
    <row r="282" s="15" customFormat="1">
      <c r="A282" s="15"/>
      <c r="B282" s="284"/>
      <c r="C282" s="285"/>
      <c r="D282" s="252" t="s">
        <v>131</v>
      </c>
      <c r="E282" s="286" t="s">
        <v>1</v>
      </c>
      <c r="F282" s="287" t="s">
        <v>730</v>
      </c>
      <c r="G282" s="285"/>
      <c r="H282" s="286" t="s">
        <v>1</v>
      </c>
      <c r="I282" s="288"/>
      <c r="J282" s="285"/>
      <c r="K282" s="285"/>
      <c r="L282" s="289"/>
      <c r="M282" s="290"/>
      <c r="N282" s="291"/>
      <c r="O282" s="291"/>
      <c r="P282" s="291"/>
      <c r="Q282" s="291"/>
      <c r="R282" s="291"/>
      <c r="S282" s="291"/>
      <c r="T282" s="29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3" t="s">
        <v>131</v>
      </c>
      <c r="AU282" s="293" t="s">
        <v>85</v>
      </c>
      <c r="AV282" s="15" t="s">
        <v>83</v>
      </c>
      <c r="AW282" s="15" t="s">
        <v>31</v>
      </c>
      <c r="AX282" s="15" t="s">
        <v>75</v>
      </c>
      <c r="AY282" s="293" t="s">
        <v>122</v>
      </c>
    </row>
    <row r="283" s="13" customFormat="1">
      <c r="A283" s="13"/>
      <c r="B283" s="250"/>
      <c r="C283" s="251"/>
      <c r="D283" s="252" t="s">
        <v>131</v>
      </c>
      <c r="E283" s="253" t="s">
        <v>1</v>
      </c>
      <c r="F283" s="254" t="s">
        <v>711</v>
      </c>
      <c r="G283" s="251"/>
      <c r="H283" s="255">
        <v>2</v>
      </c>
      <c r="I283" s="256"/>
      <c r="J283" s="251"/>
      <c r="K283" s="251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131</v>
      </c>
      <c r="AU283" s="261" t="s">
        <v>85</v>
      </c>
      <c r="AV283" s="13" t="s">
        <v>85</v>
      </c>
      <c r="AW283" s="13" t="s">
        <v>31</v>
      </c>
      <c r="AX283" s="13" t="s">
        <v>75</v>
      </c>
      <c r="AY283" s="261" t="s">
        <v>122</v>
      </c>
    </row>
    <row r="284" s="14" customFormat="1">
      <c r="A284" s="14"/>
      <c r="B284" s="262"/>
      <c r="C284" s="263"/>
      <c r="D284" s="252" t="s">
        <v>131</v>
      </c>
      <c r="E284" s="264" t="s">
        <v>1</v>
      </c>
      <c r="F284" s="265" t="s">
        <v>133</v>
      </c>
      <c r="G284" s="263"/>
      <c r="H284" s="266">
        <v>2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131</v>
      </c>
      <c r="AU284" s="272" t="s">
        <v>85</v>
      </c>
      <c r="AV284" s="14" t="s">
        <v>129</v>
      </c>
      <c r="AW284" s="14" t="s">
        <v>31</v>
      </c>
      <c r="AX284" s="14" t="s">
        <v>83</v>
      </c>
      <c r="AY284" s="272" t="s">
        <v>122</v>
      </c>
    </row>
    <row r="285" s="2" customFormat="1" ht="16.5" customHeight="1">
      <c r="A285" s="38"/>
      <c r="B285" s="39"/>
      <c r="C285" s="273" t="s">
        <v>509</v>
      </c>
      <c r="D285" s="273" t="s">
        <v>152</v>
      </c>
      <c r="E285" s="274" t="s">
        <v>731</v>
      </c>
      <c r="F285" s="275" t="s">
        <v>732</v>
      </c>
      <c r="G285" s="276" t="s">
        <v>162</v>
      </c>
      <c r="H285" s="277">
        <v>1</v>
      </c>
      <c r="I285" s="278"/>
      <c r="J285" s="279">
        <f>ROUND(I285*H285,2)</f>
        <v>0</v>
      </c>
      <c r="K285" s="280"/>
      <c r="L285" s="281"/>
      <c r="M285" s="282" t="s">
        <v>1</v>
      </c>
      <c r="N285" s="283" t="s">
        <v>40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156</v>
      </c>
      <c r="AT285" s="248" t="s">
        <v>152</v>
      </c>
      <c r="AU285" s="248" t="s">
        <v>85</v>
      </c>
      <c r="AY285" s="17" t="s">
        <v>122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83</v>
      </c>
      <c r="BK285" s="249">
        <f>ROUND(I285*H285,2)</f>
        <v>0</v>
      </c>
      <c r="BL285" s="17" t="s">
        <v>129</v>
      </c>
      <c r="BM285" s="248" t="s">
        <v>733</v>
      </c>
    </row>
    <row r="286" s="13" customFormat="1">
      <c r="A286" s="13"/>
      <c r="B286" s="250"/>
      <c r="C286" s="251"/>
      <c r="D286" s="252" t="s">
        <v>131</v>
      </c>
      <c r="E286" s="253" t="s">
        <v>1</v>
      </c>
      <c r="F286" s="254" t="s">
        <v>721</v>
      </c>
      <c r="G286" s="251"/>
      <c r="H286" s="255">
        <v>1</v>
      </c>
      <c r="I286" s="256"/>
      <c r="J286" s="251"/>
      <c r="K286" s="251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131</v>
      </c>
      <c r="AU286" s="261" t="s">
        <v>85</v>
      </c>
      <c r="AV286" s="13" t="s">
        <v>85</v>
      </c>
      <c r="AW286" s="13" t="s">
        <v>31</v>
      </c>
      <c r="AX286" s="13" t="s">
        <v>75</v>
      </c>
      <c r="AY286" s="261" t="s">
        <v>122</v>
      </c>
    </row>
    <row r="287" s="14" customFormat="1">
      <c r="A287" s="14"/>
      <c r="B287" s="262"/>
      <c r="C287" s="263"/>
      <c r="D287" s="252" t="s">
        <v>131</v>
      </c>
      <c r="E287" s="264" t="s">
        <v>1</v>
      </c>
      <c r="F287" s="265" t="s">
        <v>133</v>
      </c>
      <c r="G287" s="263"/>
      <c r="H287" s="266">
        <v>1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2" t="s">
        <v>131</v>
      </c>
      <c r="AU287" s="272" t="s">
        <v>85</v>
      </c>
      <c r="AV287" s="14" t="s">
        <v>129</v>
      </c>
      <c r="AW287" s="14" t="s">
        <v>31</v>
      </c>
      <c r="AX287" s="14" t="s">
        <v>83</v>
      </c>
      <c r="AY287" s="272" t="s">
        <v>122</v>
      </c>
    </row>
    <row r="288" s="2" customFormat="1" ht="16.5" customHeight="1">
      <c r="A288" s="38"/>
      <c r="B288" s="39"/>
      <c r="C288" s="273" t="s">
        <v>515</v>
      </c>
      <c r="D288" s="273" t="s">
        <v>152</v>
      </c>
      <c r="E288" s="274" t="s">
        <v>561</v>
      </c>
      <c r="F288" s="275" t="s">
        <v>562</v>
      </c>
      <c r="G288" s="276" t="s">
        <v>136</v>
      </c>
      <c r="H288" s="277">
        <v>0.40000000000000002</v>
      </c>
      <c r="I288" s="278"/>
      <c r="J288" s="279">
        <f>ROUND(I288*H288,2)</f>
        <v>0</v>
      </c>
      <c r="K288" s="280"/>
      <c r="L288" s="281"/>
      <c r="M288" s="282" t="s">
        <v>1</v>
      </c>
      <c r="N288" s="283" t="s">
        <v>40</v>
      </c>
      <c r="O288" s="91"/>
      <c r="P288" s="246">
        <f>O288*H288</f>
        <v>0</v>
      </c>
      <c r="Q288" s="246">
        <v>2.234</v>
      </c>
      <c r="R288" s="246">
        <f>Q288*H288</f>
        <v>0.89360000000000006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156</v>
      </c>
      <c r="AT288" s="248" t="s">
        <v>152</v>
      </c>
      <c r="AU288" s="248" t="s">
        <v>85</v>
      </c>
      <c r="AY288" s="17" t="s">
        <v>122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83</v>
      </c>
      <c r="BK288" s="249">
        <f>ROUND(I288*H288,2)</f>
        <v>0</v>
      </c>
      <c r="BL288" s="17" t="s">
        <v>129</v>
      </c>
      <c r="BM288" s="248" t="s">
        <v>734</v>
      </c>
    </row>
    <row r="289" s="13" customFormat="1">
      <c r="A289" s="13"/>
      <c r="B289" s="250"/>
      <c r="C289" s="251"/>
      <c r="D289" s="252" t="s">
        <v>131</v>
      </c>
      <c r="E289" s="253" t="s">
        <v>1</v>
      </c>
      <c r="F289" s="254" t="s">
        <v>735</v>
      </c>
      <c r="G289" s="251"/>
      <c r="H289" s="255">
        <v>0.40000000000000002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131</v>
      </c>
      <c r="AU289" s="261" t="s">
        <v>85</v>
      </c>
      <c r="AV289" s="13" t="s">
        <v>85</v>
      </c>
      <c r="AW289" s="13" t="s">
        <v>31</v>
      </c>
      <c r="AX289" s="13" t="s">
        <v>75</v>
      </c>
      <c r="AY289" s="261" t="s">
        <v>122</v>
      </c>
    </row>
    <row r="290" s="14" customFormat="1">
      <c r="A290" s="14"/>
      <c r="B290" s="262"/>
      <c r="C290" s="263"/>
      <c r="D290" s="252" t="s">
        <v>131</v>
      </c>
      <c r="E290" s="264" t="s">
        <v>1</v>
      </c>
      <c r="F290" s="265" t="s">
        <v>133</v>
      </c>
      <c r="G290" s="263"/>
      <c r="H290" s="266">
        <v>0.40000000000000002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131</v>
      </c>
      <c r="AU290" s="272" t="s">
        <v>85</v>
      </c>
      <c r="AV290" s="14" t="s">
        <v>129</v>
      </c>
      <c r="AW290" s="14" t="s">
        <v>31</v>
      </c>
      <c r="AX290" s="14" t="s">
        <v>83</v>
      </c>
      <c r="AY290" s="272" t="s">
        <v>122</v>
      </c>
    </row>
    <row r="291" s="2" customFormat="1" ht="44.25" customHeight="1">
      <c r="A291" s="38"/>
      <c r="B291" s="39"/>
      <c r="C291" s="236" t="s">
        <v>522</v>
      </c>
      <c r="D291" s="236" t="s">
        <v>125</v>
      </c>
      <c r="E291" s="237" t="s">
        <v>530</v>
      </c>
      <c r="F291" s="238" t="s">
        <v>531</v>
      </c>
      <c r="G291" s="239" t="s">
        <v>128</v>
      </c>
      <c r="H291" s="240">
        <v>15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40</v>
      </c>
      <c r="O291" s="91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129</v>
      </c>
      <c r="AT291" s="248" t="s">
        <v>125</v>
      </c>
      <c r="AU291" s="248" t="s">
        <v>85</v>
      </c>
      <c r="AY291" s="17" t="s">
        <v>122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83</v>
      </c>
      <c r="BK291" s="249">
        <f>ROUND(I291*H291,2)</f>
        <v>0</v>
      </c>
      <c r="BL291" s="17" t="s">
        <v>129</v>
      </c>
      <c r="BM291" s="248" t="s">
        <v>736</v>
      </c>
    </row>
    <row r="292" s="13" customFormat="1">
      <c r="A292" s="13"/>
      <c r="B292" s="250"/>
      <c r="C292" s="251"/>
      <c r="D292" s="252" t="s">
        <v>131</v>
      </c>
      <c r="E292" s="253" t="s">
        <v>1</v>
      </c>
      <c r="F292" s="254" t="s">
        <v>699</v>
      </c>
      <c r="G292" s="251"/>
      <c r="H292" s="255">
        <v>6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131</v>
      </c>
      <c r="AU292" s="261" t="s">
        <v>85</v>
      </c>
      <c r="AV292" s="13" t="s">
        <v>85</v>
      </c>
      <c r="AW292" s="13" t="s">
        <v>31</v>
      </c>
      <c r="AX292" s="13" t="s">
        <v>75</v>
      </c>
      <c r="AY292" s="261" t="s">
        <v>122</v>
      </c>
    </row>
    <row r="293" s="13" customFormat="1">
      <c r="A293" s="13"/>
      <c r="B293" s="250"/>
      <c r="C293" s="251"/>
      <c r="D293" s="252" t="s">
        <v>131</v>
      </c>
      <c r="E293" s="253" t="s">
        <v>1</v>
      </c>
      <c r="F293" s="254" t="s">
        <v>737</v>
      </c>
      <c r="G293" s="251"/>
      <c r="H293" s="255">
        <v>9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131</v>
      </c>
      <c r="AU293" s="261" t="s">
        <v>85</v>
      </c>
      <c r="AV293" s="13" t="s">
        <v>85</v>
      </c>
      <c r="AW293" s="13" t="s">
        <v>31</v>
      </c>
      <c r="AX293" s="13" t="s">
        <v>75</v>
      </c>
      <c r="AY293" s="261" t="s">
        <v>122</v>
      </c>
    </row>
    <row r="294" s="14" customFormat="1">
      <c r="A294" s="14"/>
      <c r="B294" s="262"/>
      <c r="C294" s="263"/>
      <c r="D294" s="252" t="s">
        <v>131</v>
      </c>
      <c r="E294" s="264" t="s">
        <v>1</v>
      </c>
      <c r="F294" s="265" t="s">
        <v>133</v>
      </c>
      <c r="G294" s="263"/>
      <c r="H294" s="266">
        <v>15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2" t="s">
        <v>131</v>
      </c>
      <c r="AU294" s="272" t="s">
        <v>85</v>
      </c>
      <c r="AV294" s="14" t="s">
        <v>129</v>
      </c>
      <c r="AW294" s="14" t="s">
        <v>31</v>
      </c>
      <c r="AX294" s="14" t="s">
        <v>83</v>
      </c>
      <c r="AY294" s="272" t="s">
        <v>122</v>
      </c>
    </row>
    <row r="295" s="2" customFormat="1" ht="66.75" customHeight="1">
      <c r="A295" s="38"/>
      <c r="B295" s="39"/>
      <c r="C295" s="236" t="s">
        <v>529</v>
      </c>
      <c r="D295" s="236" t="s">
        <v>125</v>
      </c>
      <c r="E295" s="237" t="s">
        <v>320</v>
      </c>
      <c r="F295" s="238" t="s">
        <v>321</v>
      </c>
      <c r="G295" s="239" t="s">
        <v>136</v>
      </c>
      <c r="H295" s="240">
        <v>846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40</v>
      </c>
      <c r="O295" s="91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129</v>
      </c>
      <c r="AT295" s="248" t="s">
        <v>125</v>
      </c>
      <c r="AU295" s="248" t="s">
        <v>85</v>
      </c>
      <c r="AY295" s="17" t="s">
        <v>122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83</v>
      </c>
      <c r="BK295" s="249">
        <f>ROUND(I295*H295,2)</f>
        <v>0</v>
      </c>
      <c r="BL295" s="17" t="s">
        <v>129</v>
      </c>
      <c r="BM295" s="248" t="s">
        <v>738</v>
      </c>
    </row>
    <row r="296" s="13" customFormat="1">
      <c r="A296" s="13"/>
      <c r="B296" s="250"/>
      <c r="C296" s="251"/>
      <c r="D296" s="252" t="s">
        <v>131</v>
      </c>
      <c r="E296" s="253" t="s">
        <v>1</v>
      </c>
      <c r="F296" s="254" t="s">
        <v>739</v>
      </c>
      <c r="G296" s="251"/>
      <c r="H296" s="255">
        <v>846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131</v>
      </c>
      <c r="AU296" s="261" t="s">
        <v>85</v>
      </c>
      <c r="AV296" s="13" t="s">
        <v>85</v>
      </c>
      <c r="AW296" s="13" t="s">
        <v>31</v>
      </c>
      <c r="AX296" s="13" t="s">
        <v>75</v>
      </c>
      <c r="AY296" s="261" t="s">
        <v>122</v>
      </c>
    </row>
    <row r="297" s="14" customFormat="1">
      <c r="A297" s="14"/>
      <c r="B297" s="262"/>
      <c r="C297" s="263"/>
      <c r="D297" s="252" t="s">
        <v>131</v>
      </c>
      <c r="E297" s="264" t="s">
        <v>1</v>
      </c>
      <c r="F297" s="265" t="s">
        <v>133</v>
      </c>
      <c r="G297" s="263"/>
      <c r="H297" s="266">
        <v>846</v>
      </c>
      <c r="I297" s="267"/>
      <c r="J297" s="263"/>
      <c r="K297" s="263"/>
      <c r="L297" s="268"/>
      <c r="M297" s="269"/>
      <c r="N297" s="270"/>
      <c r="O297" s="270"/>
      <c r="P297" s="270"/>
      <c r="Q297" s="270"/>
      <c r="R297" s="270"/>
      <c r="S297" s="270"/>
      <c r="T297" s="27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2" t="s">
        <v>131</v>
      </c>
      <c r="AU297" s="272" t="s">
        <v>85</v>
      </c>
      <c r="AV297" s="14" t="s">
        <v>129</v>
      </c>
      <c r="AW297" s="14" t="s">
        <v>31</v>
      </c>
      <c r="AX297" s="14" t="s">
        <v>83</v>
      </c>
      <c r="AY297" s="272" t="s">
        <v>122</v>
      </c>
    </row>
    <row r="298" s="2" customFormat="1" ht="16.5" customHeight="1">
      <c r="A298" s="38"/>
      <c r="B298" s="39"/>
      <c r="C298" s="273" t="s">
        <v>535</v>
      </c>
      <c r="D298" s="273" t="s">
        <v>152</v>
      </c>
      <c r="E298" s="274" t="s">
        <v>576</v>
      </c>
      <c r="F298" s="275" t="s">
        <v>577</v>
      </c>
      <c r="G298" s="276" t="s">
        <v>155</v>
      </c>
      <c r="H298" s="277">
        <v>6</v>
      </c>
      <c r="I298" s="278"/>
      <c r="J298" s="279">
        <f>ROUND(I298*H298,2)</f>
        <v>0</v>
      </c>
      <c r="K298" s="280"/>
      <c r="L298" s="281"/>
      <c r="M298" s="282" t="s">
        <v>1</v>
      </c>
      <c r="N298" s="283" t="s">
        <v>40</v>
      </c>
      <c r="O298" s="91"/>
      <c r="P298" s="246">
        <f>O298*H298</f>
        <v>0</v>
      </c>
      <c r="Q298" s="246">
        <v>1</v>
      </c>
      <c r="R298" s="246">
        <f>Q298*H298</f>
        <v>6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156</v>
      </c>
      <c r="AT298" s="248" t="s">
        <v>152</v>
      </c>
      <c r="AU298" s="248" t="s">
        <v>85</v>
      </c>
      <c r="AY298" s="17" t="s">
        <v>122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83</v>
      </c>
      <c r="BK298" s="249">
        <f>ROUND(I298*H298,2)</f>
        <v>0</v>
      </c>
      <c r="BL298" s="17" t="s">
        <v>129</v>
      </c>
      <c r="BM298" s="248" t="s">
        <v>740</v>
      </c>
    </row>
    <row r="299" s="13" customFormat="1">
      <c r="A299" s="13"/>
      <c r="B299" s="250"/>
      <c r="C299" s="251"/>
      <c r="D299" s="252" t="s">
        <v>131</v>
      </c>
      <c r="E299" s="253" t="s">
        <v>1</v>
      </c>
      <c r="F299" s="254" t="s">
        <v>741</v>
      </c>
      <c r="G299" s="251"/>
      <c r="H299" s="255">
        <v>6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131</v>
      </c>
      <c r="AU299" s="261" t="s">
        <v>85</v>
      </c>
      <c r="AV299" s="13" t="s">
        <v>85</v>
      </c>
      <c r="AW299" s="13" t="s">
        <v>31</v>
      </c>
      <c r="AX299" s="13" t="s">
        <v>75</v>
      </c>
      <c r="AY299" s="261" t="s">
        <v>122</v>
      </c>
    </row>
    <row r="300" s="14" customFormat="1">
      <c r="A300" s="14"/>
      <c r="B300" s="262"/>
      <c r="C300" s="263"/>
      <c r="D300" s="252" t="s">
        <v>131</v>
      </c>
      <c r="E300" s="264" t="s">
        <v>1</v>
      </c>
      <c r="F300" s="265" t="s">
        <v>133</v>
      </c>
      <c r="G300" s="263"/>
      <c r="H300" s="266">
        <v>6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2" t="s">
        <v>131</v>
      </c>
      <c r="AU300" s="272" t="s">
        <v>85</v>
      </c>
      <c r="AV300" s="14" t="s">
        <v>129</v>
      </c>
      <c r="AW300" s="14" t="s">
        <v>31</v>
      </c>
      <c r="AX300" s="14" t="s">
        <v>83</v>
      </c>
      <c r="AY300" s="272" t="s">
        <v>122</v>
      </c>
    </row>
    <row r="301" s="2" customFormat="1" ht="78" customHeight="1">
      <c r="A301" s="38"/>
      <c r="B301" s="39"/>
      <c r="C301" s="236" t="s">
        <v>538</v>
      </c>
      <c r="D301" s="236" t="s">
        <v>125</v>
      </c>
      <c r="E301" s="237" t="s">
        <v>742</v>
      </c>
      <c r="F301" s="238" t="s">
        <v>743</v>
      </c>
      <c r="G301" s="239" t="s">
        <v>170</v>
      </c>
      <c r="H301" s="240">
        <v>6</v>
      </c>
      <c r="I301" s="241"/>
      <c r="J301" s="242">
        <f>ROUND(I301*H301,2)</f>
        <v>0</v>
      </c>
      <c r="K301" s="243"/>
      <c r="L301" s="44"/>
      <c r="M301" s="244" t="s">
        <v>1</v>
      </c>
      <c r="N301" s="245" t="s">
        <v>40</v>
      </c>
      <c r="O301" s="91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129</v>
      </c>
      <c r="AT301" s="248" t="s">
        <v>125</v>
      </c>
      <c r="AU301" s="248" t="s">
        <v>85</v>
      </c>
      <c r="AY301" s="17" t="s">
        <v>122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83</v>
      </c>
      <c r="BK301" s="249">
        <f>ROUND(I301*H301,2)</f>
        <v>0</v>
      </c>
      <c r="BL301" s="17" t="s">
        <v>129</v>
      </c>
      <c r="BM301" s="248" t="s">
        <v>744</v>
      </c>
    </row>
    <row r="302" s="15" customFormat="1">
      <c r="A302" s="15"/>
      <c r="B302" s="284"/>
      <c r="C302" s="285"/>
      <c r="D302" s="252" t="s">
        <v>131</v>
      </c>
      <c r="E302" s="286" t="s">
        <v>1</v>
      </c>
      <c r="F302" s="287" t="s">
        <v>745</v>
      </c>
      <c r="G302" s="285"/>
      <c r="H302" s="286" t="s">
        <v>1</v>
      </c>
      <c r="I302" s="288"/>
      <c r="J302" s="285"/>
      <c r="K302" s="285"/>
      <c r="L302" s="289"/>
      <c r="M302" s="290"/>
      <c r="N302" s="291"/>
      <c r="O302" s="291"/>
      <c r="P302" s="291"/>
      <c r="Q302" s="291"/>
      <c r="R302" s="291"/>
      <c r="S302" s="291"/>
      <c r="T302" s="29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3" t="s">
        <v>131</v>
      </c>
      <c r="AU302" s="293" t="s">
        <v>85</v>
      </c>
      <c r="AV302" s="15" t="s">
        <v>83</v>
      </c>
      <c r="AW302" s="15" t="s">
        <v>31</v>
      </c>
      <c r="AX302" s="15" t="s">
        <v>75</v>
      </c>
      <c r="AY302" s="293" t="s">
        <v>122</v>
      </c>
    </row>
    <row r="303" s="13" customFormat="1">
      <c r="A303" s="13"/>
      <c r="B303" s="250"/>
      <c r="C303" s="251"/>
      <c r="D303" s="252" t="s">
        <v>131</v>
      </c>
      <c r="E303" s="253" t="s">
        <v>1</v>
      </c>
      <c r="F303" s="254" t="s">
        <v>159</v>
      </c>
      <c r="G303" s="251"/>
      <c r="H303" s="255">
        <v>6</v>
      </c>
      <c r="I303" s="256"/>
      <c r="J303" s="251"/>
      <c r="K303" s="251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131</v>
      </c>
      <c r="AU303" s="261" t="s">
        <v>85</v>
      </c>
      <c r="AV303" s="13" t="s">
        <v>85</v>
      </c>
      <c r="AW303" s="13" t="s">
        <v>31</v>
      </c>
      <c r="AX303" s="13" t="s">
        <v>75</v>
      </c>
      <c r="AY303" s="261" t="s">
        <v>122</v>
      </c>
    </row>
    <row r="304" s="14" customFormat="1">
      <c r="A304" s="14"/>
      <c r="B304" s="262"/>
      <c r="C304" s="263"/>
      <c r="D304" s="252" t="s">
        <v>131</v>
      </c>
      <c r="E304" s="264" t="s">
        <v>1</v>
      </c>
      <c r="F304" s="265" t="s">
        <v>133</v>
      </c>
      <c r="G304" s="263"/>
      <c r="H304" s="266">
        <v>6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2" t="s">
        <v>131</v>
      </c>
      <c r="AU304" s="272" t="s">
        <v>85</v>
      </c>
      <c r="AV304" s="14" t="s">
        <v>129</v>
      </c>
      <c r="AW304" s="14" t="s">
        <v>31</v>
      </c>
      <c r="AX304" s="14" t="s">
        <v>83</v>
      </c>
      <c r="AY304" s="272" t="s">
        <v>122</v>
      </c>
    </row>
    <row r="305" s="2" customFormat="1" ht="44.25" customHeight="1">
      <c r="A305" s="38"/>
      <c r="B305" s="39"/>
      <c r="C305" s="236" t="s">
        <v>542</v>
      </c>
      <c r="D305" s="236" t="s">
        <v>125</v>
      </c>
      <c r="E305" s="237" t="s">
        <v>325</v>
      </c>
      <c r="F305" s="238" t="s">
        <v>326</v>
      </c>
      <c r="G305" s="239" t="s">
        <v>128</v>
      </c>
      <c r="H305" s="240">
        <v>800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40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129</v>
      </c>
      <c r="AT305" s="248" t="s">
        <v>125</v>
      </c>
      <c r="AU305" s="248" t="s">
        <v>85</v>
      </c>
      <c r="AY305" s="17" t="s">
        <v>122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83</v>
      </c>
      <c r="BK305" s="249">
        <f>ROUND(I305*H305,2)</f>
        <v>0</v>
      </c>
      <c r="BL305" s="17" t="s">
        <v>129</v>
      </c>
      <c r="BM305" s="248" t="s">
        <v>746</v>
      </c>
    </row>
    <row r="306" s="13" customFormat="1">
      <c r="A306" s="13"/>
      <c r="B306" s="250"/>
      <c r="C306" s="251"/>
      <c r="D306" s="252" t="s">
        <v>131</v>
      </c>
      <c r="E306" s="253" t="s">
        <v>1</v>
      </c>
      <c r="F306" s="254" t="s">
        <v>747</v>
      </c>
      <c r="G306" s="251"/>
      <c r="H306" s="255">
        <v>800</v>
      </c>
      <c r="I306" s="256"/>
      <c r="J306" s="251"/>
      <c r="K306" s="251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131</v>
      </c>
      <c r="AU306" s="261" t="s">
        <v>85</v>
      </c>
      <c r="AV306" s="13" t="s">
        <v>85</v>
      </c>
      <c r="AW306" s="13" t="s">
        <v>31</v>
      </c>
      <c r="AX306" s="13" t="s">
        <v>75</v>
      </c>
      <c r="AY306" s="261" t="s">
        <v>122</v>
      </c>
    </row>
    <row r="307" s="14" customFormat="1">
      <c r="A307" s="14"/>
      <c r="B307" s="262"/>
      <c r="C307" s="263"/>
      <c r="D307" s="252" t="s">
        <v>131</v>
      </c>
      <c r="E307" s="264" t="s">
        <v>1</v>
      </c>
      <c r="F307" s="265" t="s">
        <v>133</v>
      </c>
      <c r="G307" s="263"/>
      <c r="H307" s="266">
        <v>800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2" t="s">
        <v>131</v>
      </c>
      <c r="AU307" s="272" t="s">
        <v>85</v>
      </c>
      <c r="AV307" s="14" t="s">
        <v>129</v>
      </c>
      <c r="AW307" s="14" t="s">
        <v>31</v>
      </c>
      <c r="AX307" s="14" t="s">
        <v>83</v>
      </c>
      <c r="AY307" s="272" t="s">
        <v>122</v>
      </c>
    </row>
    <row r="308" s="2" customFormat="1" ht="66.75" customHeight="1">
      <c r="A308" s="38"/>
      <c r="B308" s="39"/>
      <c r="C308" s="236" t="s">
        <v>546</v>
      </c>
      <c r="D308" s="236" t="s">
        <v>125</v>
      </c>
      <c r="E308" s="237" t="s">
        <v>330</v>
      </c>
      <c r="F308" s="238" t="s">
        <v>331</v>
      </c>
      <c r="G308" s="239" t="s">
        <v>155</v>
      </c>
      <c r="H308" s="240">
        <v>150.58799999999999</v>
      </c>
      <c r="I308" s="241"/>
      <c r="J308" s="242">
        <f>ROUND(I308*H308,2)</f>
        <v>0</v>
      </c>
      <c r="K308" s="243"/>
      <c r="L308" s="44"/>
      <c r="M308" s="244" t="s">
        <v>1</v>
      </c>
      <c r="N308" s="245" t="s">
        <v>40</v>
      </c>
      <c r="O308" s="91"/>
      <c r="P308" s="246">
        <f>O308*H308</f>
        <v>0</v>
      </c>
      <c r="Q308" s="246">
        <v>0</v>
      </c>
      <c r="R308" s="246">
        <f>Q308*H308</f>
        <v>0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129</v>
      </c>
      <c r="AT308" s="248" t="s">
        <v>125</v>
      </c>
      <c r="AU308" s="248" t="s">
        <v>85</v>
      </c>
      <c r="AY308" s="17" t="s">
        <v>122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83</v>
      </c>
      <c r="BK308" s="249">
        <f>ROUND(I308*H308,2)</f>
        <v>0</v>
      </c>
      <c r="BL308" s="17" t="s">
        <v>129</v>
      </c>
      <c r="BM308" s="248" t="s">
        <v>748</v>
      </c>
    </row>
    <row r="309" s="13" customFormat="1">
      <c r="A309" s="13"/>
      <c r="B309" s="250"/>
      <c r="C309" s="251"/>
      <c r="D309" s="252" t="s">
        <v>131</v>
      </c>
      <c r="E309" s="253" t="s">
        <v>1</v>
      </c>
      <c r="F309" s="254" t="s">
        <v>749</v>
      </c>
      <c r="G309" s="251"/>
      <c r="H309" s="255">
        <v>150.58799999999999</v>
      </c>
      <c r="I309" s="256"/>
      <c r="J309" s="251"/>
      <c r="K309" s="251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131</v>
      </c>
      <c r="AU309" s="261" t="s">
        <v>85</v>
      </c>
      <c r="AV309" s="13" t="s">
        <v>85</v>
      </c>
      <c r="AW309" s="13" t="s">
        <v>31</v>
      </c>
      <c r="AX309" s="13" t="s">
        <v>75</v>
      </c>
      <c r="AY309" s="261" t="s">
        <v>122</v>
      </c>
    </row>
    <row r="310" s="14" customFormat="1">
      <c r="A310" s="14"/>
      <c r="B310" s="262"/>
      <c r="C310" s="263"/>
      <c r="D310" s="252" t="s">
        <v>131</v>
      </c>
      <c r="E310" s="264" t="s">
        <v>1</v>
      </c>
      <c r="F310" s="265" t="s">
        <v>133</v>
      </c>
      <c r="G310" s="263"/>
      <c r="H310" s="266">
        <v>150.58799999999999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2" t="s">
        <v>131</v>
      </c>
      <c r="AU310" s="272" t="s">
        <v>85</v>
      </c>
      <c r="AV310" s="14" t="s">
        <v>129</v>
      </c>
      <c r="AW310" s="14" t="s">
        <v>31</v>
      </c>
      <c r="AX310" s="14" t="s">
        <v>83</v>
      </c>
      <c r="AY310" s="272" t="s">
        <v>122</v>
      </c>
    </row>
    <row r="311" s="12" customFormat="1" ht="25.92" customHeight="1">
      <c r="A311" s="12"/>
      <c r="B311" s="220"/>
      <c r="C311" s="221"/>
      <c r="D311" s="222" t="s">
        <v>74</v>
      </c>
      <c r="E311" s="223" t="s">
        <v>750</v>
      </c>
      <c r="F311" s="223" t="s">
        <v>751</v>
      </c>
      <c r="G311" s="221"/>
      <c r="H311" s="221"/>
      <c r="I311" s="224"/>
      <c r="J311" s="225">
        <f>BK311</f>
        <v>0</v>
      </c>
      <c r="K311" s="221"/>
      <c r="L311" s="226"/>
      <c r="M311" s="227"/>
      <c r="N311" s="228"/>
      <c r="O311" s="228"/>
      <c r="P311" s="229">
        <f>P312</f>
        <v>0</v>
      </c>
      <c r="Q311" s="228"/>
      <c r="R311" s="229">
        <f>R312</f>
        <v>0.0012799999999999999</v>
      </c>
      <c r="S311" s="228"/>
      <c r="T311" s="230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31" t="s">
        <v>85</v>
      </c>
      <c r="AT311" s="232" t="s">
        <v>74</v>
      </c>
      <c r="AU311" s="232" t="s">
        <v>75</v>
      </c>
      <c r="AY311" s="231" t="s">
        <v>122</v>
      </c>
      <c r="BK311" s="233">
        <f>BK312</f>
        <v>0</v>
      </c>
    </row>
    <row r="312" s="12" customFormat="1" ht="22.8" customHeight="1">
      <c r="A312" s="12"/>
      <c r="B312" s="220"/>
      <c r="C312" s="221"/>
      <c r="D312" s="222" t="s">
        <v>74</v>
      </c>
      <c r="E312" s="234" t="s">
        <v>752</v>
      </c>
      <c r="F312" s="234" t="s">
        <v>753</v>
      </c>
      <c r="G312" s="221"/>
      <c r="H312" s="221"/>
      <c r="I312" s="224"/>
      <c r="J312" s="235">
        <f>BK312</f>
        <v>0</v>
      </c>
      <c r="K312" s="221"/>
      <c r="L312" s="226"/>
      <c r="M312" s="227"/>
      <c r="N312" s="228"/>
      <c r="O312" s="228"/>
      <c r="P312" s="229">
        <f>SUM(P313:P318)</f>
        <v>0</v>
      </c>
      <c r="Q312" s="228"/>
      <c r="R312" s="229">
        <f>SUM(R313:R318)</f>
        <v>0.0012799999999999999</v>
      </c>
      <c r="S312" s="228"/>
      <c r="T312" s="230">
        <f>SUM(T313:T318)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31" t="s">
        <v>85</v>
      </c>
      <c r="AT312" s="232" t="s">
        <v>74</v>
      </c>
      <c r="AU312" s="232" t="s">
        <v>83</v>
      </c>
      <c r="AY312" s="231" t="s">
        <v>122</v>
      </c>
      <c r="BK312" s="233">
        <f>SUM(BK313:BK318)</f>
        <v>0</v>
      </c>
    </row>
    <row r="313" s="2" customFormat="1" ht="21.75" customHeight="1">
      <c r="A313" s="38"/>
      <c r="B313" s="39"/>
      <c r="C313" s="236" t="s">
        <v>550</v>
      </c>
      <c r="D313" s="236" t="s">
        <v>125</v>
      </c>
      <c r="E313" s="237" t="s">
        <v>754</v>
      </c>
      <c r="F313" s="238" t="s">
        <v>755</v>
      </c>
      <c r="G313" s="239" t="s">
        <v>128</v>
      </c>
      <c r="H313" s="240">
        <v>2</v>
      </c>
      <c r="I313" s="241"/>
      <c r="J313" s="242">
        <f>ROUND(I313*H313,2)</f>
        <v>0</v>
      </c>
      <c r="K313" s="243"/>
      <c r="L313" s="44"/>
      <c r="M313" s="244" t="s">
        <v>1</v>
      </c>
      <c r="N313" s="245" t="s">
        <v>40</v>
      </c>
      <c r="O313" s="91"/>
      <c r="P313" s="246">
        <f>O313*H313</f>
        <v>0</v>
      </c>
      <c r="Q313" s="246">
        <v>0.00013999999999999999</v>
      </c>
      <c r="R313" s="246">
        <f>Q313*H313</f>
        <v>0.00027999999999999998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228</v>
      </c>
      <c r="AT313" s="248" t="s">
        <v>125</v>
      </c>
      <c r="AU313" s="248" t="s">
        <v>85</v>
      </c>
      <c r="AY313" s="17" t="s">
        <v>122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83</v>
      </c>
      <c r="BK313" s="249">
        <f>ROUND(I313*H313,2)</f>
        <v>0</v>
      </c>
      <c r="BL313" s="17" t="s">
        <v>228</v>
      </c>
      <c r="BM313" s="248" t="s">
        <v>756</v>
      </c>
    </row>
    <row r="314" s="13" customFormat="1">
      <c r="A314" s="13"/>
      <c r="B314" s="250"/>
      <c r="C314" s="251"/>
      <c r="D314" s="252" t="s">
        <v>131</v>
      </c>
      <c r="E314" s="253" t="s">
        <v>1</v>
      </c>
      <c r="F314" s="254" t="s">
        <v>85</v>
      </c>
      <c r="G314" s="251"/>
      <c r="H314" s="255">
        <v>2</v>
      </c>
      <c r="I314" s="256"/>
      <c r="J314" s="251"/>
      <c r="K314" s="251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131</v>
      </c>
      <c r="AU314" s="261" t="s">
        <v>85</v>
      </c>
      <c r="AV314" s="13" t="s">
        <v>85</v>
      </c>
      <c r="AW314" s="13" t="s">
        <v>31</v>
      </c>
      <c r="AX314" s="13" t="s">
        <v>75</v>
      </c>
      <c r="AY314" s="261" t="s">
        <v>122</v>
      </c>
    </row>
    <row r="315" s="14" customFormat="1">
      <c r="A315" s="14"/>
      <c r="B315" s="262"/>
      <c r="C315" s="263"/>
      <c r="D315" s="252" t="s">
        <v>131</v>
      </c>
      <c r="E315" s="264" t="s">
        <v>1</v>
      </c>
      <c r="F315" s="265" t="s">
        <v>133</v>
      </c>
      <c r="G315" s="263"/>
      <c r="H315" s="266">
        <v>2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2" t="s">
        <v>131</v>
      </c>
      <c r="AU315" s="272" t="s">
        <v>85</v>
      </c>
      <c r="AV315" s="14" t="s">
        <v>129</v>
      </c>
      <c r="AW315" s="14" t="s">
        <v>31</v>
      </c>
      <c r="AX315" s="14" t="s">
        <v>83</v>
      </c>
      <c r="AY315" s="272" t="s">
        <v>122</v>
      </c>
    </row>
    <row r="316" s="2" customFormat="1" ht="21.75" customHeight="1">
      <c r="A316" s="38"/>
      <c r="B316" s="39"/>
      <c r="C316" s="273" t="s">
        <v>557</v>
      </c>
      <c r="D316" s="273" t="s">
        <v>152</v>
      </c>
      <c r="E316" s="274" t="s">
        <v>757</v>
      </c>
      <c r="F316" s="275" t="s">
        <v>758</v>
      </c>
      <c r="G316" s="276" t="s">
        <v>759</v>
      </c>
      <c r="H316" s="277">
        <v>1</v>
      </c>
      <c r="I316" s="278"/>
      <c r="J316" s="279">
        <f>ROUND(I316*H316,2)</f>
        <v>0</v>
      </c>
      <c r="K316" s="280"/>
      <c r="L316" s="281"/>
      <c r="M316" s="282" t="s">
        <v>1</v>
      </c>
      <c r="N316" s="283" t="s">
        <v>40</v>
      </c>
      <c r="O316" s="91"/>
      <c r="P316" s="246">
        <f>O316*H316</f>
        <v>0</v>
      </c>
      <c r="Q316" s="246">
        <v>0.001</v>
      </c>
      <c r="R316" s="246">
        <f>Q316*H316</f>
        <v>0.001</v>
      </c>
      <c r="S316" s="246">
        <v>0</v>
      </c>
      <c r="T316" s="24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8" t="s">
        <v>319</v>
      </c>
      <c r="AT316" s="248" t="s">
        <v>152</v>
      </c>
      <c r="AU316" s="248" t="s">
        <v>85</v>
      </c>
      <c r="AY316" s="17" t="s">
        <v>122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7" t="s">
        <v>83</v>
      </c>
      <c r="BK316" s="249">
        <f>ROUND(I316*H316,2)</f>
        <v>0</v>
      </c>
      <c r="BL316" s="17" t="s">
        <v>228</v>
      </c>
      <c r="BM316" s="248" t="s">
        <v>760</v>
      </c>
    </row>
    <row r="317" s="13" customFormat="1">
      <c r="A317" s="13"/>
      <c r="B317" s="250"/>
      <c r="C317" s="251"/>
      <c r="D317" s="252" t="s">
        <v>131</v>
      </c>
      <c r="E317" s="253" t="s">
        <v>1</v>
      </c>
      <c r="F317" s="254" t="s">
        <v>83</v>
      </c>
      <c r="G317" s="251"/>
      <c r="H317" s="255">
        <v>1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131</v>
      </c>
      <c r="AU317" s="261" t="s">
        <v>85</v>
      </c>
      <c r="AV317" s="13" t="s">
        <v>85</v>
      </c>
      <c r="AW317" s="13" t="s">
        <v>31</v>
      </c>
      <c r="AX317" s="13" t="s">
        <v>75</v>
      </c>
      <c r="AY317" s="261" t="s">
        <v>122</v>
      </c>
    </row>
    <row r="318" s="14" customFormat="1">
      <c r="A318" s="14"/>
      <c r="B318" s="262"/>
      <c r="C318" s="263"/>
      <c r="D318" s="252" t="s">
        <v>131</v>
      </c>
      <c r="E318" s="264" t="s">
        <v>1</v>
      </c>
      <c r="F318" s="265" t="s">
        <v>133</v>
      </c>
      <c r="G318" s="263"/>
      <c r="H318" s="266">
        <v>1</v>
      </c>
      <c r="I318" s="267"/>
      <c r="J318" s="263"/>
      <c r="K318" s="263"/>
      <c r="L318" s="268"/>
      <c r="M318" s="269"/>
      <c r="N318" s="270"/>
      <c r="O318" s="270"/>
      <c r="P318" s="270"/>
      <c r="Q318" s="270"/>
      <c r="R318" s="270"/>
      <c r="S318" s="270"/>
      <c r="T318" s="27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2" t="s">
        <v>131</v>
      </c>
      <c r="AU318" s="272" t="s">
        <v>85</v>
      </c>
      <c r="AV318" s="14" t="s">
        <v>129</v>
      </c>
      <c r="AW318" s="14" t="s">
        <v>31</v>
      </c>
      <c r="AX318" s="14" t="s">
        <v>83</v>
      </c>
      <c r="AY318" s="272" t="s">
        <v>122</v>
      </c>
    </row>
    <row r="319" s="12" customFormat="1" ht="25.92" customHeight="1">
      <c r="A319" s="12"/>
      <c r="B319" s="220"/>
      <c r="C319" s="221"/>
      <c r="D319" s="222" t="s">
        <v>74</v>
      </c>
      <c r="E319" s="223" t="s">
        <v>334</v>
      </c>
      <c r="F319" s="223" t="s">
        <v>335</v>
      </c>
      <c r="G319" s="221"/>
      <c r="H319" s="221"/>
      <c r="I319" s="224"/>
      <c r="J319" s="225">
        <f>BK319</f>
        <v>0</v>
      </c>
      <c r="K319" s="221"/>
      <c r="L319" s="226"/>
      <c r="M319" s="227"/>
      <c r="N319" s="228"/>
      <c r="O319" s="228"/>
      <c r="P319" s="229">
        <f>SUM(P320:P335)</f>
        <v>0</v>
      </c>
      <c r="Q319" s="228"/>
      <c r="R319" s="229">
        <f>SUM(R320:R335)</f>
        <v>0</v>
      </c>
      <c r="S319" s="228"/>
      <c r="T319" s="230">
        <f>SUM(T320:T335)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31" t="s">
        <v>129</v>
      </c>
      <c r="AT319" s="232" t="s">
        <v>74</v>
      </c>
      <c r="AU319" s="232" t="s">
        <v>75</v>
      </c>
      <c r="AY319" s="231" t="s">
        <v>122</v>
      </c>
      <c r="BK319" s="233">
        <f>SUM(BK320:BK335)</f>
        <v>0</v>
      </c>
    </row>
    <row r="320" s="2" customFormat="1" ht="189.75" customHeight="1">
      <c r="A320" s="38"/>
      <c r="B320" s="39"/>
      <c r="C320" s="236" t="s">
        <v>560</v>
      </c>
      <c r="D320" s="236" t="s">
        <v>125</v>
      </c>
      <c r="E320" s="237" t="s">
        <v>337</v>
      </c>
      <c r="F320" s="238" t="s">
        <v>338</v>
      </c>
      <c r="G320" s="239" t="s">
        <v>155</v>
      </c>
      <c r="H320" s="240">
        <v>760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40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339</v>
      </c>
      <c r="AT320" s="248" t="s">
        <v>125</v>
      </c>
      <c r="AU320" s="248" t="s">
        <v>83</v>
      </c>
      <c r="AY320" s="17" t="s">
        <v>122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83</v>
      </c>
      <c r="BK320" s="249">
        <f>ROUND(I320*H320,2)</f>
        <v>0</v>
      </c>
      <c r="BL320" s="17" t="s">
        <v>339</v>
      </c>
      <c r="BM320" s="248" t="s">
        <v>761</v>
      </c>
    </row>
    <row r="321" s="13" customFormat="1">
      <c r="A321" s="13"/>
      <c r="B321" s="250"/>
      <c r="C321" s="251"/>
      <c r="D321" s="252" t="s">
        <v>131</v>
      </c>
      <c r="E321" s="253" t="s">
        <v>1</v>
      </c>
      <c r="F321" s="254" t="s">
        <v>762</v>
      </c>
      <c r="G321" s="251"/>
      <c r="H321" s="255">
        <v>460</v>
      </c>
      <c r="I321" s="256"/>
      <c r="J321" s="251"/>
      <c r="K321" s="251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131</v>
      </c>
      <c r="AU321" s="261" t="s">
        <v>83</v>
      </c>
      <c r="AV321" s="13" t="s">
        <v>85</v>
      </c>
      <c r="AW321" s="13" t="s">
        <v>31</v>
      </c>
      <c r="AX321" s="13" t="s">
        <v>75</v>
      </c>
      <c r="AY321" s="261" t="s">
        <v>122</v>
      </c>
    </row>
    <row r="322" s="13" customFormat="1">
      <c r="A322" s="13"/>
      <c r="B322" s="250"/>
      <c r="C322" s="251"/>
      <c r="D322" s="252" t="s">
        <v>131</v>
      </c>
      <c r="E322" s="253" t="s">
        <v>1</v>
      </c>
      <c r="F322" s="254" t="s">
        <v>588</v>
      </c>
      <c r="G322" s="251"/>
      <c r="H322" s="255">
        <v>300</v>
      </c>
      <c r="I322" s="256"/>
      <c r="J322" s="251"/>
      <c r="K322" s="251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131</v>
      </c>
      <c r="AU322" s="261" t="s">
        <v>83</v>
      </c>
      <c r="AV322" s="13" t="s">
        <v>85</v>
      </c>
      <c r="AW322" s="13" t="s">
        <v>31</v>
      </c>
      <c r="AX322" s="13" t="s">
        <v>75</v>
      </c>
      <c r="AY322" s="261" t="s">
        <v>122</v>
      </c>
    </row>
    <row r="323" s="14" customFormat="1">
      <c r="A323" s="14"/>
      <c r="B323" s="262"/>
      <c r="C323" s="263"/>
      <c r="D323" s="252" t="s">
        <v>131</v>
      </c>
      <c r="E323" s="264" t="s">
        <v>1</v>
      </c>
      <c r="F323" s="265" t="s">
        <v>133</v>
      </c>
      <c r="G323" s="263"/>
      <c r="H323" s="266">
        <v>760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2" t="s">
        <v>131</v>
      </c>
      <c r="AU323" s="272" t="s">
        <v>83</v>
      </c>
      <c r="AV323" s="14" t="s">
        <v>129</v>
      </c>
      <c r="AW323" s="14" t="s">
        <v>31</v>
      </c>
      <c r="AX323" s="14" t="s">
        <v>83</v>
      </c>
      <c r="AY323" s="272" t="s">
        <v>122</v>
      </c>
    </row>
    <row r="324" s="2" customFormat="1" ht="189.75" customHeight="1">
      <c r="A324" s="38"/>
      <c r="B324" s="39"/>
      <c r="C324" s="236" t="s">
        <v>566</v>
      </c>
      <c r="D324" s="236" t="s">
        <v>125</v>
      </c>
      <c r="E324" s="237" t="s">
        <v>344</v>
      </c>
      <c r="F324" s="238" t="s">
        <v>345</v>
      </c>
      <c r="G324" s="239" t="s">
        <v>155</v>
      </c>
      <c r="H324" s="240">
        <v>2652</v>
      </c>
      <c r="I324" s="241"/>
      <c r="J324" s="242">
        <f>ROUND(I324*H324,2)</f>
        <v>0</v>
      </c>
      <c r="K324" s="243"/>
      <c r="L324" s="44"/>
      <c r="M324" s="244" t="s">
        <v>1</v>
      </c>
      <c r="N324" s="245" t="s">
        <v>40</v>
      </c>
      <c r="O324" s="91"/>
      <c r="P324" s="246">
        <f>O324*H324</f>
        <v>0</v>
      </c>
      <c r="Q324" s="246">
        <v>0</v>
      </c>
      <c r="R324" s="246">
        <f>Q324*H324</f>
        <v>0</v>
      </c>
      <c r="S324" s="246">
        <v>0</v>
      </c>
      <c r="T324" s="24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8" t="s">
        <v>339</v>
      </c>
      <c r="AT324" s="248" t="s">
        <v>125</v>
      </c>
      <c r="AU324" s="248" t="s">
        <v>83</v>
      </c>
      <c r="AY324" s="17" t="s">
        <v>122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83</v>
      </c>
      <c r="BK324" s="249">
        <f>ROUND(I324*H324,2)</f>
        <v>0</v>
      </c>
      <c r="BL324" s="17" t="s">
        <v>339</v>
      </c>
      <c r="BM324" s="248" t="s">
        <v>763</v>
      </c>
    </row>
    <row r="325" s="13" customFormat="1">
      <c r="A325" s="13"/>
      <c r="B325" s="250"/>
      <c r="C325" s="251"/>
      <c r="D325" s="252" t="s">
        <v>131</v>
      </c>
      <c r="E325" s="253" t="s">
        <v>1</v>
      </c>
      <c r="F325" s="254" t="s">
        <v>764</v>
      </c>
      <c r="G325" s="251"/>
      <c r="H325" s="255">
        <v>2646</v>
      </c>
      <c r="I325" s="256"/>
      <c r="J325" s="251"/>
      <c r="K325" s="251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131</v>
      </c>
      <c r="AU325" s="261" t="s">
        <v>83</v>
      </c>
      <c r="AV325" s="13" t="s">
        <v>85</v>
      </c>
      <c r="AW325" s="13" t="s">
        <v>31</v>
      </c>
      <c r="AX325" s="13" t="s">
        <v>75</v>
      </c>
      <c r="AY325" s="261" t="s">
        <v>122</v>
      </c>
    </row>
    <row r="326" s="13" customFormat="1">
      <c r="A326" s="13"/>
      <c r="B326" s="250"/>
      <c r="C326" s="251"/>
      <c r="D326" s="252" t="s">
        <v>131</v>
      </c>
      <c r="E326" s="253" t="s">
        <v>1</v>
      </c>
      <c r="F326" s="254" t="s">
        <v>765</v>
      </c>
      <c r="G326" s="251"/>
      <c r="H326" s="255">
        <v>6</v>
      </c>
      <c r="I326" s="256"/>
      <c r="J326" s="251"/>
      <c r="K326" s="251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131</v>
      </c>
      <c r="AU326" s="261" t="s">
        <v>83</v>
      </c>
      <c r="AV326" s="13" t="s">
        <v>85</v>
      </c>
      <c r="AW326" s="13" t="s">
        <v>31</v>
      </c>
      <c r="AX326" s="13" t="s">
        <v>75</v>
      </c>
      <c r="AY326" s="261" t="s">
        <v>122</v>
      </c>
    </row>
    <row r="327" s="14" customFormat="1">
      <c r="A327" s="14"/>
      <c r="B327" s="262"/>
      <c r="C327" s="263"/>
      <c r="D327" s="252" t="s">
        <v>131</v>
      </c>
      <c r="E327" s="264" t="s">
        <v>1</v>
      </c>
      <c r="F327" s="265" t="s">
        <v>133</v>
      </c>
      <c r="G327" s="263"/>
      <c r="H327" s="266">
        <v>2652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2" t="s">
        <v>131</v>
      </c>
      <c r="AU327" s="272" t="s">
        <v>83</v>
      </c>
      <c r="AV327" s="14" t="s">
        <v>129</v>
      </c>
      <c r="AW327" s="14" t="s">
        <v>31</v>
      </c>
      <c r="AX327" s="14" t="s">
        <v>83</v>
      </c>
      <c r="AY327" s="272" t="s">
        <v>122</v>
      </c>
    </row>
    <row r="328" s="2" customFormat="1" ht="156.75" customHeight="1">
      <c r="A328" s="38"/>
      <c r="B328" s="39"/>
      <c r="C328" s="236" t="s">
        <v>570</v>
      </c>
      <c r="D328" s="236" t="s">
        <v>125</v>
      </c>
      <c r="E328" s="237" t="s">
        <v>349</v>
      </c>
      <c r="F328" s="238" t="s">
        <v>350</v>
      </c>
      <c r="G328" s="239" t="s">
        <v>155</v>
      </c>
      <c r="H328" s="240">
        <v>41.939999999999998</v>
      </c>
      <c r="I328" s="241"/>
      <c r="J328" s="242">
        <f>ROUND(I328*H328,2)</f>
        <v>0</v>
      </c>
      <c r="K328" s="243"/>
      <c r="L328" s="44"/>
      <c r="M328" s="244" t="s">
        <v>1</v>
      </c>
      <c r="N328" s="245" t="s">
        <v>40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339</v>
      </c>
      <c r="AT328" s="248" t="s">
        <v>125</v>
      </c>
      <c r="AU328" s="248" t="s">
        <v>83</v>
      </c>
      <c r="AY328" s="17" t="s">
        <v>122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83</v>
      </c>
      <c r="BK328" s="249">
        <f>ROUND(I328*H328,2)</f>
        <v>0</v>
      </c>
      <c r="BL328" s="17" t="s">
        <v>339</v>
      </c>
      <c r="BM328" s="248" t="s">
        <v>766</v>
      </c>
    </row>
    <row r="329" s="13" customFormat="1">
      <c r="A329" s="13"/>
      <c r="B329" s="250"/>
      <c r="C329" s="251"/>
      <c r="D329" s="252" t="s">
        <v>131</v>
      </c>
      <c r="E329" s="253" t="s">
        <v>1</v>
      </c>
      <c r="F329" s="254" t="s">
        <v>767</v>
      </c>
      <c r="G329" s="251"/>
      <c r="H329" s="255">
        <v>6.6200000000000001</v>
      </c>
      <c r="I329" s="256"/>
      <c r="J329" s="251"/>
      <c r="K329" s="251"/>
      <c r="L329" s="257"/>
      <c r="M329" s="258"/>
      <c r="N329" s="259"/>
      <c r="O329" s="259"/>
      <c r="P329" s="259"/>
      <c r="Q329" s="259"/>
      <c r="R329" s="259"/>
      <c r="S329" s="259"/>
      <c r="T329" s="26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1" t="s">
        <v>131</v>
      </c>
      <c r="AU329" s="261" t="s">
        <v>83</v>
      </c>
      <c r="AV329" s="13" t="s">
        <v>85</v>
      </c>
      <c r="AW329" s="13" t="s">
        <v>31</v>
      </c>
      <c r="AX329" s="13" t="s">
        <v>75</v>
      </c>
      <c r="AY329" s="261" t="s">
        <v>122</v>
      </c>
    </row>
    <row r="330" s="13" customFormat="1">
      <c r="A330" s="13"/>
      <c r="B330" s="250"/>
      <c r="C330" s="251"/>
      <c r="D330" s="252" t="s">
        <v>131</v>
      </c>
      <c r="E330" s="253" t="s">
        <v>1</v>
      </c>
      <c r="F330" s="254" t="s">
        <v>768</v>
      </c>
      <c r="G330" s="251"/>
      <c r="H330" s="255">
        <v>34.32</v>
      </c>
      <c r="I330" s="256"/>
      <c r="J330" s="251"/>
      <c r="K330" s="251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131</v>
      </c>
      <c r="AU330" s="261" t="s">
        <v>83</v>
      </c>
      <c r="AV330" s="13" t="s">
        <v>85</v>
      </c>
      <c r="AW330" s="13" t="s">
        <v>31</v>
      </c>
      <c r="AX330" s="13" t="s">
        <v>75</v>
      </c>
      <c r="AY330" s="261" t="s">
        <v>122</v>
      </c>
    </row>
    <row r="331" s="13" customFormat="1">
      <c r="A331" s="13"/>
      <c r="B331" s="250"/>
      <c r="C331" s="251"/>
      <c r="D331" s="252" t="s">
        <v>131</v>
      </c>
      <c r="E331" s="253" t="s">
        <v>1</v>
      </c>
      <c r="F331" s="254" t="s">
        <v>769</v>
      </c>
      <c r="G331" s="251"/>
      <c r="H331" s="255">
        <v>1</v>
      </c>
      <c r="I331" s="256"/>
      <c r="J331" s="251"/>
      <c r="K331" s="251"/>
      <c r="L331" s="257"/>
      <c r="M331" s="258"/>
      <c r="N331" s="259"/>
      <c r="O331" s="259"/>
      <c r="P331" s="259"/>
      <c r="Q331" s="259"/>
      <c r="R331" s="259"/>
      <c r="S331" s="259"/>
      <c r="T331" s="26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1" t="s">
        <v>131</v>
      </c>
      <c r="AU331" s="261" t="s">
        <v>83</v>
      </c>
      <c r="AV331" s="13" t="s">
        <v>85</v>
      </c>
      <c r="AW331" s="13" t="s">
        <v>31</v>
      </c>
      <c r="AX331" s="13" t="s">
        <v>75</v>
      </c>
      <c r="AY331" s="261" t="s">
        <v>122</v>
      </c>
    </row>
    <row r="332" s="14" customFormat="1">
      <c r="A332" s="14"/>
      <c r="B332" s="262"/>
      <c r="C332" s="263"/>
      <c r="D332" s="252" t="s">
        <v>131</v>
      </c>
      <c r="E332" s="264" t="s">
        <v>1</v>
      </c>
      <c r="F332" s="265" t="s">
        <v>133</v>
      </c>
      <c r="G332" s="263"/>
      <c r="H332" s="266">
        <v>41.939999999999998</v>
      </c>
      <c r="I332" s="267"/>
      <c r="J332" s="263"/>
      <c r="K332" s="263"/>
      <c r="L332" s="268"/>
      <c r="M332" s="269"/>
      <c r="N332" s="270"/>
      <c r="O332" s="270"/>
      <c r="P332" s="270"/>
      <c r="Q332" s="270"/>
      <c r="R332" s="270"/>
      <c r="S332" s="270"/>
      <c r="T332" s="27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2" t="s">
        <v>131</v>
      </c>
      <c r="AU332" s="272" t="s">
        <v>83</v>
      </c>
      <c r="AV332" s="14" t="s">
        <v>129</v>
      </c>
      <c r="AW332" s="14" t="s">
        <v>31</v>
      </c>
      <c r="AX332" s="14" t="s">
        <v>83</v>
      </c>
      <c r="AY332" s="272" t="s">
        <v>122</v>
      </c>
    </row>
    <row r="333" s="2" customFormat="1" ht="78" customHeight="1">
      <c r="A333" s="38"/>
      <c r="B333" s="39"/>
      <c r="C333" s="236" t="s">
        <v>575</v>
      </c>
      <c r="D333" s="236" t="s">
        <v>125</v>
      </c>
      <c r="E333" s="237" t="s">
        <v>354</v>
      </c>
      <c r="F333" s="238" t="s">
        <v>355</v>
      </c>
      <c r="G333" s="239" t="s">
        <v>162</v>
      </c>
      <c r="H333" s="240">
        <v>3</v>
      </c>
      <c r="I333" s="241"/>
      <c r="J333" s="242">
        <f>ROUND(I333*H333,2)</f>
        <v>0</v>
      </c>
      <c r="K333" s="243"/>
      <c r="L333" s="44"/>
      <c r="M333" s="244" t="s">
        <v>1</v>
      </c>
      <c r="N333" s="245" t="s">
        <v>40</v>
      </c>
      <c r="O333" s="91"/>
      <c r="P333" s="246">
        <f>O333*H333</f>
        <v>0</v>
      </c>
      <c r="Q333" s="246">
        <v>0</v>
      </c>
      <c r="R333" s="246">
        <f>Q333*H333</f>
        <v>0</v>
      </c>
      <c r="S333" s="246">
        <v>0</v>
      </c>
      <c r="T333" s="24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339</v>
      </c>
      <c r="AT333" s="248" t="s">
        <v>125</v>
      </c>
      <c r="AU333" s="248" t="s">
        <v>83</v>
      </c>
      <c r="AY333" s="17" t="s">
        <v>122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83</v>
      </c>
      <c r="BK333" s="249">
        <f>ROUND(I333*H333,2)</f>
        <v>0</v>
      </c>
      <c r="BL333" s="17" t="s">
        <v>339</v>
      </c>
      <c r="BM333" s="248" t="s">
        <v>770</v>
      </c>
    </row>
    <row r="334" s="13" customFormat="1">
      <c r="A334" s="13"/>
      <c r="B334" s="250"/>
      <c r="C334" s="251"/>
      <c r="D334" s="252" t="s">
        <v>131</v>
      </c>
      <c r="E334" s="253" t="s">
        <v>1</v>
      </c>
      <c r="F334" s="254" t="s">
        <v>139</v>
      </c>
      <c r="G334" s="251"/>
      <c r="H334" s="255">
        <v>3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131</v>
      </c>
      <c r="AU334" s="261" t="s">
        <v>83</v>
      </c>
      <c r="AV334" s="13" t="s">
        <v>85</v>
      </c>
      <c r="AW334" s="13" t="s">
        <v>31</v>
      </c>
      <c r="AX334" s="13" t="s">
        <v>75</v>
      </c>
      <c r="AY334" s="261" t="s">
        <v>122</v>
      </c>
    </row>
    <row r="335" s="14" customFormat="1">
      <c r="A335" s="14"/>
      <c r="B335" s="262"/>
      <c r="C335" s="263"/>
      <c r="D335" s="252" t="s">
        <v>131</v>
      </c>
      <c r="E335" s="264" t="s">
        <v>1</v>
      </c>
      <c r="F335" s="265" t="s">
        <v>133</v>
      </c>
      <c r="G335" s="263"/>
      <c r="H335" s="266">
        <v>3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2" t="s">
        <v>131</v>
      </c>
      <c r="AU335" s="272" t="s">
        <v>83</v>
      </c>
      <c r="AV335" s="14" t="s">
        <v>129</v>
      </c>
      <c r="AW335" s="14" t="s">
        <v>31</v>
      </c>
      <c r="AX335" s="14" t="s">
        <v>83</v>
      </c>
      <c r="AY335" s="272" t="s">
        <v>122</v>
      </c>
    </row>
    <row r="336" s="12" customFormat="1" ht="25.92" customHeight="1">
      <c r="A336" s="12"/>
      <c r="B336" s="220"/>
      <c r="C336" s="221"/>
      <c r="D336" s="222" t="s">
        <v>74</v>
      </c>
      <c r="E336" s="223" t="s">
        <v>93</v>
      </c>
      <c r="F336" s="223" t="s">
        <v>357</v>
      </c>
      <c r="G336" s="221"/>
      <c r="H336" s="221"/>
      <c r="I336" s="224"/>
      <c r="J336" s="225">
        <f>BK336</f>
        <v>0</v>
      </c>
      <c r="K336" s="221"/>
      <c r="L336" s="226"/>
      <c r="M336" s="227"/>
      <c r="N336" s="228"/>
      <c r="O336" s="228"/>
      <c r="P336" s="229">
        <f>SUM(P337:P339)</f>
        <v>0</v>
      </c>
      <c r="Q336" s="228"/>
      <c r="R336" s="229">
        <f>SUM(R337:R339)</f>
        <v>0</v>
      </c>
      <c r="S336" s="228"/>
      <c r="T336" s="230">
        <f>SUM(T337:T339)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31" t="s">
        <v>123</v>
      </c>
      <c r="AT336" s="232" t="s">
        <v>74</v>
      </c>
      <c r="AU336" s="232" t="s">
        <v>75</v>
      </c>
      <c r="AY336" s="231" t="s">
        <v>122</v>
      </c>
      <c r="BK336" s="233">
        <f>SUM(BK337:BK339)</f>
        <v>0</v>
      </c>
    </row>
    <row r="337" s="2" customFormat="1" ht="66.75" customHeight="1">
      <c r="A337" s="38"/>
      <c r="B337" s="39"/>
      <c r="C337" s="236" t="s">
        <v>580</v>
      </c>
      <c r="D337" s="236" t="s">
        <v>125</v>
      </c>
      <c r="E337" s="237" t="s">
        <v>359</v>
      </c>
      <c r="F337" s="238" t="s">
        <v>360</v>
      </c>
      <c r="G337" s="239" t="s">
        <v>162</v>
      </c>
      <c r="H337" s="240">
        <v>1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40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129</v>
      </c>
      <c r="AT337" s="248" t="s">
        <v>125</v>
      </c>
      <c r="AU337" s="248" t="s">
        <v>83</v>
      </c>
      <c r="AY337" s="17" t="s">
        <v>122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83</v>
      </c>
      <c r="BK337" s="249">
        <f>ROUND(I337*H337,2)</f>
        <v>0</v>
      </c>
      <c r="BL337" s="17" t="s">
        <v>129</v>
      </c>
      <c r="BM337" s="248" t="s">
        <v>771</v>
      </c>
    </row>
    <row r="338" s="13" customFormat="1">
      <c r="A338" s="13"/>
      <c r="B338" s="250"/>
      <c r="C338" s="251"/>
      <c r="D338" s="252" t="s">
        <v>131</v>
      </c>
      <c r="E338" s="253" t="s">
        <v>1</v>
      </c>
      <c r="F338" s="254" t="s">
        <v>83</v>
      </c>
      <c r="G338" s="251"/>
      <c r="H338" s="255">
        <v>1</v>
      </c>
      <c r="I338" s="256"/>
      <c r="J338" s="251"/>
      <c r="K338" s="251"/>
      <c r="L338" s="257"/>
      <c r="M338" s="258"/>
      <c r="N338" s="259"/>
      <c r="O338" s="259"/>
      <c r="P338" s="259"/>
      <c r="Q338" s="259"/>
      <c r="R338" s="259"/>
      <c r="S338" s="259"/>
      <c r="T338" s="26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1" t="s">
        <v>131</v>
      </c>
      <c r="AU338" s="261" t="s">
        <v>83</v>
      </c>
      <c r="AV338" s="13" t="s">
        <v>85</v>
      </c>
      <c r="AW338" s="13" t="s">
        <v>31</v>
      </c>
      <c r="AX338" s="13" t="s">
        <v>75</v>
      </c>
      <c r="AY338" s="261" t="s">
        <v>122</v>
      </c>
    </row>
    <row r="339" s="14" customFormat="1">
      <c r="A339" s="14"/>
      <c r="B339" s="262"/>
      <c r="C339" s="263"/>
      <c r="D339" s="252" t="s">
        <v>131</v>
      </c>
      <c r="E339" s="264" t="s">
        <v>1</v>
      </c>
      <c r="F339" s="265" t="s">
        <v>133</v>
      </c>
      <c r="G339" s="263"/>
      <c r="H339" s="266">
        <v>1</v>
      </c>
      <c r="I339" s="267"/>
      <c r="J339" s="263"/>
      <c r="K339" s="263"/>
      <c r="L339" s="268"/>
      <c r="M339" s="297"/>
      <c r="N339" s="298"/>
      <c r="O339" s="298"/>
      <c r="P339" s="298"/>
      <c r="Q339" s="298"/>
      <c r="R339" s="298"/>
      <c r="S339" s="298"/>
      <c r="T339" s="29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2" t="s">
        <v>131</v>
      </c>
      <c r="AU339" s="272" t="s">
        <v>83</v>
      </c>
      <c r="AV339" s="14" t="s">
        <v>129</v>
      </c>
      <c r="AW339" s="14" t="s">
        <v>31</v>
      </c>
      <c r="AX339" s="14" t="s">
        <v>83</v>
      </c>
      <c r="AY339" s="272" t="s">
        <v>122</v>
      </c>
    </row>
    <row r="340" s="2" customFormat="1" ht="6.96" customHeight="1">
      <c r="A340" s="38"/>
      <c r="B340" s="66"/>
      <c r="C340" s="67"/>
      <c r="D340" s="67"/>
      <c r="E340" s="67"/>
      <c r="F340" s="67"/>
      <c r="G340" s="67"/>
      <c r="H340" s="67"/>
      <c r="I340" s="183"/>
      <c r="J340" s="67"/>
      <c r="K340" s="67"/>
      <c r="L340" s="44"/>
      <c r="M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sheetProtection sheet="1" autoFilter="0" formatColumns="0" formatRows="0" objects="1" scenarios="1" spinCount="100000" saltValue="y+OWobDqv1ZTqClIo0A3jsayyvC8rbYKsz58/iNmCbag56uylF+rf1DQXlrK7mTrIWZ83YeEMmv1+Phmly384g==" hashValue="YBrgSyT7GLO8aXDsyPpXkzyaeIEe2NuK3EJazPBM+XUb56gegNoAMXuvpNaka+1NNuReGSFLOlCmZvfmq8/w6A==" algorithmName="SHA-512" password="CC35"/>
  <autoFilter ref="C121:K3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14 - Oprava trati v úseku Olbramovice - Kosova Hora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772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17. 3. 2020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ROUND((SUM(BE117:BE127)),  2)</f>
        <v>0</v>
      </c>
      <c r="G33" s="38"/>
      <c r="H33" s="38"/>
      <c r="I33" s="162">
        <v>0.20999999999999999</v>
      </c>
      <c r="J33" s="161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ROUND((SUM(BF117:BF127)),  2)</f>
        <v>0</v>
      </c>
      <c r="G34" s="38"/>
      <c r="H34" s="38"/>
      <c r="I34" s="162">
        <v>0.14999999999999999</v>
      </c>
      <c r="J34" s="161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ROUND((SUM(BG117:BG127)),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ROUND((SUM(BH117:BH127)),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ROUND((SUM(BI117:BI127)),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14 - Oprava trati v úseku Olbramovice - Kosova Hora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17. 3. 2020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107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14 - Oprava trati v úseku Olbramovice - Kosova Hora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04 - VRN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47" t="s">
        <v>22</v>
      </c>
      <c r="J111" s="79" t="str">
        <f>IF(J12="","",J12)</f>
        <v>17. 3. 2020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Ing. Aleš Bednář</v>
      </c>
      <c r="G113" s="40"/>
      <c r="H113" s="40"/>
      <c r="I113" s="147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32</v>
      </c>
      <c r="J114" s="36" t="str">
        <f>E24</f>
        <v>Jan Marušák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108</v>
      </c>
      <c r="D116" s="210" t="s">
        <v>60</v>
      </c>
      <c r="E116" s="210" t="s">
        <v>56</v>
      </c>
      <c r="F116" s="210" t="s">
        <v>57</v>
      </c>
      <c r="G116" s="210" t="s">
        <v>109</v>
      </c>
      <c r="H116" s="210" t="s">
        <v>110</v>
      </c>
      <c r="I116" s="211" t="s">
        <v>111</v>
      </c>
      <c r="J116" s="212" t="s">
        <v>100</v>
      </c>
      <c r="K116" s="213" t="s">
        <v>112</v>
      </c>
      <c r="L116" s="214"/>
      <c r="M116" s="100" t="s">
        <v>1</v>
      </c>
      <c r="N116" s="101" t="s">
        <v>39</v>
      </c>
      <c r="O116" s="101" t="s">
        <v>113</v>
      </c>
      <c r="P116" s="101" t="s">
        <v>114</v>
      </c>
      <c r="Q116" s="101" t="s">
        <v>115</v>
      </c>
      <c r="R116" s="101" t="s">
        <v>116</v>
      </c>
      <c r="S116" s="101" t="s">
        <v>117</v>
      </c>
      <c r="T116" s="102" t="s">
        <v>118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119</v>
      </c>
      <c r="D117" s="40"/>
      <c r="E117" s="40"/>
      <c r="F117" s="40"/>
      <c r="G117" s="40"/>
      <c r="H117" s="40"/>
      <c r="I117" s="144"/>
      <c r="J117" s="215">
        <f>BK117</f>
        <v>0</v>
      </c>
      <c r="K117" s="40"/>
      <c r="L117" s="44"/>
      <c r="M117" s="103"/>
      <c r="N117" s="216"/>
      <c r="O117" s="104"/>
      <c r="P117" s="217">
        <f>P118</f>
        <v>0</v>
      </c>
      <c r="Q117" s="104"/>
      <c r="R117" s="217">
        <f>R118</f>
        <v>0</v>
      </c>
      <c r="S117" s="104"/>
      <c r="T117" s="21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102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74</v>
      </c>
      <c r="E118" s="223" t="s">
        <v>93</v>
      </c>
      <c r="F118" s="223" t="s">
        <v>357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SUM(P119:P127)</f>
        <v>0</v>
      </c>
      <c r="Q118" s="228"/>
      <c r="R118" s="229">
        <f>SUM(R119:R127)</f>
        <v>0</v>
      </c>
      <c r="S118" s="228"/>
      <c r="T118" s="230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123</v>
      </c>
      <c r="AT118" s="232" t="s">
        <v>74</v>
      </c>
      <c r="AU118" s="232" t="s">
        <v>75</v>
      </c>
      <c r="AY118" s="231" t="s">
        <v>122</v>
      </c>
      <c r="BK118" s="233">
        <f>SUM(BK119:BK127)</f>
        <v>0</v>
      </c>
    </row>
    <row r="119" s="2" customFormat="1" ht="16.5" customHeight="1">
      <c r="A119" s="38"/>
      <c r="B119" s="39"/>
      <c r="C119" s="236" t="s">
        <v>83</v>
      </c>
      <c r="D119" s="236" t="s">
        <v>125</v>
      </c>
      <c r="E119" s="237" t="s">
        <v>773</v>
      </c>
      <c r="F119" s="238" t="s">
        <v>774</v>
      </c>
      <c r="G119" s="239" t="s">
        <v>608</v>
      </c>
      <c r="H119" s="240">
        <v>1</v>
      </c>
      <c r="I119" s="241"/>
      <c r="J119" s="242">
        <f>ROUND(I119*H119,2)</f>
        <v>0</v>
      </c>
      <c r="K119" s="243"/>
      <c r="L119" s="44"/>
      <c r="M119" s="244" t="s">
        <v>1</v>
      </c>
      <c r="N119" s="245" t="s">
        <v>40</v>
      </c>
      <c r="O119" s="91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8" t="s">
        <v>129</v>
      </c>
      <c r="AT119" s="248" t="s">
        <v>125</v>
      </c>
      <c r="AU119" s="248" t="s">
        <v>83</v>
      </c>
      <c r="AY119" s="17" t="s">
        <v>122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7" t="s">
        <v>83</v>
      </c>
      <c r="BK119" s="249">
        <f>ROUND(I119*H119,2)</f>
        <v>0</v>
      </c>
      <c r="BL119" s="17" t="s">
        <v>129</v>
      </c>
      <c r="BM119" s="248" t="s">
        <v>775</v>
      </c>
    </row>
    <row r="120" s="13" customFormat="1">
      <c r="A120" s="13"/>
      <c r="B120" s="250"/>
      <c r="C120" s="251"/>
      <c r="D120" s="252" t="s">
        <v>131</v>
      </c>
      <c r="E120" s="253" t="s">
        <v>1</v>
      </c>
      <c r="F120" s="254" t="s">
        <v>83</v>
      </c>
      <c r="G120" s="251"/>
      <c r="H120" s="255">
        <v>1</v>
      </c>
      <c r="I120" s="256"/>
      <c r="J120" s="251"/>
      <c r="K120" s="251"/>
      <c r="L120" s="257"/>
      <c r="M120" s="258"/>
      <c r="N120" s="259"/>
      <c r="O120" s="259"/>
      <c r="P120" s="259"/>
      <c r="Q120" s="259"/>
      <c r="R120" s="259"/>
      <c r="S120" s="259"/>
      <c r="T120" s="26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1" t="s">
        <v>131</v>
      </c>
      <c r="AU120" s="261" t="s">
        <v>83</v>
      </c>
      <c r="AV120" s="13" t="s">
        <v>85</v>
      </c>
      <c r="AW120" s="13" t="s">
        <v>31</v>
      </c>
      <c r="AX120" s="13" t="s">
        <v>75</v>
      </c>
      <c r="AY120" s="261" t="s">
        <v>122</v>
      </c>
    </row>
    <row r="121" s="14" customFormat="1">
      <c r="A121" s="14"/>
      <c r="B121" s="262"/>
      <c r="C121" s="263"/>
      <c r="D121" s="252" t="s">
        <v>131</v>
      </c>
      <c r="E121" s="264" t="s">
        <v>1</v>
      </c>
      <c r="F121" s="265" t="s">
        <v>133</v>
      </c>
      <c r="G121" s="263"/>
      <c r="H121" s="266">
        <v>1</v>
      </c>
      <c r="I121" s="267"/>
      <c r="J121" s="263"/>
      <c r="K121" s="263"/>
      <c r="L121" s="268"/>
      <c r="M121" s="269"/>
      <c r="N121" s="270"/>
      <c r="O121" s="270"/>
      <c r="P121" s="270"/>
      <c r="Q121" s="270"/>
      <c r="R121" s="270"/>
      <c r="S121" s="270"/>
      <c r="T121" s="27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2" t="s">
        <v>131</v>
      </c>
      <c r="AU121" s="272" t="s">
        <v>83</v>
      </c>
      <c r="AV121" s="14" t="s">
        <v>129</v>
      </c>
      <c r="AW121" s="14" t="s">
        <v>31</v>
      </c>
      <c r="AX121" s="14" t="s">
        <v>83</v>
      </c>
      <c r="AY121" s="272" t="s">
        <v>122</v>
      </c>
    </row>
    <row r="122" s="2" customFormat="1" ht="100.5" customHeight="1">
      <c r="A122" s="38"/>
      <c r="B122" s="39"/>
      <c r="C122" s="236" t="s">
        <v>85</v>
      </c>
      <c r="D122" s="236" t="s">
        <v>125</v>
      </c>
      <c r="E122" s="237" t="s">
        <v>776</v>
      </c>
      <c r="F122" s="238" t="s">
        <v>777</v>
      </c>
      <c r="G122" s="239" t="s">
        <v>191</v>
      </c>
      <c r="H122" s="240">
        <v>5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129</v>
      </c>
      <c r="AT122" s="248" t="s">
        <v>125</v>
      </c>
      <c r="AU122" s="248" t="s">
        <v>83</v>
      </c>
      <c r="AY122" s="17" t="s">
        <v>122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129</v>
      </c>
      <c r="BM122" s="248" t="s">
        <v>778</v>
      </c>
    </row>
    <row r="123" s="13" customFormat="1">
      <c r="A123" s="13"/>
      <c r="B123" s="250"/>
      <c r="C123" s="251"/>
      <c r="D123" s="252" t="s">
        <v>131</v>
      </c>
      <c r="E123" s="253" t="s">
        <v>1</v>
      </c>
      <c r="F123" s="254" t="s">
        <v>123</v>
      </c>
      <c r="G123" s="251"/>
      <c r="H123" s="255">
        <v>5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131</v>
      </c>
      <c r="AU123" s="261" t="s">
        <v>83</v>
      </c>
      <c r="AV123" s="13" t="s">
        <v>85</v>
      </c>
      <c r="AW123" s="13" t="s">
        <v>31</v>
      </c>
      <c r="AX123" s="13" t="s">
        <v>75</v>
      </c>
      <c r="AY123" s="261" t="s">
        <v>122</v>
      </c>
    </row>
    <row r="124" s="14" customFormat="1">
      <c r="A124" s="14"/>
      <c r="B124" s="262"/>
      <c r="C124" s="263"/>
      <c r="D124" s="252" t="s">
        <v>131</v>
      </c>
      <c r="E124" s="264" t="s">
        <v>1</v>
      </c>
      <c r="F124" s="265" t="s">
        <v>133</v>
      </c>
      <c r="G124" s="263"/>
      <c r="H124" s="266">
        <v>5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131</v>
      </c>
      <c r="AU124" s="272" t="s">
        <v>83</v>
      </c>
      <c r="AV124" s="14" t="s">
        <v>129</v>
      </c>
      <c r="AW124" s="14" t="s">
        <v>31</v>
      </c>
      <c r="AX124" s="14" t="s">
        <v>83</v>
      </c>
      <c r="AY124" s="272" t="s">
        <v>122</v>
      </c>
    </row>
    <row r="125" s="2" customFormat="1" ht="78" customHeight="1">
      <c r="A125" s="38"/>
      <c r="B125" s="39"/>
      <c r="C125" s="236" t="s">
        <v>139</v>
      </c>
      <c r="D125" s="236" t="s">
        <v>125</v>
      </c>
      <c r="E125" s="237" t="s">
        <v>779</v>
      </c>
      <c r="F125" s="238" t="s">
        <v>780</v>
      </c>
      <c r="G125" s="239" t="s">
        <v>191</v>
      </c>
      <c r="H125" s="240">
        <v>5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129</v>
      </c>
      <c r="AT125" s="248" t="s">
        <v>125</v>
      </c>
      <c r="AU125" s="248" t="s">
        <v>83</v>
      </c>
      <c r="AY125" s="17" t="s">
        <v>122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129</v>
      </c>
      <c r="BM125" s="248" t="s">
        <v>781</v>
      </c>
    </row>
    <row r="126" s="13" customFormat="1">
      <c r="A126" s="13"/>
      <c r="B126" s="250"/>
      <c r="C126" s="251"/>
      <c r="D126" s="252" t="s">
        <v>131</v>
      </c>
      <c r="E126" s="253" t="s">
        <v>1</v>
      </c>
      <c r="F126" s="254" t="s">
        <v>123</v>
      </c>
      <c r="G126" s="251"/>
      <c r="H126" s="255">
        <v>5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131</v>
      </c>
      <c r="AU126" s="261" t="s">
        <v>83</v>
      </c>
      <c r="AV126" s="13" t="s">
        <v>85</v>
      </c>
      <c r="AW126" s="13" t="s">
        <v>31</v>
      </c>
      <c r="AX126" s="13" t="s">
        <v>75</v>
      </c>
      <c r="AY126" s="261" t="s">
        <v>122</v>
      </c>
    </row>
    <row r="127" s="14" customFormat="1">
      <c r="A127" s="14"/>
      <c r="B127" s="262"/>
      <c r="C127" s="263"/>
      <c r="D127" s="252" t="s">
        <v>131</v>
      </c>
      <c r="E127" s="264" t="s">
        <v>1</v>
      </c>
      <c r="F127" s="265" t="s">
        <v>133</v>
      </c>
      <c r="G127" s="263"/>
      <c r="H127" s="266">
        <v>5</v>
      </c>
      <c r="I127" s="267"/>
      <c r="J127" s="263"/>
      <c r="K127" s="263"/>
      <c r="L127" s="268"/>
      <c r="M127" s="297"/>
      <c r="N127" s="298"/>
      <c r="O127" s="298"/>
      <c r="P127" s="298"/>
      <c r="Q127" s="298"/>
      <c r="R127" s="298"/>
      <c r="S127" s="298"/>
      <c r="T127" s="29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131</v>
      </c>
      <c r="AU127" s="272" t="s">
        <v>83</v>
      </c>
      <c r="AV127" s="14" t="s">
        <v>129</v>
      </c>
      <c r="AW127" s="14" t="s">
        <v>31</v>
      </c>
      <c r="AX127" s="14" t="s">
        <v>83</v>
      </c>
      <c r="AY127" s="272" t="s">
        <v>122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83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4eFPxHAgCKFxdC2aUvJnKg9qFIAB/uUpILMLrCzKr3IsTGrXb4uO+vJXyZLfs9bkxpud5eWpPZMXZCHcg1j2KQ==" hashValue="xi1u7Nlx8onFvQ1oa8Wgu/jH7TdLw69jtbvqoZ4c2GTiZ6SJUgo96qKJCQVh9qzfC5zyfshRfO+6nZ9EwzXLvw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2020-05-19T05:12:43Z</dcterms:created>
  <dcterms:modified xsi:type="dcterms:W3CDTF">2020-05-19T05:12:49Z</dcterms:modified>
</cp:coreProperties>
</file>