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600" windowWidth="25260" windowHeight="6660" activeTab="0"/>
  </bookViews>
  <sheets>
    <sheet name="Celková nabídková cena" sheetId="1" r:id="rId1"/>
    <sheet name="A-paušální sazba" sheetId="2" r:id="rId2"/>
    <sheet name="B-základní služby" sheetId="3" r:id="rId3"/>
    <sheet name="C-operativní práce a služby" sheetId="4" r:id="rId4"/>
  </sheets>
  <definedNames>
    <definedName name="_Toc329862252" localSheetId="1">'A-paušální sazba'!$A$16</definedName>
    <definedName name="_Toc329862253" localSheetId="1">'A-paušální sazba'!$A$28</definedName>
    <definedName name="_Toc336414939" localSheetId="2">'B-základní služby'!$A$49</definedName>
    <definedName name="_Toc336414945" localSheetId="2">'B-základní služby'!$A$55</definedName>
    <definedName name="_Toc336414951" localSheetId="2">'B-základní služby'!$A$58</definedName>
    <definedName name="_Toc336415029" localSheetId="2">'B-základní služby'!$A$69</definedName>
    <definedName name="_Toc336534580" localSheetId="1">'A-paušální sazba'!$A$1</definedName>
    <definedName name="_Toc336534581" localSheetId="1">'A-paušální sazba'!$A$2</definedName>
    <definedName name="_Toc336534582" localSheetId="1">'A-paušální sazba'!$A$18</definedName>
    <definedName name="_Toc336534583" localSheetId="1">'A-paušální sazba'!$A$30</definedName>
    <definedName name="_Toc336534584" localSheetId="1">'A-paušální sazba'!$A$45</definedName>
    <definedName name="_Toc336534585" localSheetId="1">'A-paušální sazba'!$A$50</definedName>
    <definedName name="_Toc336534586" localSheetId="1">'A-paušální sazba'!$A$55</definedName>
    <definedName name="_Toc336534587" localSheetId="1">'A-paušální sazba'!$A$62</definedName>
    <definedName name="_Toc336534588" localSheetId="2">'B-základní služby'!$A$1</definedName>
    <definedName name="_Toc336534589" localSheetId="2">'B-základní služby'!$A$2</definedName>
    <definedName name="_Toc336534590" localSheetId="2">'B-základní služby'!$A$3</definedName>
    <definedName name="_Toc336534591" localSheetId="2">'B-základní služby'!$A$12</definedName>
    <definedName name="_Toc336534592" localSheetId="2">'B-základní služby'!$A$23</definedName>
    <definedName name="_Toc336534593" localSheetId="2">'B-základní služby'!$A$28</definedName>
    <definedName name="_Toc336534594" localSheetId="2">'B-základní služby'!$A$33</definedName>
    <definedName name="_Toc336534595" localSheetId="2">'B-základní služby'!$A$40</definedName>
    <definedName name="_Toc336534599" localSheetId="2">'B-základní služby'!$A$62</definedName>
    <definedName name="_Toc336534600" localSheetId="2">'B-základní služby'!$A$65</definedName>
    <definedName name="_Toc336534602" localSheetId="3">'C-operativní práce a služby'!$A$1</definedName>
    <definedName name="_Toc336534603" localSheetId="3">'C-operativní práce a služby'!#REF!</definedName>
    <definedName name="_Toc336534604" localSheetId="3">'C-operativní práce a služby'!$A$4</definedName>
  </definedNames>
  <calcPr fullCalcOnLoad="1"/>
</workbook>
</file>

<file path=xl/sharedStrings.xml><?xml version="1.0" encoding="utf-8"?>
<sst xmlns="http://schemas.openxmlformats.org/spreadsheetml/2006/main" count="551" uniqueCount="327">
  <si>
    <t>Závazný způsob stanovení nabídkové ceny</t>
  </si>
  <si>
    <r>
      <t>Dílčí služby</t>
    </r>
    <r>
      <rPr>
        <vertAlign val="superscript"/>
        <sz val="11"/>
        <color indexed="8"/>
        <rFont val="Arial"/>
        <family val="2"/>
      </rPr>
      <t>*</t>
    </r>
  </si>
  <si>
    <t>Aktuální rozsah plnění dle Seznamu ŽTM (%)</t>
  </si>
  <si>
    <t>Základní měsíční paušální sazba</t>
  </si>
  <si>
    <t>Provozování železniční telefonní sítě</t>
  </si>
  <si>
    <t>Provozování železniční datové sítě</t>
  </si>
  <si>
    <t>Provozování železničních rádiových analogových sítí</t>
  </si>
  <si>
    <t>Provozování železniční rádiové digitální sítě (GSM-R)</t>
  </si>
  <si>
    <t xml:space="preserve">Provozování železničních přenosových systémů </t>
  </si>
  <si>
    <t>Provozování kabelových sítí</t>
  </si>
  <si>
    <t>Provozování informačních systémů pro cestující</t>
  </si>
  <si>
    <t xml:space="preserve">Provozování systémů záznamových zařízení </t>
  </si>
  <si>
    <t>Provozování signalizačních a monitorovacích systémů</t>
  </si>
  <si>
    <t>Provozování systémů podpory provozu a evidence</t>
  </si>
  <si>
    <t>Provozování technologických prostor a jejich příslušenství</t>
  </si>
  <si>
    <t xml:space="preserve">Dílčí paušální platba </t>
  </si>
  <si>
    <t>Služební železniční telefonní síť (včetně VoIP)</t>
  </si>
  <si>
    <t>Služební železniční datová síť administrativní</t>
  </si>
  <si>
    <t>Železniční dopravní a dispečerské sítě pro řízení provozu</t>
  </si>
  <si>
    <t>Systémy pro informování cestujících</t>
  </si>
  <si>
    <t xml:space="preserve">Systémy pro zabezpečení prostor </t>
  </si>
  <si>
    <t>Služby třetím stranám poskytované na železniční infrastruktuře</t>
  </si>
  <si>
    <t>Ostatní služby ŽTM</t>
  </si>
  <si>
    <t>* Znovuzprovoznění služby je hrazeno paušálem s výjimkou případů účtovaných mimo paušál</t>
  </si>
  <si>
    <t>Dílčí služby</t>
  </si>
  <si>
    <t>Železniční telefonní síť (včetně koncových zařízení)</t>
  </si>
  <si>
    <t>Železniční datová síť</t>
  </si>
  <si>
    <t>Železniční rádiové analogové sítě (včetně přenosných radiostanic a vozidlových radiostanic)</t>
  </si>
  <si>
    <t>Železniční rádiová digitální síť GSM-R (včetně mobilních telefonů a vozidlových radiostanic)</t>
  </si>
  <si>
    <t>Železniční přenosové systémy</t>
  </si>
  <si>
    <t>Kabelové sítě optické a metalické</t>
  </si>
  <si>
    <t>Informační systémy pro cestující</t>
  </si>
  <si>
    <t>Železniční záznamová zařízení</t>
  </si>
  <si>
    <t>Signalizační a monitorovací systémy</t>
  </si>
  <si>
    <t>Systémy podpory provozu a evidence</t>
  </si>
  <si>
    <t>Technologické objekty a prostory a jejich příslušenství (včetně napájecích systémů a klimatizace)</t>
  </si>
  <si>
    <t>Dílčí paušální platba</t>
  </si>
  <si>
    <t>Služby EK</t>
  </si>
  <si>
    <t>Aktuální rozsah plnění (%)</t>
  </si>
  <si>
    <t>všechny dílčí služby</t>
  </si>
  <si>
    <t>Technicko-inženýrské činnosti hrazeny paušálem jsou uvedeny v čl. 4.8.6 Přílohy č.1</t>
  </si>
  <si>
    <t>Základní roční paušální sazba</t>
  </si>
  <si>
    <t>Ceník je sestaven podle jednotlivých skupin plnění Služby ŽTM.</t>
  </si>
  <si>
    <t>Všechny ceny jsou uvedeny v Kč a bez DPH.</t>
  </si>
  <si>
    <t>Činnost</t>
  </si>
  <si>
    <t>Jednotková cena za úkon</t>
  </si>
  <si>
    <r>
      <t>Zřízení nové pobočky (včetně účastnického okruhu) a dodávky standardního analogového telefonního přístroje</t>
    </r>
    <r>
      <rPr>
        <vertAlign val="superscript"/>
        <sz val="11"/>
        <color indexed="8"/>
        <rFont val="Arial"/>
        <family val="2"/>
      </rPr>
      <t>*</t>
    </r>
  </si>
  <si>
    <r>
      <t>Přeložka pobočky v rámci ústředny</t>
    </r>
    <r>
      <rPr>
        <vertAlign val="superscript"/>
        <sz val="11"/>
        <color indexed="8"/>
        <rFont val="Arial"/>
        <family val="2"/>
      </rPr>
      <t>*</t>
    </r>
  </si>
  <si>
    <t>Zablokování pobočky, vypojení pobočky z provozu</t>
  </si>
  <si>
    <t>Zrušení pobočky (včetně účastnického okruhu)</t>
  </si>
  <si>
    <t>Odblokování pobočky</t>
  </si>
  <si>
    <t>* pouze v případě, kdy úkony nevyžadují výstavbu nebo změnu účastnického vedení (vnitřní rozvody, strukturovaná kabeláž, kabelová síť)</t>
  </si>
  <si>
    <r>
      <t>Zřízení nové pobočky v rámci jedné budovy (včetně účastnického okruhu)</t>
    </r>
    <r>
      <rPr>
        <vertAlign val="superscript"/>
        <sz val="11"/>
        <color indexed="8"/>
        <rFont val="Arial"/>
        <family val="2"/>
      </rPr>
      <t xml:space="preserve"> *</t>
    </r>
  </si>
  <si>
    <r>
      <t xml:space="preserve">Přeložka pobočky v rámci jedné budovy </t>
    </r>
    <r>
      <rPr>
        <vertAlign val="superscript"/>
        <sz val="11"/>
        <color indexed="8"/>
        <rFont val="Arial"/>
        <family val="2"/>
      </rPr>
      <t>*</t>
    </r>
  </si>
  <si>
    <t>Zrušení pobočky</t>
  </si>
  <si>
    <t>Dálková aktivace a deaktivace účastnického portu přístupového zařízení sítě</t>
  </si>
  <si>
    <t>Dálková změna nastavení přechodového bodu mezi VPN sítěmi</t>
  </si>
  <si>
    <t>Lokální aktivace a deaktivace účastnického portu přístupového zařízení sítě</t>
  </si>
  <si>
    <t>Lokální změna nastavení přechodového bodu mezi VPN sítěmi</t>
  </si>
  <si>
    <t xml:space="preserve">Výměna baterií v přenosných radiostanicích nad limit 1/3 počtu všech přenosných radiostanic ročně </t>
  </si>
  <si>
    <t>Přeladění mobilní radiostanice</t>
  </si>
  <si>
    <t>Zablokování SIM</t>
  </si>
  <si>
    <t>Odblokování SIM</t>
  </si>
  <si>
    <r>
      <t>Vytvoření nového okruhu</t>
    </r>
    <r>
      <rPr>
        <vertAlign val="superscript"/>
        <sz val="11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</t>
    </r>
  </si>
  <si>
    <t xml:space="preserve">Zrušení okruhu </t>
  </si>
  <si>
    <t>Změna parametrů okruhu s lokálním výjezdem</t>
  </si>
  <si>
    <t>* Pouze v případě, kdy úkony nevyžadují dodávku přenosového zařízení nebo úpravu kabelových vedení (výpich, nový přípojný kabel, nová strukturovaná kabeláž)</t>
  </si>
  <si>
    <r>
      <t>Vytvoření nového okruhu</t>
    </r>
    <r>
      <rPr>
        <vertAlign val="superscript"/>
        <sz val="11"/>
        <color indexed="8"/>
        <rFont val="Arial"/>
        <family val="2"/>
      </rPr>
      <t>*</t>
    </r>
  </si>
  <si>
    <t>Zrušení okruhu</t>
  </si>
  <si>
    <t>demontáže nefunkčních kabelových závěrů/rozvaděčů a rozvodů</t>
  </si>
  <si>
    <t xml:space="preserve">* Pouze v případech, že tyto úkony nevyžadují úpravu kabelových vedení (výpich, nový přípojný kabel, nová strukturovaná kabeláž, pupinace, depupinace, svařování vláken). </t>
  </si>
  <si>
    <r>
      <t>Překládka podružných hodin</t>
    </r>
    <r>
      <rPr>
        <vertAlign val="superscript"/>
        <sz val="11"/>
        <color indexed="8"/>
        <rFont val="Arial"/>
        <family val="2"/>
      </rPr>
      <t>*</t>
    </r>
  </si>
  <si>
    <t>Aktualizace dat v databázi hlášení, změny grafikonu</t>
  </si>
  <si>
    <t>* pouze v případech, kdy úkony nevyžadují výstavbu nebo změnu nového telekomunikačního rozvodu či montážní materiál</t>
  </si>
  <si>
    <t>Aktualizace SW řídících jednotek</t>
  </si>
  <si>
    <t>Neobsazeno</t>
  </si>
  <si>
    <t>Výměna baterie v UPS pro kancelářské použití</t>
  </si>
  <si>
    <t>Vytýčení podzemních telekomunikačních vedení nebo dozoru na stavbě</t>
  </si>
  <si>
    <t>Zpracování Vyjádření k existenci sítí elektronických komunikací ve vlastnictví zadavatele plynoucí ze stavebního zákona včetně poskytnutí kopie výkresové dokumentace (ve lhůtách a podle postupů stanovených Stavebním zákonem).</t>
  </si>
  <si>
    <t>Zpracování vyjádření k projektové dokumentaci staveb na ŽDC, vyjadřování k pronájmům, věcným břemenům a odprodejům majetku SŽDC v souvislosti s ŽTM včetně poskytnutí informací a podkladů z provozních evidencí při přípravě staveb na ŽDC.</t>
  </si>
  <si>
    <t>Zpracování souhrnného vyjádření k přípravné projektové dokumentaci staveb na ŽDC.</t>
  </si>
  <si>
    <t>Zřizování a změny telefonních dekád, změna nastavení pravidel směrování a analýzy čísel v železniční telefonní síti.</t>
  </si>
  <si>
    <t>Změna nastavení přechodového bodu mezi VPN sítěmi (vzdálená, lokální konfigurace)</t>
  </si>
  <si>
    <t>Výměna (případně doplnění) rádiovníků v závislosti na změnách konfigurace analogových sítí (SRD, SRV)</t>
  </si>
  <si>
    <t>Aktivace, deaktivace SIM karty</t>
  </si>
  <si>
    <t>Konfigurace skupin pro skupinová a jednosměrná volání</t>
  </si>
  <si>
    <t>Rozsah výkonů</t>
  </si>
  <si>
    <t>jednotka </t>
  </si>
  <si>
    <t>geometrické zaměření - kniha plánů (výkresy ve všech částech kabelové knihy)</t>
  </si>
  <si>
    <t>m</t>
  </si>
  <si>
    <t>extravilán - geometrické záměry v terénu ( zhotovení polohopisného plánu)</t>
  </si>
  <si>
    <t>intravilán obce - geometrické záměry v obci (zhotovení polohopisného plánu)</t>
  </si>
  <si>
    <t>v intravilánu obce-výkop, zához, provizorní úprava povrchu Z.3 (35/60)</t>
  </si>
  <si>
    <t>v intravilánu obce-výkop, zához, provizorní úprava povrchu Z.3 (35/90)</t>
  </si>
  <si>
    <t>překop kolejového tělesa, výkop, zához  Z.5</t>
  </si>
  <si>
    <t>sondy na stávající provozované síti-výkop, zához, provizorní úprava povrchu</t>
  </si>
  <si>
    <t>m3</t>
  </si>
  <si>
    <t>překopy regulovaných a nereg. vodotečí (včetně úpravy břehů) do 10metrů</t>
  </si>
  <si>
    <t>výkop a zához startovacích jam pro podvrt</t>
  </si>
  <si>
    <t>podvrt řízený 110mm</t>
  </si>
  <si>
    <t>podvrt neřízený 110mm</t>
  </si>
  <si>
    <t>řezání asfaltů chodník (vrstva 5cm)</t>
  </si>
  <si>
    <t>řezání asfaltů vozovka</t>
  </si>
  <si>
    <t>odstranění asfaltu chodník (vrstva 5cm)</t>
  </si>
  <si>
    <t>m2</t>
  </si>
  <si>
    <t>odstranění asfaltu vozovka</t>
  </si>
  <si>
    <t>obnova živičných povrchů chodník (vrstva 5cm)</t>
  </si>
  <si>
    <t>obnova živičných povrchů vozovka</t>
  </si>
  <si>
    <t>jámy, vztyčení sloupu J</t>
  </si>
  <si>
    <t>ks</t>
  </si>
  <si>
    <t>jámy, vztyčení sloupu A</t>
  </si>
  <si>
    <t>vytažení sloupu J včetně demontáže patky</t>
  </si>
  <si>
    <t>vytažení sloupu A včetně demontáže patek</t>
  </si>
  <si>
    <t>vyvětvování trasy nadzemního vedení</t>
  </si>
  <si>
    <t>km</t>
  </si>
  <si>
    <t xml:space="preserve">průraz zdivem v cihlové zdi tloušťky 15cm do průměru 6cm </t>
  </si>
  <si>
    <t xml:space="preserve">průraz zdivem v cihlové zdi tloušťky 30cm do průměru 6cm </t>
  </si>
  <si>
    <t xml:space="preserve">průraz zdivem v cihlové zdi tloušťky 45cm do průměru 6cm </t>
  </si>
  <si>
    <t>průraz zdivem v kamenné zdi/panelu tloušťky 15cm do průměru 6cm</t>
  </si>
  <si>
    <t>průraz zdivem v kamenné zdi/panelu tloušťky 30cm do průměru 6cm</t>
  </si>
  <si>
    <t>průraz zdivem v kamenné zdi/panelu tloušťky 45cm do průměru 6cm</t>
  </si>
  <si>
    <t>utěsnění otvoru montážní pěnou</t>
  </si>
  <si>
    <t xml:space="preserve">vysekání drážky ve zdi cihelné do 5/5cm </t>
  </si>
  <si>
    <t>zapravení drážky ve zdi cihelné do 5/5cm</t>
  </si>
  <si>
    <t xml:space="preserve">vysekání drážky v betonu do 5/5cm </t>
  </si>
  <si>
    <t xml:space="preserve">zapravení drážky v betonu do 5/5cm </t>
  </si>
  <si>
    <t>montáž trubky PVC pod omítku, D16 mm, do připravené drážky</t>
  </si>
  <si>
    <t>montáž trubky PVC pod omítku, D23 mm, do připravené drážky</t>
  </si>
  <si>
    <t>uložení PVC trubky do pr.36 na rošt</t>
  </si>
  <si>
    <t>uložení PVC trubky do pr.36 do dvojité podlahy</t>
  </si>
  <si>
    <t xml:space="preserve">montáž žlabu kabelového PVC 20x20mm, včetně instalace na zeď </t>
  </si>
  <si>
    <t xml:space="preserve">montáž žlabu kabelového PVC 40x40 mm, včetně instalace na zeď  </t>
  </si>
  <si>
    <t xml:space="preserve">montáž žlabu kabelového PVC 80x40 mm, včetně instalace na zeď  </t>
  </si>
  <si>
    <t xml:space="preserve">montáž roštu kabelového pro volné/pevné uložení,do š.53mm </t>
  </si>
  <si>
    <t xml:space="preserve">montáž roštu kabelového pro volné/pevné uložení,do š.120mm </t>
  </si>
  <si>
    <t xml:space="preserve">montáž roštu kabelového pro volné/pevné uložení,do š.320mm </t>
  </si>
  <si>
    <t xml:space="preserve">ucpávka protipožární, průchod stropem, tl.20cm </t>
  </si>
  <si>
    <t xml:space="preserve">ucpávka protipožární, průchod stropem, tl.50cm </t>
  </si>
  <si>
    <t xml:space="preserve">ucpávka protipožární, průchod stěnou, tl.15cm </t>
  </si>
  <si>
    <t xml:space="preserve">ucpávka protipožární, průchod stěnou, tl.30cm </t>
  </si>
  <si>
    <t>rozebrání a opětovné zkompletování rozebiratelného podhledu</t>
  </si>
  <si>
    <t xml:space="preserve">uložení kabelu STP/UTP/FTP (do cat.6) do žlabu/trubky/lišty </t>
  </si>
  <si>
    <t xml:space="preserve">uložení kabelu SYKFY 20x2x0,5 do žlabu/trubky/lišty </t>
  </si>
  <si>
    <t>uložení kabelu optického 12-36vláken do žlabu/trubky/lišty</t>
  </si>
  <si>
    <t>uložení kabelu STP/UTP/FTP (do cat.6) na rošt</t>
  </si>
  <si>
    <t>uložení kabelu SYKFY 20x2x0,5 na rošt</t>
  </si>
  <si>
    <t>uložení kabelu optického nad 12vláken na rošt</t>
  </si>
  <si>
    <t>instalace modulu MINI-Jack cat.5E, nestíněný</t>
  </si>
  <si>
    <t>instalace modulu MINI-Jack do cat.6, nestíněný</t>
  </si>
  <si>
    <t>instalace modulu MINI-Jack do cat.5E, stíněný</t>
  </si>
  <si>
    <t>instalace modulu MINI-Jack do cat.6, stíněný</t>
  </si>
  <si>
    <t>certifikační měření UTP/STP/FTP kabelu do cat.6</t>
  </si>
  <si>
    <t>montáž montážního rámu LSA+</t>
  </si>
  <si>
    <t xml:space="preserve">montáž zářezové lišty LSA+ </t>
  </si>
  <si>
    <t xml:space="preserve">montáž označovacích štítků LSA+ včetně popisu </t>
  </si>
  <si>
    <t>instalace telefonního patchpanelu 25pozic, včetně zakončení</t>
  </si>
  <si>
    <t>instalace telefonního patchpanelu 50pozic, včetně zakončení</t>
  </si>
  <si>
    <t>instalace translátoru</t>
  </si>
  <si>
    <t>instalace bleskojistky do LSA pásku</t>
  </si>
  <si>
    <t>instalace přepěťové ochrany do LSA pásku</t>
  </si>
  <si>
    <t>instalace přepěťové ochrany na DIN lištu</t>
  </si>
  <si>
    <t>přistavení a příprava délky z kab. bubnu do 25čt.</t>
  </si>
  <si>
    <t>přistavení a příprava délky z kab. bubnu do 50čt.</t>
  </si>
  <si>
    <t>pokládka metalického kabelu/demontáž PK2</t>
  </si>
  <si>
    <t xml:space="preserve">pokládka metalického kabelu do 1kg/m </t>
  </si>
  <si>
    <t xml:space="preserve">pokládka metalického kabelu přes 1 do 2kg/m </t>
  </si>
  <si>
    <t xml:space="preserve">pokládka metalického kabelu přes 2 do 3kg/m </t>
  </si>
  <si>
    <t xml:space="preserve">pokládka metalického kabelu přes 3 do 5kg/m </t>
  </si>
  <si>
    <t>montáž spojky met.DK do 24čt.</t>
  </si>
  <si>
    <t>montáž spojky met.MK do 1XN (letování zátorek)</t>
  </si>
  <si>
    <t>montáž spojky met.MK do 5XN (letování zátorek)</t>
  </si>
  <si>
    <t>montáž spojky met.MK do 10XN (letování zátorek)</t>
  </si>
  <si>
    <t>výpich do 10čt. z MK do 50XN (letování zátorek)</t>
  </si>
  <si>
    <t>případ</t>
  </si>
  <si>
    <t>výpich nad 10čt. z MK do 50XN (letování zátorek)</t>
  </si>
  <si>
    <t>kompletní montáž závěru řady PZVR 20</t>
  </si>
  <si>
    <t>kompletní montáž závěru řady PZVR 40</t>
  </si>
  <si>
    <t>kompletní montáž závěru řady ZAU 10</t>
  </si>
  <si>
    <t>kompletní montáž závěru řady ZAU 20</t>
  </si>
  <si>
    <t>kompletní montáž závěru řady ZAU 40</t>
  </si>
  <si>
    <t>kompletní montáž závěru řady ZAU 100</t>
  </si>
  <si>
    <t>montáž zářezová technologie LSA do 10čt.</t>
  </si>
  <si>
    <t>montáž zářezová technologie LSA do 20čt.</t>
  </si>
  <si>
    <t>montáž zářezová technologie LSA do 50 čt.</t>
  </si>
  <si>
    <t>ss kontrolní měření met.DK kabelů</t>
  </si>
  <si>
    <t>čtyřka</t>
  </si>
  <si>
    <t>zkrácené Z měření oboustranné-za provozu</t>
  </si>
  <si>
    <t>závěrečné měření úplné v obou směrech za provozu</t>
  </si>
  <si>
    <t>zavěšení TCEKES do 25čt na sloupové podpěry</t>
  </si>
  <si>
    <t>pokládka a montáž kabelové komory ROMOLD</t>
  </si>
  <si>
    <t>pokládka HDPE 40/33 do kabelového lože</t>
  </si>
  <si>
    <t>zatažení  LSPE 40/ 33 do  kabelovodu nebo kolektoru</t>
  </si>
  <si>
    <t>zatažení ochr. trubky HFX 20  uvnitř objektu</t>
  </si>
  <si>
    <t>zkouška průchodnosti a tlakutěsnosnosti HDPE</t>
  </si>
  <si>
    <t>kalibrace a tlaková zk. HDPE nebo LSPE včetně protokolu</t>
  </si>
  <si>
    <t>krytí trubek výstražnou folií (bez folie)</t>
  </si>
  <si>
    <t>formování a uložení rezervy OK do krytu (v objektu)</t>
  </si>
  <si>
    <t>instalace rezervy OK v kabelové komoře</t>
  </si>
  <si>
    <t>instalace rezervy ZOK  na konstrukci na trakční podpěře</t>
  </si>
  <si>
    <t>zafouknutí OK do HDPE</t>
  </si>
  <si>
    <t>svár optického vlákna ve spojce (rozvaděči) do 36 vláken</t>
  </si>
  <si>
    <t>vlákno</t>
  </si>
  <si>
    <t>svár optického vlákna ve spojce(rozvaděči) nad 36 vláken</t>
  </si>
  <si>
    <t>připevnění konzoly ZOK-prosté</t>
  </si>
  <si>
    <t>připevnění konzoly ZOK -podepřené nebo vyvěšené</t>
  </si>
  <si>
    <t>montáž nástavce pro stožár</t>
  </si>
  <si>
    <t>montáž kotevního nástavce pro stožár</t>
  </si>
  <si>
    <t>jednoduché kotvení</t>
  </si>
  <si>
    <t>oboustranné kotvení</t>
  </si>
  <si>
    <t>instalace rezervy ZOK na konstrukci na trakční podpěře</t>
  </si>
  <si>
    <t>uvolnění a snáška spojky (rezervy) ZOK z TP</t>
  </si>
  <si>
    <t>montáž nosiče spojky nebo rezervy  na TP</t>
  </si>
  <si>
    <t>demontáž a snáška krytu OS nebo R z trakční podpěry</t>
  </si>
  <si>
    <t>instalace a konfigurace routeru-expertní</t>
  </si>
  <si>
    <t>instalace a konfigurace routeru-základní</t>
  </si>
  <si>
    <t>instalace a konfigurace switche-expertní</t>
  </si>
  <si>
    <t>instalace a konfigurace switche-základní</t>
  </si>
  <si>
    <t>instalace a konfigurace mediakonvertoru</t>
  </si>
  <si>
    <t>instalace a konfigurace Wi-Fi AP</t>
  </si>
  <si>
    <t>instalace a konfigurace modemu</t>
  </si>
  <si>
    <t>konfigurace nezálohovaného E1 okruhu v SDH</t>
  </si>
  <si>
    <t>konfigurace zálohovaného E1 okruhu v SDH</t>
  </si>
  <si>
    <t>instalace PCM modulu a jeho oživení</t>
  </si>
  <si>
    <t>vyvedení nebo ranžírování E1 okruhu</t>
  </si>
  <si>
    <t>vyvedení nebo ranžírování nf okruhu</t>
  </si>
  <si>
    <t>konfigurace E1 rozhraní v tlf. ústředně</t>
  </si>
  <si>
    <t>konfigurace nf okruhu v TTC2000 (semipermanent)</t>
  </si>
  <si>
    <t>instalace a konfigurace PBX karty/modulu</t>
  </si>
  <si>
    <t>instalace a konfigurace ReDat3</t>
  </si>
  <si>
    <t>instalace přijímače přesného času DCF 77 (ReDat)</t>
  </si>
  <si>
    <t>instalace externího signalizačního modulu SME (ReDat)</t>
  </si>
  <si>
    <t>montáž napájecího zdroje 24-60 V včetně příslušenství, oživení a nastavení</t>
  </si>
  <si>
    <t>kompletace a montáž stojanu pro akumulátorovou baterii</t>
  </si>
  <si>
    <t>instalace UPS standalone</t>
  </si>
  <si>
    <t>instalace UPS rackmount</t>
  </si>
  <si>
    <t>elektrorevize částečná-na vybraných zařízeních</t>
  </si>
  <si>
    <t>soubor</t>
  </si>
  <si>
    <t xml:space="preserve">elektrorevize souhrnná-malá technologická místnost </t>
  </si>
  <si>
    <t>elektrorevize souhrnná-velká technologická místnost</t>
  </si>
  <si>
    <t>elektrorevize souhrnná-v prostorách dráhy včetně vyhl. 100/1995 (UTZ)</t>
  </si>
  <si>
    <t>instalace panelu rozjištění 48VDC do racku-neosazený</t>
  </si>
  <si>
    <t>ekologická likvidace zařízení ŽTM do 15 kg včetně svozu</t>
  </si>
  <si>
    <t>ekologická likvidace zařízení ŽTM do 50 kg včetně svozu</t>
  </si>
  <si>
    <t>zpracování přípravné dokumentace stavby</t>
  </si>
  <si>
    <t>hod</t>
  </si>
  <si>
    <t>zpracování dokumentace pro stavební povolení</t>
  </si>
  <si>
    <t>zpracování dokumentace pro územní rozhodnutí</t>
  </si>
  <si>
    <t>zpracování realizační dokumentace stavby</t>
  </si>
  <si>
    <t>zpracování dokumentace skutečného provedení stavby</t>
  </si>
  <si>
    <t>tech.-inž činnost (vedení stavby)</t>
  </si>
  <si>
    <t>hodinová sazba za činnosti v rámci ŽTS</t>
  </si>
  <si>
    <t>hodinová sazba za činnosti v rámci ŽDS</t>
  </si>
  <si>
    <t>hodinová sazba za činnosti v rámci rádiové analogové sítěŽTS</t>
  </si>
  <si>
    <t>hodinová sazba za činnosti v rámci  GSM-R sítě</t>
  </si>
  <si>
    <t>hodinová sazba za činnosti v rámci přenosových sítí</t>
  </si>
  <si>
    <t>hodinová sazba za činnosti v rámci kabelových sítí</t>
  </si>
  <si>
    <t>hodinová sazba za činnosti v rámci Informačních systémů pro cestující</t>
  </si>
  <si>
    <t>hodinová sazba za činnosti v rámci záznamových zařízení</t>
  </si>
  <si>
    <t>hodinová sazba za činnosti v rámci signalizačních a monitorovacích zařízení</t>
  </si>
  <si>
    <t>hodinová sazba za činnosti v rámci systémů podpory provozu a evidence</t>
  </si>
  <si>
    <t>hodinová sazba za činnosti v rámci technologických prostor</t>
  </si>
  <si>
    <t>hodinová sazba za technicko-inženýrské činnosti</t>
  </si>
  <si>
    <t>projednání stavby s vlastníky objektů a pozemků</t>
  </si>
  <si>
    <t>dopravné</t>
  </si>
  <si>
    <t>Souhrnná paušální platba (roční)</t>
  </si>
  <si>
    <t>A.6.      Technicko-inženýrské činnosti</t>
  </si>
  <si>
    <t>A.5.      Řízení procesů dodávky služeb a systémy dohledu a evidence</t>
  </si>
  <si>
    <t>A.4.      Služby elektronických komunikací</t>
  </si>
  <si>
    <t>A.3.      Preventivní kontrola a údržba</t>
  </si>
  <si>
    <t>A.2.      Oprava po poruše - znovuzprovoznění služby</t>
  </si>
  <si>
    <t>A.1.      Provozování sítí a systémů ŽTM</t>
  </si>
  <si>
    <t>Celková nabídková cena je stanovena součtem dílčích položek jednotlivých skupin plnění.</t>
  </si>
  <si>
    <t>Kde:</t>
  </si>
  <si>
    <r>
      <t>B.</t>
    </r>
    <r>
      <rPr>
        <sz val="7"/>
        <color indexed="8"/>
        <rFont val="Times New Roman"/>
        <family val="1"/>
      </rPr>
      <t> </t>
    </r>
  </si>
  <si>
    <r>
      <t>Dílčí služby</t>
    </r>
    <r>
      <rPr>
        <vertAlign val="superscript"/>
        <sz val="10"/>
        <color indexed="8"/>
        <rFont val="Arial"/>
        <family val="2"/>
      </rPr>
      <t>*</t>
    </r>
  </si>
  <si>
    <t>Přepočtená cena za roční objem</t>
  </si>
  <si>
    <t>A.  Sestava paušálních plateb dle Služeb ŽTM</t>
  </si>
  <si>
    <t>B.  Soupis jednotkových sazeb za Základní služby</t>
  </si>
  <si>
    <t>B.1.      Provozování sítí a systémů ŽTM</t>
  </si>
  <si>
    <t>B.1.1.          Provozování železniční telefonní sítě</t>
  </si>
  <si>
    <t>B.1.2.          Provozování železniční datové sítě</t>
  </si>
  <si>
    <t>B.1.3.          Provozování železničních rádiových analogových sítí</t>
  </si>
  <si>
    <t>B.1.4.          Provozování železniční rádiové digitální sítě (GSM-R)</t>
  </si>
  <si>
    <t>B.1.5.          Provozování železničních přenosových systémů</t>
  </si>
  <si>
    <t>B.1.6.          Provozování kabelových sítí</t>
  </si>
  <si>
    <t>B.1.7.          Provozování informačních systémů pro cestující</t>
  </si>
  <si>
    <t>B.1.8.          Provozování systémů záznamových zařízení</t>
  </si>
  <si>
    <t>B.1.9.          Provozování signalizačních a monitorovacích systémů</t>
  </si>
  <si>
    <t>B.1.10.     Provozování systémů podpory provozu a evidence</t>
  </si>
  <si>
    <t>B.1.11.     Provozování technologických prostor</t>
  </si>
  <si>
    <t>B.2.      Technicko-inženýrské činnosti</t>
  </si>
  <si>
    <t>Předpoklá-daný roční objem</t>
  </si>
  <si>
    <r>
      <t>C.</t>
    </r>
  </si>
  <si>
    <t>C.  Soupis jednotkových sazeb Operativních prací a služeb</t>
  </si>
  <si>
    <t>A + B + C</t>
  </si>
  <si>
    <t>Celková nabídková cena   =</t>
  </si>
  <si>
    <r>
      <t>A.</t>
    </r>
    <r>
      <rPr>
        <b/>
        <sz val="12"/>
        <color indexed="8"/>
        <rFont val="Times New Roman"/>
        <family val="1"/>
      </rPr>
      <t> </t>
    </r>
  </si>
  <si>
    <t xml:space="preserve">A = </t>
  </si>
  <si>
    <t xml:space="preserve">B = </t>
  </si>
  <si>
    <r>
      <t xml:space="preserve">Zajištění vstupů (urgentních) do technologických prostor ve správě </t>
    </r>
    <r>
      <rPr>
        <i/>
        <sz val="9"/>
        <color indexed="8"/>
        <rFont val="Arial"/>
        <family val="2"/>
      </rPr>
      <t>S-ŽTM</t>
    </r>
    <r>
      <rPr>
        <sz val="9"/>
        <color indexed="8"/>
        <rFont val="Arial"/>
        <family val="2"/>
      </rPr>
      <t xml:space="preserve"> – zadání požadavku méně než 3 pracovní dny před požadovaným dnem vstupu</t>
    </r>
  </si>
  <si>
    <r>
      <t xml:space="preserve">Zajištění vstupů (neurgentních) do technologických prostor ve správě </t>
    </r>
    <r>
      <rPr>
        <i/>
        <sz val="9"/>
        <color indexed="8"/>
        <rFont val="Arial"/>
        <family val="2"/>
      </rPr>
      <t>S-ŽTM</t>
    </r>
    <r>
      <rPr>
        <sz val="9"/>
        <color indexed="8"/>
        <rFont val="Arial"/>
        <family val="2"/>
      </rPr>
      <t xml:space="preserve"> – zadání požadavku min 3 pracovní dny před požadovaným dnem vstupu</t>
    </r>
  </si>
  <si>
    <r>
      <t>·</t>
    </r>
    <r>
      <rPr>
        <i/>
        <sz val="7"/>
        <color indexed="8"/>
        <rFont val="Times New Roman"/>
        <family val="1"/>
      </rPr>
      <t xml:space="preserve">        </t>
    </r>
    <r>
      <rPr>
        <i/>
        <sz val="8"/>
        <color indexed="8"/>
        <rFont val="Arial"/>
        <family val="2"/>
      </rPr>
      <t>Provozování sítí a systémů je hrazeno paušálem s výjimkou požadavků účtovaných mimo paušál</t>
    </r>
  </si>
  <si>
    <t>B =</t>
  </si>
  <si>
    <t>A =</t>
  </si>
  <si>
    <t>A.7      Souhrn paušálních plateb dle Služeb ŽTM</t>
  </si>
  <si>
    <t>B.3.      Souhrn jednotkových paušálních plateb dle Služeb ŽTM</t>
  </si>
  <si>
    <t>Souhrnná individuální cena za jednotkové paušální výkony Základních služeb při uvedeném předpokládaném ročním objemu výkonů.</t>
  </si>
  <si>
    <t>Souhrnná individuální cena za jednotkové výkony Operativních prací a služeb při nastaveném objemu výkonů.</t>
  </si>
  <si>
    <t>Přepočtená cena za nastavený objem</t>
  </si>
  <si>
    <t>C.1.      Ceník vybraných činností Opravy a servisu</t>
  </si>
  <si>
    <t>montáž krytu datové zásuvky na přístrojovou krabici</t>
  </si>
  <si>
    <t>montáž akum. baterie 48 V s kapacitou nad 50 Ah včetně připojovacích vodičů</t>
  </si>
  <si>
    <t>montáž akumu. baterie 48 V s kapacitou do 50 Ah včetně připojovacích vodičů</t>
  </si>
  <si>
    <t>C =</t>
  </si>
  <si>
    <t xml:space="preserve">C = </t>
  </si>
  <si>
    <t>demontáž sloupových tras vyjma jejich svozu a likvidace (sloupy)</t>
  </si>
  <si>
    <t>demontáž a svoz nefunkčních provizorních vedení (km)</t>
  </si>
  <si>
    <r>
      <t xml:space="preserve">Uchazeč vyplní na listu </t>
    </r>
    <r>
      <rPr>
        <b/>
        <i/>
        <sz val="10"/>
        <rFont val="Arial"/>
        <family val="2"/>
      </rPr>
      <t>"B-základní služby"</t>
    </r>
    <r>
      <rPr>
        <sz val="10"/>
        <rFont val="Arial"/>
        <family val="2"/>
      </rPr>
      <t xml:space="preserve"> jednotkovou sazbu pro všechny uváděné položky plnění (žlutě označená cenová pole) ve sloupci </t>
    </r>
    <r>
      <rPr>
        <b/>
        <i/>
        <sz val="10"/>
        <rFont val="Arial"/>
        <family val="2"/>
      </rPr>
      <t>"Jednotková cena za úkon"</t>
    </r>
    <r>
      <rPr>
        <sz val="10"/>
        <rFont val="Arial"/>
        <family val="2"/>
      </rPr>
      <t xml:space="preserve"> v tabulkách B.1.1 až B.1.10 a B.2. Výsledný součet představuje souhrnnou přepočtenou cenu za roční objem Základních služeb.</t>
    </r>
  </si>
  <si>
    <r>
      <t xml:space="preserve">Uchazeč vyplní na listu </t>
    </r>
    <r>
      <rPr>
        <b/>
        <i/>
        <sz val="10"/>
        <rFont val="Arial"/>
        <family val="2"/>
      </rPr>
      <t>"A-paušální sazba"</t>
    </r>
    <r>
      <rPr>
        <sz val="10"/>
        <rFont val="Arial"/>
        <family val="2"/>
      </rPr>
      <t xml:space="preserve"> měsíční sazbu pro všechny uváděné položky (žlutě označená cenová pole) ve sloupci </t>
    </r>
    <r>
      <rPr>
        <b/>
        <i/>
        <sz val="10"/>
        <rFont val="Arial"/>
        <family val="2"/>
      </rPr>
      <t>"Základní měsíční paušální cena"</t>
    </r>
    <r>
      <rPr>
        <sz val="10"/>
        <rFont val="Arial"/>
        <family val="2"/>
      </rPr>
      <t xml:space="preserve"> v tabulkách A.1, A.2, A.3, A.4, A.5, A.6. Výsledný součet představuje souhrnnou přepočtenou roční paušální cenu.</t>
    </r>
  </si>
  <si>
    <t xml:space="preserve">Souhrnná přepočtená roční paušální cena za činnosti uvedené v Příloze č.1 a v Příloze č.2 vzhledem k celkovému objemu zařízení dle Seznamu ŽTM uvedeného v Příloze č.3. </t>
  </si>
  <si>
    <t>Souhrnná platba za individuální úkony</t>
  </si>
  <si>
    <r>
      <t xml:space="preserve">Uchazeč vyplní na listu </t>
    </r>
    <r>
      <rPr>
        <b/>
        <i/>
        <sz val="10"/>
        <rFont val="Arial"/>
        <family val="2"/>
      </rPr>
      <t>"C-operativní práce a služby"</t>
    </r>
    <r>
      <rPr>
        <sz val="10"/>
        <rFont val="Arial"/>
        <family val="2"/>
      </rPr>
      <t xml:space="preserve"> jednotkovou sazbu pro všechny uváděné položky plnění (žlutě označená cenová pole) ve sloupci </t>
    </r>
    <r>
      <rPr>
        <b/>
        <i/>
        <sz val="10"/>
        <rFont val="Arial"/>
        <family val="2"/>
      </rPr>
      <t>"Jednotková cena za úkon"</t>
    </r>
    <r>
      <rPr>
        <sz val="10"/>
        <rFont val="Arial"/>
        <family val="2"/>
      </rPr>
      <t xml:space="preserve"> v tabulce C.1. Výsledný součet představuje souhrnnou přepočtenou cenu za navržený  objem Operativních prací a služeb.</t>
    </r>
  </si>
  <si>
    <t>tech.-inž činnost (vedení defintivní opravy)</t>
  </si>
  <si>
    <t>tech.-inž činnost (vedení řešení škod)</t>
  </si>
  <si>
    <t>Prováděné činnosti jsou vymezeny v Příloze č.1.</t>
  </si>
  <si>
    <t>C.2     Souhrn jednotkových plateb dle rozsahu výkonů</t>
  </si>
  <si>
    <t>Souhrnná přepočtená platba dle rozsahu výkonů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</si>
</sst>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i/>
      <sz val="9"/>
      <color indexed="8"/>
      <name val="Arial"/>
      <family val="2"/>
    </font>
    <font>
      <i/>
      <sz val="8"/>
      <color indexed="8"/>
      <name val="Symbol"/>
      <family val="1"/>
    </font>
    <font>
      <i/>
      <sz val="7"/>
      <color indexed="8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4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7" borderId="8" applyNumberFormat="0" applyAlignment="0" applyProtection="0"/>
    <xf numFmtId="0" fontId="41" fillId="19" borderId="8" applyNumberFormat="0" applyAlignment="0" applyProtection="0"/>
    <xf numFmtId="0" fontId="40" fillId="19" borderId="9" applyNumberFormat="0" applyAlignment="0" applyProtection="0"/>
    <xf numFmtId="0" fontId="4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19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indent="15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5" fillId="19" borderId="11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justify"/>
    </xf>
    <xf numFmtId="43" fontId="9" fillId="19" borderId="10" xfId="0" applyNumberFormat="1" applyFont="1" applyFill="1" applyBorder="1" applyAlignment="1">
      <alignment horizontal="justify" vertical="center" wrapText="1"/>
    </xf>
    <xf numFmtId="0" fontId="17" fillId="19" borderId="12" xfId="0" applyFont="1" applyFill="1" applyBorder="1" applyAlignment="1">
      <alignment horizontal="justify" vertical="center" wrapText="1"/>
    </xf>
    <xf numFmtId="0" fontId="13" fillId="19" borderId="11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13" fillId="19" borderId="13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19" borderId="13" xfId="0" applyFont="1" applyFill="1" applyBorder="1" applyAlignment="1">
      <alignment horizontal="center" vertical="center" wrapText="1"/>
    </xf>
    <xf numFmtId="43" fontId="9" fillId="19" borderId="10" xfId="0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 indent="1"/>
    </xf>
    <xf numFmtId="0" fontId="14" fillId="19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/>
    </xf>
    <xf numFmtId="0" fontId="2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9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26" fillId="19" borderId="14" xfId="0" applyFont="1" applyFill="1" applyBorder="1" applyAlignment="1">
      <alignment/>
    </xf>
    <xf numFmtId="0" fontId="0" fillId="19" borderId="15" xfId="0" applyFill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0" fillId="0" borderId="15" xfId="0" applyBorder="1" applyAlignment="1">
      <alignment/>
    </xf>
    <xf numFmtId="0" fontId="26" fillId="0" borderId="13" xfId="0" applyFont="1" applyBorder="1" applyAlignment="1">
      <alignment/>
    </xf>
    <xf numFmtId="0" fontId="19" fillId="0" borderId="0" xfId="0" applyFont="1" applyAlignment="1">
      <alignment/>
    </xf>
    <xf numFmtId="0" fontId="26" fillId="0" borderId="16" xfId="0" applyFont="1" applyBorder="1" applyAlignment="1">
      <alignment/>
    </xf>
    <xf numFmtId="0" fontId="4" fillId="0" borderId="17" xfId="0" applyFont="1" applyBorder="1" applyAlignment="1">
      <alignment horizontal="justify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4" fontId="0" fillId="0" borderId="0" xfId="0" applyNumberForma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44" fontId="0" fillId="0" borderId="20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5" fillId="0" borderId="0" xfId="0" applyFont="1" applyBorder="1" applyAlignment="1">
      <alignment vertical="top" wrapText="1"/>
    </xf>
    <xf numFmtId="0" fontId="31" fillId="0" borderId="0" xfId="0" applyFont="1" applyAlignment="1">
      <alignment/>
    </xf>
    <xf numFmtId="0" fontId="25" fillId="0" borderId="18" xfId="0" applyFont="1" applyBorder="1" applyAlignment="1">
      <alignment vertical="top" wrapText="1"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26" fillId="0" borderId="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justify"/>
    </xf>
    <xf numFmtId="0" fontId="0" fillId="0" borderId="21" xfId="0" applyBorder="1" applyAlignment="1">
      <alignment/>
    </xf>
    <xf numFmtId="44" fontId="0" fillId="0" borderId="0" xfId="0" applyNumberFormat="1" applyAlignment="1">
      <alignment/>
    </xf>
    <xf numFmtId="0" fontId="22" fillId="19" borderId="14" xfId="0" applyFont="1" applyFill="1" applyBorder="1" applyAlignment="1">
      <alignment horizontal="center" vertical="center" wrapText="1"/>
    </xf>
    <xf numFmtId="0" fontId="21" fillId="19" borderId="14" xfId="0" applyFont="1" applyFill="1" applyBorder="1" applyAlignment="1">
      <alignment horizontal="center" vertical="center" wrapText="1"/>
    </xf>
    <xf numFmtId="43" fontId="9" fillId="17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19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19" borderId="11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44" fontId="26" fillId="19" borderId="15" xfId="0" applyNumberFormat="1" applyFont="1" applyFill="1" applyBorder="1" applyAlignment="1">
      <alignment horizontal="center" vertical="center" wrapText="1"/>
    </xf>
    <xf numFmtId="44" fontId="26" fillId="19" borderId="13" xfId="0" applyNumberFormat="1" applyFont="1" applyFill="1" applyBorder="1" applyAlignment="1">
      <alignment horizontal="center" vertical="center" wrapText="1"/>
    </xf>
    <xf numFmtId="44" fontId="26" fillId="19" borderId="15" xfId="0" applyNumberFormat="1" applyFont="1" applyFill="1" applyBorder="1" applyAlignment="1">
      <alignment horizontal="center"/>
    </xf>
    <xf numFmtId="44" fontId="26" fillId="19" borderId="13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4" fontId="6" fillId="19" borderId="15" xfId="0" applyNumberFormat="1" applyFont="1" applyFill="1" applyBorder="1" applyAlignment="1">
      <alignment horizontal="center" vertical="center"/>
    </xf>
    <xf numFmtId="44" fontId="6" fillId="19" borderId="13" xfId="0" applyNumberFormat="1" applyFont="1" applyFill="1" applyBorder="1" applyAlignment="1">
      <alignment horizontal="center" vertical="center"/>
    </xf>
    <xf numFmtId="44" fontId="17" fillId="19" borderId="14" xfId="0" applyNumberFormat="1" applyFont="1" applyFill="1" applyBorder="1" applyAlignment="1">
      <alignment horizontal="left" vertical="center" wrapText="1"/>
    </xf>
    <xf numFmtId="44" fontId="17" fillId="19" borderId="13" xfId="0" applyNumberFormat="1" applyFont="1" applyFill="1" applyBorder="1" applyAlignment="1">
      <alignment horizontal="left" vertical="center" wrapText="1"/>
    </xf>
    <xf numFmtId="0" fontId="23" fillId="0" borderId="21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2" max="2" width="11.421875" style="0" bestFit="1" customWidth="1"/>
    <col min="5" max="5" width="15.57421875" style="0" customWidth="1"/>
    <col min="6" max="6" width="6.00390625" style="0" customWidth="1"/>
    <col min="9" max="9" width="13.00390625" style="0" customWidth="1"/>
  </cols>
  <sheetData>
    <row r="1" ht="17.25">
      <c r="A1" s="55" t="s">
        <v>0</v>
      </c>
    </row>
    <row r="3" ht="12.75">
      <c r="A3" t="s">
        <v>42</v>
      </c>
    </row>
    <row r="5" ht="12.75">
      <c r="A5" t="s">
        <v>43</v>
      </c>
    </row>
    <row r="7" ht="12.75">
      <c r="A7" t="s">
        <v>271</v>
      </c>
    </row>
    <row r="8" ht="13.5" thickBot="1"/>
    <row r="9" spans="1:5" ht="15.75" thickBot="1">
      <c r="A9" s="35" t="s">
        <v>295</v>
      </c>
      <c r="B9" s="36"/>
      <c r="C9" s="36"/>
      <c r="D9" s="37"/>
      <c r="E9" s="38" t="s">
        <v>294</v>
      </c>
    </row>
    <row r="11" ht="13.5" thickBot="1">
      <c r="A11" s="39" t="s">
        <v>272</v>
      </c>
    </row>
    <row r="12" spans="1:13" ht="19.5" customHeight="1">
      <c r="A12" s="40" t="s">
        <v>296</v>
      </c>
      <c r="B12" s="70" t="s">
        <v>319</v>
      </c>
      <c r="C12" s="71"/>
      <c r="D12" s="71"/>
      <c r="E12" s="71"/>
      <c r="F12" s="71"/>
      <c r="G12" s="71"/>
      <c r="H12" s="71"/>
      <c r="I12" s="72"/>
      <c r="J12" s="27"/>
      <c r="K12" s="27"/>
      <c r="L12" s="27"/>
      <c r="M12" s="27"/>
    </row>
    <row r="13" spans="1:13" ht="14.25" thickBot="1">
      <c r="A13" s="41"/>
      <c r="B13" s="73"/>
      <c r="C13" s="74"/>
      <c r="D13" s="74"/>
      <c r="E13" s="74"/>
      <c r="F13" s="74"/>
      <c r="G13" s="74"/>
      <c r="H13" s="74"/>
      <c r="I13" s="75"/>
      <c r="J13" s="27"/>
      <c r="K13" s="27"/>
      <c r="L13" s="27"/>
      <c r="M13" s="27"/>
    </row>
    <row r="14" spans="1:13" ht="13.5">
      <c r="A14" s="41"/>
      <c r="B14" s="54"/>
      <c r="C14" s="54"/>
      <c r="D14" s="54"/>
      <c r="E14" s="54"/>
      <c r="F14" s="54"/>
      <c r="G14" s="54"/>
      <c r="H14" s="54"/>
      <c r="I14" s="56"/>
      <c r="J14" s="26"/>
      <c r="K14" s="26"/>
      <c r="L14" s="26"/>
      <c r="M14" s="26"/>
    </row>
    <row r="15" spans="1:13" ht="14.25" customHeight="1">
      <c r="A15" s="80" t="s">
        <v>318</v>
      </c>
      <c r="B15" s="81"/>
      <c r="C15" s="81"/>
      <c r="D15" s="81"/>
      <c r="E15" s="81"/>
      <c r="F15" s="81"/>
      <c r="G15" s="81"/>
      <c r="H15" s="81"/>
      <c r="I15" s="82"/>
      <c r="J15" s="26"/>
      <c r="K15" s="26"/>
      <c r="L15" s="26"/>
      <c r="M15" s="26"/>
    </row>
    <row r="16" spans="1:13" ht="14.25" customHeight="1">
      <c r="A16" s="83"/>
      <c r="B16" s="81"/>
      <c r="C16" s="81"/>
      <c r="D16" s="81"/>
      <c r="E16" s="81"/>
      <c r="F16" s="81"/>
      <c r="G16" s="81"/>
      <c r="H16" s="81"/>
      <c r="I16" s="82"/>
      <c r="J16" s="26"/>
      <c r="K16" s="26"/>
      <c r="L16" s="26"/>
      <c r="M16" s="26"/>
    </row>
    <row r="17" spans="1:13" ht="14.25" customHeight="1">
      <c r="A17" s="83"/>
      <c r="B17" s="81"/>
      <c r="C17" s="81"/>
      <c r="D17" s="81"/>
      <c r="E17" s="81"/>
      <c r="F17" s="81"/>
      <c r="G17" s="81"/>
      <c r="H17" s="81"/>
      <c r="I17" s="82"/>
      <c r="J17" s="26"/>
      <c r="K17" s="26"/>
      <c r="L17" s="26"/>
      <c r="M17" s="26"/>
    </row>
    <row r="18" spans="1:13" ht="12.75" customHeight="1" thickBot="1">
      <c r="A18" s="42"/>
      <c r="B18" s="43"/>
      <c r="C18" s="44"/>
      <c r="D18" s="44"/>
      <c r="E18" s="44"/>
      <c r="F18" s="44"/>
      <c r="G18" s="44"/>
      <c r="H18" s="44"/>
      <c r="I18" s="45"/>
      <c r="J18" s="27"/>
      <c r="K18" s="27"/>
      <c r="L18" s="27"/>
      <c r="M18" s="27"/>
    </row>
    <row r="19" spans="1:13" ht="15.75" thickBot="1">
      <c r="A19" s="33" t="s">
        <v>297</v>
      </c>
      <c r="B19" s="76">
        <f>'A-paušální sazba'!C63:C63</f>
        <v>0</v>
      </c>
      <c r="C19" s="76"/>
      <c r="D19" s="77"/>
      <c r="E19" s="43"/>
      <c r="F19" s="44"/>
      <c r="G19" s="44"/>
      <c r="H19" s="44"/>
      <c r="I19" s="45"/>
      <c r="J19" s="27"/>
      <c r="K19" s="27"/>
      <c r="L19" s="27"/>
      <c r="M19" s="27"/>
    </row>
    <row r="20" spans="1:13" ht="13.5" thickBot="1">
      <c r="A20" s="48"/>
      <c r="B20" s="51"/>
      <c r="C20" s="52"/>
      <c r="D20" s="52"/>
      <c r="E20" s="52"/>
      <c r="F20" s="52"/>
      <c r="G20" s="52"/>
      <c r="H20" s="52"/>
      <c r="I20" s="53"/>
      <c r="J20" s="27"/>
      <c r="K20" s="27"/>
      <c r="L20" s="27"/>
      <c r="M20" s="27"/>
    </row>
    <row r="21" spans="1:13" ht="12.75">
      <c r="A21" s="61"/>
      <c r="B21" s="46"/>
      <c r="C21" s="44"/>
      <c r="D21" s="44"/>
      <c r="E21" s="44"/>
      <c r="F21" s="44"/>
      <c r="G21" s="44"/>
      <c r="H21" s="44"/>
      <c r="I21" s="44"/>
      <c r="J21" s="44"/>
      <c r="K21" s="27"/>
      <c r="L21" s="27"/>
      <c r="M21" s="27"/>
    </row>
    <row r="22" spans="1:13" ht="13.5" thickBot="1">
      <c r="A22" s="49"/>
      <c r="B22" s="46"/>
      <c r="C22" s="44"/>
      <c r="D22" s="44"/>
      <c r="E22" s="44"/>
      <c r="F22" s="44"/>
      <c r="G22" s="44"/>
      <c r="H22" s="44"/>
      <c r="I22" s="44"/>
      <c r="J22" s="44"/>
      <c r="K22" s="27"/>
      <c r="L22" s="27"/>
      <c r="M22" s="27"/>
    </row>
    <row r="23" spans="1:9" ht="15.75" customHeight="1">
      <c r="A23" s="40" t="s">
        <v>273</v>
      </c>
      <c r="B23" s="70" t="s">
        <v>306</v>
      </c>
      <c r="C23" s="71"/>
      <c r="D23" s="71"/>
      <c r="E23" s="71"/>
      <c r="F23" s="71"/>
      <c r="G23" s="71"/>
      <c r="H23" s="71"/>
      <c r="I23" s="72"/>
    </row>
    <row r="24" spans="1:9" ht="13.5" thickBot="1">
      <c r="A24" s="42"/>
      <c r="B24" s="73"/>
      <c r="C24" s="74"/>
      <c r="D24" s="74"/>
      <c r="E24" s="74"/>
      <c r="F24" s="74"/>
      <c r="G24" s="74"/>
      <c r="H24" s="74"/>
      <c r="I24" s="75"/>
    </row>
    <row r="25" spans="1:9" ht="12.75">
      <c r="A25" s="42"/>
      <c r="B25" s="54"/>
      <c r="C25" s="54"/>
      <c r="D25" s="54"/>
      <c r="E25" s="54"/>
      <c r="F25" s="54"/>
      <c r="G25" s="54"/>
      <c r="H25" s="54"/>
      <c r="I25" s="56"/>
    </row>
    <row r="26" spans="1:9" ht="12.75" customHeight="1">
      <c r="A26" s="80" t="s">
        <v>317</v>
      </c>
      <c r="B26" s="81"/>
      <c r="C26" s="81"/>
      <c r="D26" s="81"/>
      <c r="E26" s="81"/>
      <c r="F26" s="81"/>
      <c r="G26" s="81"/>
      <c r="H26" s="81"/>
      <c r="I26" s="82"/>
    </row>
    <row r="27" spans="1:9" ht="12.75">
      <c r="A27" s="83"/>
      <c r="B27" s="81"/>
      <c r="C27" s="81"/>
      <c r="D27" s="81"/>
      <c r="E27" s="81"/>
      <c r="F27" s="81"/>
      <c r="G27" s="81"/>
      <c r="H27" s="81"/>
      <c r="I27" s="82"/>
    </row>
    <row r="28" spans="1:9" ht="12.75">
      <c r="A28" s="83"/>
      <c r="B28" s="81"/>
      <c r="C28" s="81"/>
      <c r="D28" s="81"/>
      <c r="E28" s="81"/>
      <c r="F28" s="81"/>
      <c r="G28" s="81"/>
      <c r="H28" s="81"/>
      <c r="I28" s="82"/>
    </row>
    <row r="29" spans="1:9" ht="13.5" thickBot="1">
      <c r="A29" s="42"/>
      <c r="B29" s="54"/>
      <c r="C29" s="54"/>
      <c r="D29" s="54"/>
      <c r="E29" s="54"/>
      <c r="F29" s="54"/>
      <c r="G29" s="54"/>
      <c r="H29" s="54"/>
      <c r="I29" s="56"/>
    </row>
    <row r="30" spans="1:9" ht="15.75" thickBot="1">
      <c r="A30" s="33" t="s">
        <v>298</v>
      </c>
      <c r="B30" s="76">
        <f>'B-základní služby'!C84</f>
        <v>0</v>
      </c>
      <c r="C30" s="76"/>
      <c r="D30" s="77"/>
      <c r="E30" s="43"/>
      <c r="F30" s="43"/>
      <c r="G30" s="43"/>
      <c r="H30" s="43"/>
      <c r="I30" s="47"/>
    </row>
    <row r="31" spans="1:9" ht="13.5" thickBot="1">
      <c r="A31" s="48"/>
      <c r="B31" s="49"/>
      <c r="C31" s="49"/>
      <c r="D31" s="49"/>
      <c r="E31" s="49"/>
      <c r="F31" s="49"/>
      <c r="G31" s="49"/>
      <c r="H31" s="49"/>
      <c r="I31" s="50"/>
    </row>
    <row r="32" spans="1:10" ht="13.5">
      <c r="A32" s="60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3.5" thickBot="1">
      <c r="A33" s="49"/>
      <c r="B33" s="43"/>
      <c r="C33" s="43"/>
      <c r="D33" s="43"/>
      <c r="E33" s="43"/>
      <c r="F33" s="43"/>
      <c r="G33" s="43"/>
      <c r="H33" s="43"/>
      <c r="I33" s="43"/>
      <c r="J33" s="43"/>
    </row>
    <row r="34" spans="1:9" ht="15.75" customHeight="1">
      <c r="A34" s="40" t="s">
        <v>292</v>
      </c>
      <c r="B34" s="70" t="s">
        <v>307</v>
      </c>
      <c r="C34" s="71"/>
      <c r="D34" s="71"/>
      <c r="E34" s="71"/>
      <c r="F34" s="71"/>
      <c r="G34" s="71"/>
      <c r="H34" s="71"/>
      <c r="I34" s="72"/>
    </row>
    <row r="35" spans="1:9" ht="13.5" thickBot="1">
      <c r="A35" s="42"/>
      <c r="B35" s="73"/>
      <c r="C35" s="74"/>
      <c r="D35" s="74"/>
      <c r="E35" s="74"/>
      <c r="F35" s="74"/>
      <c r="G35" s="74"/>
      <c r="H35" s="74"/>
      <c r="I35" s="75"/>
    </row>
    <row r="36" spans="1:9" ht="12.75">
      <c r="A36" s="42"/>
      <c r="B36" s="54"/>
      <c r="C36" s="54"/>
      <c r="D36" s="54"/>
      <c r="E36" s="54"/>
      <c r="F36" s="54"/>
      <c r="G36" s="54"/>
      <c r="H36" s="54"/>
      <c r="I36" s="56"/>
    </row>
    <row r="37" spans="1:9" ht="12.75" customHeight="1">
      <c r="A37" s="80" t="s">
        <v>321</v>
      </c>
      <c r="B37" s="81"/>
      <c r="C37" s="81"/>
      <c r="D37" s="81"/>
      <c r="E37" s="81"/>
      <c r="F37" s="81"/>
      <c r="G37" s="81"/>
      <c r="H37" s="81"/>
      <c r="I37" s="82"/>
    </row>
    <row r="38" spans="1:9" ht="12.75">
      <c r="A38" s="83"/>
      <c r="B38" s="81"/>
      <c r="C38" s="81"/>
      <c r="D38" s="81"/>
      <c r="E38" s="81"/>
      <c r="F38" s="81"/>
      <c r="G38" s="81"/>
      <c r="H38" s="81"/>
      <c r="I38" s="82"/>
    </row>
    <row r="39" spans="1:9" ht="12.75">
      <c r="A39" s="83"/>
      <c r="B39" s="81"/>
      <c r="C39" s="81"/>
      <c r="D39" s="81"/>
      <c r="E39" s="81"/>
      <c r="F39" s="81"/>
      <c r="G39" s="81"/>
      <c r="H39" s="81"/>
      <c r="I39" s="82"/>
    </row>
    <row r="40" spans="1:9" ht="13.5" thickBot="1">
      <c r="A40" s="42"/>
      <c r="B40" s="43"/>
      <c r="C40" s="43"/>
      <c r="D40" s="43"/>
      <c r="E40" s="43"/>
      <c r="F40" s="43"/>
      <c r="G40" s="43"/>
      <c r="H40" s="43"/>
      <c r="I40" s="47"/>
    </row>
    <row r="41" spans="1:9" ht="15.75" thickBot="1">
      <c r="A41" s="33" t="s">
        <v>314</v>
      </c>
      <c r="B41" s="76">
        <f>'C-operativní práce a služby'!C180</f>
        <v>0</v>
      </c>
      <c r="C41" s="76"/>
      <c r="D41" s="77"/>
      <c r="E41" s="43"/>
      <c r="F41" s="43"/>
      <c r="G41" s="43"/>
      <c r="H41" s="43"/>
      <c r="I41" s="47"/>
    </row>
    <row r="42" spans="1:9" ht="13.5" thickBot="1">
      <c r="A42" s="48"/>
      <c r="B42" s="49"/>
      <c r="C42" s="49"/>
      <c r="D42" s="49"/>
      <c r="E42" s="49"/>
      <c r="F42" s="49"/>
      <c r="G42" s="49"/>
      <c r="H42" s="49"/>
      <c r="I42" s="50"/>
    </row>
    <row r="43" spans="1:9" ht="12.75">
      <c r="A43" s="43"/>
      <c r="B43" s="43"/>
      <c r="C43" s="43"/>
      <c r="D43" s="43"/>
      <c r="E43" s="43"/>
      <c r="F43" s="43"/>
      <c r="G43" s="43"/>
      <c r="H43" s="43"/>
      <c r="I43" s="43"/>
    </row>
    <row r="44" ht="13.5" thickBot="1"/>
    <row r="45" spans="1:9" ht="15.75" thickBot="1">
      <c r="A45" s="33" t="s">
        <v>295</v>
      </c>
      <c r="B45" s="34"/>
      <c r="C45" s="34"/>
      <c r="D45" s="34"/>
      <c r="E45" s="78">
        <f>B19+B30+B41</f>
        <v>0</v>
      </c>
      <c r="F45" s="78"/>
      <c r="G45" s="78"/>
      <c r="H45" s="78"/>
      <c r="I45" s="79"/>
    </row>
    <row r="46" spans="1:6" ht="15">
      <c r="A46" s="57"/>
      <c r="B46" s="58"/>
      <c r="C46" s="58"/>
      <c r="D46" s="58"/>
      <c r="E46" s="59"/>
      <c r="F46" s="59"/>
    </row>
    <row r="48" spans="1:9" ht="12.75">
      <c r="A48" s="54"/>
      <c r="B48" s="54"/>
      <c r="C48" s="54"/>
      <c r="D48" s="54"/>
      <c r="E48" s="54"/>
      <c r="F48" s="54"/>
      <c r="G48" s="54"/>
      <c r="H48" s="54"/>
      <c r="I48" s="54"/>
    </row>
  </sheetData>
  <sheetProtection password="8C18" sheet="1" objects="1" scenarios="1"/>
  <mergeCells count="10">
    <mergeCell ref="B12:I13"/>
    <mergeCell ref="B30:D30"/>
    <mergeCell ref="E45:I45"/>
    <mergeCell ref="B23:I24"/>
    <mergeCell ref="B34:I35"/>
    <mergeCell ref="B19:D19"/>
    <mergeCell ref="B41:D41"/>
    <mergeCell ref="A15:I17"/>
    <mergeCell ref="A26:I28"/>
    <mergeCell ref="A37:I39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1"/>
  <headerFooter alignWithMargins="0">
    <oddFooter>&amp;LStanovení nabídkové ceny celkem&amp;CStránka &amp;P z &amp;N / (celkem 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6">
      <selection activeCell="E58" sqref="E58"/>
    </sheetView>
  </sheetViews>
  <sheetFormatPr defaultColWidth="9.140625" defaultRowHeight="12.75"/>
  <cols>
    <col min="1" max="1" width="50.00390625" style="0" customWidth="1"/>
    <col min="2" max="2" width="13.140625" style="0" customWidth="1"/>
    <col min="3" max="3" width="12.421875" style="0" customWidth="1"/>
    <col min="4" max="4" width="14.00390625" style="0" customWidth="1"/>
    <col min="6" max="6" width="9.7109375" style="0" bestFit="1" customWidth="1"/>
  </cols>
  <sheetData>
    <row r="1" spans="1:2" ht="30" customHeight="1">
      <c r="A1" s="84" t="s">
        <v>276</v>
      </c>
      <c r="B1" s="85"/>
    </row>
    <row r="2" spans="1:7" ht="30.75" customHeight="1" thickBot="1">
      <c r="A2" s="16" t="s">
        <v>270</v>
      </c>
      <c r="G2" s="11"/>
    </row>
    <row r="3" spans="1:4" ht="55.5" customHeight="1" thickBot="1">
      <c r="A3" s="14" t="s">
        <v>1</v>
      </c>
      <c r="B3" s="17" t="s">
        <v>2</v>
      </c>
      <c r="C3" s="17" t="s">
        <v>3</v>
      </c>
      <c r="D3" s="20" t="s">
        <v>41</v>
      </c>
    </row>
    <row r="4" spans="1:4" ht="27.75" customHeight="1" thickBot="1">
      <c r="A4" s="22" t="s">
        <v>4</v>
      </c>
      <c r="B4" s="23">
        <v>100</v>
      </c>
      <c r="C4" s="65"/>
      <c r="D4" s="21">
        <f>12*C4</f>
        <v>0</v>
      </c>
    </row>
    <row r="5" spans="1:4" ht="27.75" customHeight="1" thickBot="1">
      <c r="A5" s="22" t="s">
        <v>5</v>
      </c>
      <c r="B5" s="23">
        <v>100</v>
      </c>
      <c r="C5" s="65"/>
      <c r="D5" s="21">
        <f aca="true" t="shared" si="0" ref="D5:D14">12*C5</f>
        <v>0</v>
      </c>
    </row>
    <row r="6" spans="1:4" ht="27.75" customHeight="1" thickBot="1">
      <c r="A6" s="22" t="s">
        <v>6</v>
      </c>
      <c r="B6" s="23">
        <v>100</v>
      </c>
      <c r="C6" s="65"/>
      <c r="D6" s="21">
        <f t="shared" si="0"/>
        <v>0</v>
      </c>
    </row>
    <row r="7" spans="1:4" ht="27.75" customHeight="1" thickBot="1">
      <c r="A7" s="22" t="s">
        <v>7</v>
      </c>
      <c r="B7" s="23">
        <v>100</v>
      </c>
      <c r="C7" s="65"/>
      <c r="D7" s="21">
        <f t="shared" si="0"/>
        <v>0</v>
      </c>
    </row>
    <row r="8" spans="1:4" ht="27.75" customHeight="1" thickBot="1">
      <c r="A8" s="22" t="s">
        <v>8</v>
      </c>
      <c r="B8" s="23">
        <v>100</v>
      </c>
      <c r="C8" s="65"/>
      <c r="D8" s="21">
        <f t="shared" si="0"/>
        <v>0</v>
      </c>
    </row>
    <row r="9" spans="1:4" ht="27.75" customHeight="1" thickBot="1">
      <c r="A9" s="22" t="s">
        <v>9</v>
      </c>
      <c r="B9" s="23">
        <v>100</v>
      </c>
      <c r="C9" s="65"/>
      <c r="D9" s="21">
        <f t="shared" si="0"/>
        <v>0</v>
      </c>
    </row>
    <row r="10" spans="1:4" ht="27.75" customHeight="1" thickBot="1">
      <c r="A10" s="22" t="s">
        <v>10</v>
      </c>
      <c r="B10" s="23">
        <v>100</v>
      </c>
      <c r="C10" s="65"/>
      <c r="D10" s="21">
        <f t="shared" si="0"/>
        <v>0</v>
      </c>
    </row>
    <row r="11" spans="1:4" ht="27.75" customHeight="1" thickBot="1">
      <c r="A11" s="22" t="s">
        <v>11</v>
      </c>
      <c r="B11" s="23">
        <v>100</v>
      </c>
      <c r="C11" s="65"/>
      <c r="D11" s="21">
        <f t="shared" si="0"/>
        <v>0</v>
      </c>
    </row>
    <row r="12" spans="1:4" ht="27.75" customHeight="1" thickBot="1">
      <c r="A12" s="22" t="s">
        <v>12</v>
      </c>
      <c r="B12" s="23">
        <v>100</v>
      </c>
      <c r="C12" s="65"/>
      <c r="D12" s="21">
        <f t="shared" si="0"/>
        <v>0</v>
      </c>
    </row>
    <row r="13" spans="1:4" ht="27.75" customHeight="1" thickBot="1">
      <c r="A13" s="22" t="s">
        <v>13</v>
      </c>
      <c r="B13" s="23">
        <v>100</v>
      </c>
      <c r="C13" s="65"/>
      <c r="D13" s="21">
        <f t="shared" si="0"/>
        <v>0</v>
      </c>
    </row>
    <row r="14" spans="1:4" ht="27.75" customHeight="1" thickBot="1">
      <c r="A14" s="22" t="s">
        <v>14</v>
      </c>
      <c r="B14" s="23">
        <v>100</v>
      </c>
      <c r="C14" s="65"/>
      <c r="D14" s="21">
        <f t="shared" si="0"/>
        <v>0</v>
      </c>
    </row>
    <row r="15" spans="1:4" ht="29.25" customHeight="1" thickBot="1">
      <c r="A15" s="13" t="s">
        <v>15</v>
      </c>
      <c r="B15" s="1"/>
      <c r="C15" s="88">
        <f>SUM(D4:D14)</f>
        <v>0</v>
      </c>
      <c r="D15" s="89"/>
    </row>
    <row r="16" ht="12.75">
      <c r="A16" s="31" t="s">
        <v>301</v>
      </c>
    </row>
    <row r="17" ht="12.75">
      <c r="A17" s="2"/>
    </row>
    <row r="18" spans="1:7" ht="30.75" customHeight="1" thickBot="1">
      <c r="A18" s="18" t="s">
        <v>269</v>
      </c>
      <c r="B18" s="19"/>
      <c r="G18" s="11"/>
    </row>
    <row r="19" spans="1:4" ht="55.5" customHeight="1" thickBot="1">
      <c r="A19" s="14" t="s">
        <v>274</v>
      </c>
      <c r="B19" s="20" t="s">
        <v>2</v>
      </c>
      <c r="C19" s="20" t="s">
        <v>3</v>
      </c>
      <c r="D19" s="20" t="s">
        <v>41</v>
      </c>
    </row>
    <row r="20" spans="1:4" ht="27.75" customHeight="1" thickBot="1">
      <c r="A20" s="22" t="s">
        <v>16</v>
      </c>
      <c r="B20" s="23">
        <v>100</v>
      </c>
      <c r="C20" s="65"/>
      <c r="D20" s="21">
        <f aca="true" t="shared" si="1" ref="D20:D26">12*C20</f>
        <v>0</v>
      </c>
    </row>
    <row r="21" spans="1:4" ht="27.75" customHeight="1" thickBot="1">
      <c r="A21" s="22" t="s">
        <v>17</v>
      </c>
      <c r="B21" s="23">
        <v>100</v>
      </c>
      <c r="C21" s="65"/>
      <c r="D21" s="21">
        <f t="shared" si="1"/>
        <v>0</v>
      </c>
    </row>
    <row r="22" spans="1:4" ht="27.75" customHeight="1" thickBot="1">
      <c r="A22" s="22" t="s">
        <v>18</v>
      </c>
      <c r="B22" s="23">
        <v>100</v>
      </c>
      <c r="C22" s="65"/>
      <c r="D22" s="21">
        <f t="shared" si="1"/>
        <v>0</v>
      </c>
    </row>
    <row r="23" spans="1:4" ht="27.75" customHeight="1" thickBot="1">
      <c r="A23" s="22" t="s">
        <v>19</v>
      </c>
      <c r="B23" s="23">
        <v>100</v>
      </c>
      <c r="C23" s="65"/>
      <c r="D23" s="21">
        <f t="shared" si="1"/>
        <v>0</v>
      </c>
    </row>
    <row r="24" spans="1:4" ht="27.75" customHeight="1" thickBot="1">
      <c r="A24" s="22" t="s">
        <v>20</v>
      </c>
      <c r="B24" s="23">
        <v>100</v>
      </c>
      <c r="C24" s="65"/>
      <c r="D24" s="21">
        <f t="shared" si="1"/>
        <v>0</v>
      </c>
    </row>
    <row r="25" spans="1:4" ht="27.75" customHeight="1" thickBot="1">
      <c r="A25" s="22" t="s">
        <v>21</v>
      </c>
      <c r="B25" s="23">
        <v>100</v>
      </c>
      <c r="C25" s="65"/>
      <c r="D25" s="21">
        <f t="shared" si="1"/>
        <v>0</v>
      </c>
    </row>
    <row r="26" spans="1:4" ht="27.75" customHeight="1" thickBot="1">
      <c r="A26" s="22" t="s">
        <v>22</v>
      </c>
      <c r="B26" s="23">
        <v>100</v>
      </c>
      <c r="C26" s="65"/>
      <c r="D26" s="21">
        <f t="shared" si="1"/>
        <v>0</v>
      </c>
    </row>
    <row r="27" spans="1:4" ht="29.25" customHeight="1" thickBot="1">
      <c r="A27" s="13" t="s">
        <v>15</v>
      </c>
      <c r="B27" s="1"/>
      <c r="C27" s="88">
        <f>SUM(D20:D26)</f>
        <v>0</v>
      </c>
      <c r="D27" s="89"/>
    </row>
    <row r="28" ht="12.75">
      <c r="A28" s="30" t="s">
        <v>23</v>
      </c>
    </row>
    <row r="29" ht="12.75">
      <c r="A29" s="3"/>
    </row>
    <row r="30" spans="1:7" ht="30.75" customHeight="1" thickBot="1">
      <c r="A30" s="18" t="s">
        <v>268</v>
      </c>
      <c r="G30" s="11"/>
    </row>
    <row r="31" spans="1:4" ht="53.25" thickBot="1">
      <c r="A31" s="14" t="s">
        <v>24</v>
      </c>
      <c r="B31" s="20" t="s">
        <v>2</v>
      </c>
      <c r="C31" s="20" t="s">
        <v>3</v>
      </c>
      <c r="D31" s="20" t="s">
        <v>41</v>
      </c>
    </row>
    <row r="32" spans="1:4" ht="27.75" customHeight="1" thickBot="1">
      <c r="A32" s="22" t="s">
        <v>25</v>
      </c>
      <c r="B32" s="23">
        <v>100</v>
      </c>
      <c r="C32" s="65"/>
      <c r="D32" s="21">
        <f aca="true" t="shared" si="2" ref="D32:D42">12*C32</f>
        <v>0</v>
      </c>
    </row>
    <row r="33" spans="1:4" ht="27.75" customHeight="1" thickBot="1">
      <c r="A33" s="22" t="s">
        <v>26</v>
      </c>
      <c r="B33" s="23">
        <v>100</v>
      </c>
      <c r="C33" s="65"/>
      <c r="D33" s="21">
        <f t="shared" si="2"/>
        <v>0</v>
      </c>
    </row>
    <row r="34" spans="1:4" ht="27.75" customHeight="1" thickBot="1">
      <c r="A34" s="22" t="s">
        <v>27</v>
      </c>
      <c r="B34" s="23">
        <v>100</v>
      </c>
      <c r="C34" s="65"/>
      <c r="D34" s="21">
        <f t="shared" si="2"/>
        <v>0</v>
      </c>
    </row>
    <row r="35" spans="1:4" ht="27.75" customHeight="1" thickBot="1">
      <c r="A35" s="22" t="s">
        <v>28</v>
      </c>
      <c r="B35" s="23">
        <v>100</v>
      </c>
      <c r="C35" s="65"/>
      <c r="D35" s="21">
        <f t="shared" si="2"/>
        <v>0</v>
      </c>
    </row>
    <row r="36" spans="1:4" ht="27.75" customHeight="1" thickBot="1">
      <c r="A36" s="22" t="s">
        <v>29</v>
      </c>
      <c r="B36" s="23">
        <v>100</v>
      </c>
      <c r="C36" s="65"/>
      <c r="D36" s="21">
        <f t="shared" si="2"/>
        <v>0</v>
      </c>
    </row>
    <row r="37" spans="1:4" ht="27.75" customHeight="1" thickBot="1">
      <c r="A37" s="22" t="s">
        <v>30</v>
      </c>
      <c r="B37" s="23">
        <v>100</v>
      </c>
      <c r="C37" s="65"/>
      <c r="D37" s="21">
        <f t="shared" si="2"/>
        <v>0</v>
      </c>
    </row>
    <row r="38" spans="1:4" ht="27.75" customHeight="1" thickBot="1">
      <c r="A38" s="22" t="s">
        <v>31</v>
      </c>
      <c r="B38" s="23">
        <v>100</v>
      </c>
      <c r="C38" s="65"/>
      <c r="D38" s="21">
        <f t="shared" si="2"/>
        <v>0</v>
      </c>
    </row>
    <row r="39" spans="1:4" ht="27.75" customHeight="1" thickBot="1">
      <c r="A39" s="22" t="s">
        <v>32</v>
      </c>
      <c r="B39" s="23">
        <v>100</v>
      </c>
      <c r="C39" s="65"/>
      <c r="D39" s="21">
        <f t="shared" si="2"/>
        <v>0</v>
      </c>
    </row>
    <row r="40" spans="1:4" ht="27.75" customHeight="1" thickBot="1">
      <c r="A40" s="22" t="s">
        <v>33</v>
      </c>
      <c r="B40" s="23">
        <v>100</v>
      </c>
      <c r="C40" s="65"/>
      <c r="D40" s="21">
        <f t="shared" si="2"/>
        <v>0</v>
      </c>
    </row>
    <row r="41" spans="1:4" ht="27.75" customHeight="1" thickBot="1">
      <c r="A41" s="22" t="s">
        <v>34</v>
      </c>
      <c r="B41" s="23">
        <v>100</v>
      </c>
      <c r="C41" s="65"/>
      <c r="D41" s="21">
        <f t="shared" si="2"/>
        <v>0</v>
      </c>
    </row>
    <row r="42" spans="1:4" ht="27.75" customHeight="1" thickBot="1">
      <c r="A42" s="22" t="s">
        <v>35</v>
      </c>
      <c r="B42" s="23">
        <v>100</v>
      </c>
      <c r="C42" s="65"/>
      <c r="D42" s="21">
        <f t="shared" si="2"/>
        <v>0</v>
      </c>
    </row>
    <row r="43" spans="1:4" ht="29.25" customHeight="1" thickBot="1">
      <c r="A43" s="13" t="s">
        <v>36</v>
      </c>
      <c r="B43" s="1"/>
      <c r="C43" s="88">
        <f>SUM(D32:D42)</f>
        <v>0</v>
      </c>
      <c r="D43" s="89"/>
    </row>
    <row r="44" ht="13.5">
      <c r="A44" s="4"/>
    </row>
    <row r="45" spans="1:7" ht="30.75" customHeight="1" thickBot="1">
      <c r="A45" s="18" t="s">
        <v>267</v>
      </c>
      <c r="G45" s="11"/>
    </row>
    <row r="46" spans="1:4" ht="53.25" thickBot="1">
      <c r="A46" s="14" t="s">
        <v>37</v>
      </c>
      <c r="B46" s="20" t="s">
        <v>38</v>
      </c>
      <c r="C46" s="20" t="s">
        <v>3</v>
      </c>
      <c r="D46" s="20" t="s">
        <v>41</v>
      </c>
    </row>
    <row r="47" spans="1:4" ht="22.5" customHeight="1" thickBot="1">
      <c r="A47" s="22" t="s">
        <v>37</v>
      </c>
      <c r="B47" s="23">
        <v>100</v>
      </c>
      <c r="C47" s="65"/>
      <c r="D47" s="21">
        <f>12*C47</f>
        <v>0</v>
      </c>
    </row>
    <row r="48" spans="1:4" ht="29.25" customHeight="1" thickBot="1">
      <c r="A48" s="13" t="s">
        <v>15</v>
      </c>
      <c r="B48" s="1"/>
      <c r="C48" s="88">
        <f>SUM(D47)</f>
        <v>0</v>
      </c>
      <c r="D48" s="89"/>
    </row>
    <row r="49" ht="13.5">
      <c r="A49" s="4"/>
    </row>
    <row r="50" spans="1:7" ht="30.75" customHeight="1" thickBot="1">
      <c r="A50" s="18" t="s">
        <v>266</v>
      </c>
      <c r="G50" s="11"/>
    </row>
    <row r="51" spans="1:4" ht="53.25" thickBot="1">
      <c r="A51" s="14" t="s">
        <v>24</v>
      </c>
      <c r="B51" s="20" t="s">
        <v>38</v>
      </c>
      <c r="C51" s="20" t="s">
        <v>3</v>
      </c>
      <c r="D51" s="20" t="s">
        <v>41</v>
      </c>
    </row>
    <row r="52" spans="1:4" ht="22.5" customHeight="1" thickBot="1">
      <c r="A52" s="22" t="s">
        <v>39</v>
      </c>
      <c r="B52" s="23">
        <v>100</v>
      </c>
      <c r="C52" s="65"/>
      <c r="D52" s="12">
        <f>12*C52</f>
        <v>0</v>
      </c>
    </row>
    <row r="53" spans="1:4" ht="29.25" customHeight="1" thickBot="1">
      <c r="A53" s="13" t="s">
        <v>15</v>
      </c>
      <c r="B53" s="1"/>
      <c r="C53" s="88">
        <f>SUM(D52)</f>
        <v>0</v>
      </c>
      <c r="D53" s="89"/>
    </row>
    <row r="55" spans="1:7" ht="30.75" customHeight="1" thickBot="1">
      <c r="A55" s="18" t="s">
        <v>265</v>
      </c>
      <c r="G55" s="11"/>
    </row>
    <row r="56" spans="1:4" ht="53.25" thickBot="1">
      <c r="A56" s="14" t="s">
        <v>24</v>
      </c>
      <c r="B56" s="20" t="s">
        <v>38</v>
      </c>
      <c r="C56" s="20" t="s">
        <v>3</v>
      </c>
      <c r="D56" s="20" t="s">
        <v>41</v>
      </c>
    </row>
    <row r="57" spans="1:4" ht="22.5" customHeight="1" thickBot="1">
      <c r="A57" s="22" t="s">
        <v>39</v>
      </c>
      <c r="B57" s="23">
        <v>100</v>
      </c>
      <c r="C57" s="65"/>
      <c r="D57" s="12">
        <f>12*C57</f>
        <v>0</v>
      </c>
    </row>
    <row r="58" spans="1:4" ht="29.25" customHeight="1" thickBot="1">
      <c r="A58" s="13" t="s">
        <v>15</v>
      </c>
      <c r="B58" s="1"/>
      <c r="C58" s="88">
        <f>SUM(D57)</f>
        <v>0</v>
      </c>
      <c r="D58" s="89"/>
    </row>
    <row r="59" spans="1:4" ht="12.75">
      <c r="A59" s="30" t="s">
        <v>40</v>
      </c>
      <c r="B59" s="5"/>
      <c r="C59" s="5"/>
      <c r="D59" s="5"/>
    </row>
    <row r="61" ht="12.75">
      <c r="A61" s="3"/>
    </row>
    <row r="62" spans="1:7" ht="30.75" customHeight="1" thickBot="1">
      <c r="A62" s="18" t="s">
        <v>304</v>
      </c>
      <c r="G62" s="11"/>
    </row>
    <row r="63" spans="1:6" ht="29.25" customHeight="1" thickBot="1">
      <c r="A63" s="10" t="s">
        <v>264</v>
      </c>
      <c r="B63" s="63" t="s">
        <v>303</v>
      </c>
      <c r="C63" s="86">
        <f>C58+C53+C48+C43+C27+C15</f>
        <v>0</v>
      </c>
      <c r="D63" s="87"/>
      <c r="F63" s="62"/>
    </row>
  </sheetData>
  <sheetProtection password="8C18" sheet="1" objects="1" scenarios="1"/>
  <mergeCells count="8">
    <mergeCell ref="A1:B1"/>
    <mergeCell ref="C63:D63"/>
    <mergeCell ref="C15:D15"/>
    <mergeCell ref="C27:D27"/>
    <mergeCell ref="C43:D43"/>
    <mergeCell ref="C48:D48"/>
    <mergeCell ref="C53:D53"/>
    <mergeCell ref="C58:D5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r:id="rId1"/>
  <headerFooter alignWithMargins="0">
    <oddFooter xml:space="preserve">&amp;LStanovení nabídkové ceny - část A&amp;CStránka &amp;P z &amp;N / (celkem 11)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="130" zoomScaleNormal="130" zoomScalePageLayoutView="0" workbookViewId="0" topLeftCell="A74">
      <selection activeCell="A61" sqref="A61"/>
    </sheetView>
  </sheetViews>
  <sheetFormatPr defaultColWidth="9.140625" defaultRowHeight="12.75"/>
  <cols>
    <col min="1" max="1" width="50.57421875" style="15" customWidth="1"/>
    <col min="2" max="2" width="11.421875" style="15" customWidth="1"/>
    <col min="3" max="3" width="11.57421875" style="15" customWidth="1"/>
    <col min="4" max="4" width="15.57421875" style="15" customWidth="1"/>
    <col min="5" max="16384" width="9.140625" style="15" customWidth="1"/>
  </cols>
  <sheetData>
    <row r="1" spans="1:2" ht="30" customHeight="1">
      <c r="A1" s="84" t="s">
        <v>277</v>
      </c>
      <c r="B1" s="85"/>
    </row>
    <row r="2" spans="1:7" ht="30.75" customHeight="1">
      <c r="A2" s="16" t="s">
        <v>278</v>
      </c>
      <c r="G2" s="11"/>
    </row>
    <row r="3" spans="1:7" ht="30.75" customHeight="1" thickBot="1">
      <c r="A3" s="24" t="s">
        <v>279</v>
      </c>
      <c r="G3" s="11"/>
    </row>
    <row r="4" spans="1:4" ht="38.25" customHeight="1" thickBot="1">
      <c r="A4" s="14" t="s">
        <v>44</v>
      </c>
      <c r="B4" s="20" t="s">
        <v>291</v>
      </c>
      <c r="C4" s="20" t="s">
        <v>45</v>
      </c>
      <c r="D4" s="20" t="s">
        <v>275</v>
      </c>
    </row>
    <row r="5" spans="1:4" ht="27.75" thickBot="1">
      <c r="A5" s="22" t="s">
        <v>46</v>
      </c>
      <c r="B5" s="23">
        <v>800</v>
      </c>
      <c r="C5" s="65"/>
      <c r="D5" s="21">
        <f>C5*B5</f>
        <v>0</v>
      </c>
    </row>
    <row r="6" spans="1:4" ht="27.75" customHeight="1" thickBot="1">
      <c r="A6" s="22" t="s">
        <v>47</v>
      </c>
      <c r="B6" s="23">
        <v>1200</v>
      </c>
      <c r="C6" s="65"/>
      <c r="D6" s="21">
        <f>C6*B6</f>
        <v>0</v>
      </c>
    </row>
    <row r="7" spans="1:4" ht="27.75" customHeight="1" thickBot="1">
      <c r="A7" s="22" t="s">
        <v>48</v>
      </c>
      <c r="B7" s="23">
        <v>150</v>
      </c>
      <c r="C7" s="65"/>
      <c r="D7" s="21">
        <f>C7*B7</f>
        <v>0</v>
      </c>
    </row>
    <row r="8" spans="1:4" ht="27.75" customHeight="1" thickBot="1">
      <c r="A8" s="22" t="s">
        <v>49</v>
      </c>
      <c r="B8" s="23">
        <v>1800</v>
      </c>
      <c r="C8" s="65"/>
      <c r="D8" s="21">
        <f>C8*B8</f>
        <v>0</v>
      </c>
    </row>
    <row r="9" spans="1:4" ht="27.75" customHeight="1" thickBot="1">
      <c r="A9" s="22" t="s">
        <v>50</v>
      </c>
      <c r="B9" s="23">
        <v>150</v>
      </c>
      <c r="C9" s="65"/>
      <c r="D9" s="21">
        <f>C9*B9</f>
        <v>0</v>
      </c>
    </row>
    <row r="10" spans="1:4" ht="25.5" customHeight="1">
      <c r="A10" s="90" t="s">
        <v>51</v>
      </c>
      <c r="B10" s="90"/>
      <c r="C10" s="90"/>
      <c r="D10" s="90"/>
    </row>
    <row r="11" ht="12.75">
      <c r="A11" s="3"/>
    </row>
    <row r="12" ht="13.5" thickBot="1">
      <c r="A12" s="24" t="s">
        <v>280</v>
      </c>
    </row>
    <row r="13" spans="1:4" ht="38.25" customHeight="1" thickBot="1">
      <c r="A13" s="14" t="s">
        <v>44</v>
      </c>
      <c r="B13" s="20" t="s">
        <v>291</v>
      </c>
      <c r="C13" s="20" t="s">
        <v>45</v>
      </c>
      <c r="D13" s="20" t="s">
        <v>275</v>
      </c>
    </row>
    <row r="14" spans="1:4" ht="27.75" thickBot="1">
      <c r="A14" s="22" t="s">
        <v>52</v>
      </c>
      <c r="B14" s="23">
        <v>720</v>
      </c>
      <c r="C14" s="65"/>
      <c r="D14" s="21">
        <f aca="true" t="shared" si="0" ref="D14:D20">C14*B14</f>
        <v>0</v>
      </c>
    </row>
    <row r="15" spans="1:4" ht="27.75" customHeight="1" thickBot="1">
      <c r="A15" s="22" t="s">
        <v>53</v>
      </c>
      <c r="B15" s="23">
        <v>1200</v>
      </c>
      <c r="C15" s="65"/>
      <c r="D15" s="21">
        <f t="shared" si="0"/>
        <v>0</v>
      </c>
    </row>
    <row r="16" spans="1:4" ht="27.75" customHeight="1" thickBot="1">
      <c r="A16" s="22" t="s">
        <v>54</v>
      </c>
      <c r="B16" s="23">
        <v>600</v>
      </c>
      <c r="C16" s="65"/>
      <c r="D16" s="21">
        <f t="shared" si="0"/>
        <v>0</v>
      </c>
    </row>
    <row r="17" spans="1:4" ht="27.75" customHeight="1" thickBot="1">
      <c r="A17" s="22" t="s">
        <v>55</v>
      </c>
      <c r="B17" s="23">
        <v>1000</v>
      </c>
      <c r="C17" s="65"/>
      <c r="D17" s="21">
        <f t="shared" si="0"/>
        <v>0</v>
      </c>
    </row>
    <row r="18" spans="1:4" ht="27.75" customHeight="1" thickBot="1">
      <c r="A18" s="22" t="s">
        <v>56</v>
      </c>
      <c r="B18" s="23">
        <v>100</v>
      </c>
      <c r="C18" s="65"/>
      <c r="D18" s="21">
        <f t="shared" si="0"/>
        <v>0</v>
      </c>
    </row>
    <row r="19" spans="1:4" ht="27.75" customHeight="1" thickBot="1">
      <c r="A19" s="22" t="s">
        <v>57</v>
      </c>
      <c r="B19" s="23">
        <v>600</v>
      </c>
      <c r="C19" s="65"/>
      <c r="D19" s="21">
        <f t="shared" si="0"/>
        <v>0</v>
      </c>
    </row>
    <row r="20" spans="1:4" ht="27.75" customHeight="1" thickBot="1">
      <c r="A20" s="22" t="s">
        <v>58</v>
      </c>
      <c r="B20" s="23">
        <v>60</v>
      </c>
      <c r="C20" s="65"/>
      <c r="D20" s="21">
        <f t="shared" si="0"/>
        <v>0</v>
      </c>
    </row>
    <row r="21" spans="1:4" ht="25.5" customHeight="1">
      <c r="A21" s="90" t="s">
        <v>51</v>
      </c>
      <c r="B21" s="90"/>
      <c r="C21" s="90"/>
      <c r="D21" s="90"/>
    </row>
    <row r="22" ht="12.75">
      <c r="A22" s="3"/>
    </row>
    <row r="23" ht="13.5" thickBot="1">
      <c r="A23" s="28" t="s">
        <v>281</v>
      </c>
    </row>
    <row r="24" spans="1:4" ht="39.75" thickBot="1">
      <c r="A24" s="14" t="s">
        <v>44</v>
      </c>
      <c r="B24" s="20" t="s">
        <v>291</v>
      </c>
      <c r="C24" s="20" t="s">
        <v>45</v>
      </c>
      <c r="D24" s="20" t="s">
        <v>275</v>
      </c>
    </row>
    <row r="25" spans="1:4" ht="23.25" thickBot="1">
      <c r="A25" s="22" t="s">
        <v>59</v>
      </c>
      <c r="B25" s="23">
        <v>600</v>
      </c>
      <c r="C25" s="65"/>
      <c r="D25" s="21">
        <f>C25*B25</f>
        <v>0</v>
      </c>
    </row>
    <row r="26" spans="1:4" ht="27.75" customHeight="1" thickBot="1">
      <c r="A26" s="22" t="s">
        <v>60</v>
      </c>
      <c r="B26" s="23">
        <v>250</v>
      </c>
      <c r="C26" s="65"/>
      <c r="D26" s="21">
        <f>C26*B26</f>
        <v>0</v>
      </c>
    </row>
    <row r="28" ht="13.5" thickBot="1">
      <c r="A28" s="28" t="s">
        <v>282</v>
      </c>
    </row>
    <row r="29" spans="1:4" ht="39.75" thickBot="1">
      <c r="A29" s="14" t="s">
        <v>44</v>
      </c>
      <c r="B29" s="20" t="s">
        <v>291</v>
      </c>
      <c r="C29" s="20" t="s">
        <v>45</v>
      </c>
      <c r="D29" s="20" t="s">
        <v>275</v>
      </c>
    </row>
    <row r="30" spans="1:4" ht="27.75" customHeight="1" thickBot="1">
      <c r="A30" s="22" t="s">
        <v>61</v>
      </c>
      <c r="B30" s="23">
        <v>10</v>
      </c>
      <c r="C30" s="65"/>
      <c r="D30" s="21">
        <f>C30*B30</f>
        <v>0</v>
      </c>
    </row>
    <row r="31" spans="1:4" ht="27.75" customHeight="1" thickBot="1">
      <c r="A31" s="22" t="s">
        <v>62</v>
      </c>
      <c r="B31" s="23">
        <v>10</v>
      </c>
      <c r="C31" s="65"/>
      <c r="D31" s="21">
        <f>C31*B31</f>
        <v>0</v>
      </c>
    </row>
    <row r="33" ht="13.5" thickBot="1">
      <c r="A33" s="28" t="s">
        <v>283</v>
      </c>
    </row>
    <row r="34" spans="1:4" ht="39.75" thickBot="1">
      <c r="A34" s="14" t="s">
        <v>44</v>
      </c>
      <c r="B34" s="20" t="s">
        <v>291</v>
      </c>
      <c r="C34" s="20" t="s">
        <v>45</v>
      </c>
      <c r="D34" s="20" t="s">
        <v>275</v>
      </c>
    </row>
    <row r="35" spans="1:4" ht="27.75" customHeight="1" thickBot="1">
      <c r="A35" s="22" t="s">
        <v>63</v>
      </c>
      <c r="B35" s="23">
        <v>120</v>
      </c>
      <c r="C35" s="65"/>
      <c r="D35" s="21">
        <f>C35*B35</f>
        <v>0</v>
      </c>
    </row>
    <row r="36" spans="1:4" ht="27.75" customHeight="1" thickBot="1">
      <c r="A36" s="22" t="s">
        <v>64</v>
      </c>
      <c r="B36" s="23">
        <v>120</v>
      </c>
      <c r="C36" s="65"/>
      <c r="D36" s="21">
        <f>C36*B36</f>
        <v>0</v>
      </c>
    </row>
    <row r="37" spans="1:4" ht="27.75" customHeight="1" thickBot="1">
      <c r="A37" s="22" t="s">
        <v>65</v>
      </c>
      <c r="B37" s="23">
        <v>120</v>
      </c>
      <c r="C37" s="65"/>
      <c r="D37" s="21">
        <f>C37*B37</f>
        <v>0</v>
      </c>
    </row>
    <row r="38" spans="1:4" ht="25.5" customHeight="1">
      <c r="A38" s="90" t="s">
        <v>66</v>
      </c>
      <c r="B38" s="90"/>
      <c r="C38" s="90"/>
      <c r="D38" s="90"/>
    </row>
    <row r="39" ht="12.75">
      <c r="A39" s="3"/>
    </row>
    <row r="40" ht="13.5" thickBot="1">
      <c r="A40" s="28" t="s">
        <v>284</v>
      </c>
    </row>
    <row r="41" spans="1:4" ht="39.75" thickBot="1">
      <c r="A41" s="14" t="s">
        <v>44</v>
      </c>
      <c r="B41" s="20" t="s">
        <v>291</v>
      </c>
      <c r="C41" s="20" t="s">
        <v>45</v>
      </c>
      <c r="D41" s="20" t="s">
        <v>275</v>
      </c>
    </row>
    <row r="42" spans="1:4" ht="27.75" customHeight="1" thickBot="1">
      <c r="A42" s="22" t="s">
        <v>67</v>
      </c>
      <c r="B42" s="23">
        <v>120</v>
      </c>
      <c r="C42" s="65"/>
      <c r="D42" s="21">
        <f>C42*B42</f>
        <v>0</v>
      </c>
    </row>
    <row r="43" spans="1:4" ht="27.75" customHeight="1" thickBot="1">
      <c r="A43" s="22" t="s">
        <v>68</v>
      </c>
      <c r="B43" s="23">
        <v>120</v>
      </c>
      <c r="C43" s="65"/>
      <c r="D43" s="21">
        <f>C43*B43</f>
        <v>0</v>
      </c>
    </row>
    <row r="44" spans="1:4" ht="27.75" customHeight="1" thickBot="1">
      <c r="A44" s="22" t="s">
        <v>69</v>
      </c>
      <c r="B44" s="23">
        <v>100</v>
      </c>
      <c r="C44" s="65"/>
      <c r="D44" s="21">
        <f>C44*B44</f>
        <v>0</v>
      </c>
    </row>
    <row r="45" spans="1:4" ht="27.75" customHeight="1" thickBot="1">
      <c r="A45" s="22" t="s">
        <v>315</v>
      </c>
      <c r="B45" s="23">
        <v>100</v>
      </c>
      <c r="C45" s="65"/>
      <c r="D45" s="21">
        <f>C45*B45</f>
        <v>0</v>
      </c>
    </row>
    <row r="46" spans="1:4" ht="27.75" customHeight="1" thickBot="1">
      <c r="A46" s="22" t="s">
        <v>316</v>
      </c>
      <c r="B46" s="23">
        <v>100</v>
      </c>
      <c r="C46" s="65"/>
      <c r="D46" s="21">
        <f>C46*B46</f>
        <v>0</v>
      </c>
    </row>
    <row r="47" spans="1:4" ht="25.5" customHeight="1">
      <c r="A47" s="90" t="s">
        <v>70</v>
      </c>
      <c r="B47" s="90"/>
      <c r="C47" s="90"/>
      <c r="D47" s="90"/>
    </row>
    <row r="48" spans="1:4" ht="12.75">
      <c r="A48" s="29"/>
      <c r="B48" s="29"/>
      <c r="C48" s="29"/>
      <c r="D48" s="29"/>
    </row>
    <row r="49" ht="13.5" thickBot="1">
      <c r="A49" s="28" t="s">
        <v>285</v>
      </c>
    </row>
    <row r="50" spans="1:4" ht="39.75" thickBot="1">
      <c r="A50" s="14" t="s">
        <v>44</v>
      </c>
      <c r="B50" s="20" t="s">
        <v>291</v>
      </c>
      <c r="C50" s="20" t="s">
        <v>45</v>
      </c>
      <c r="D50" s="20" t="s">
        <v>275</v>
      </c>
    </row>
    <row r="51" spans="1:4" ht="27.75" customHeight="1" thickBot="1">
      <c r="A51" s="22" t="s">
        <v>71</v>
      </c>
      <c r="B51" s="23">
        <v>120</v>
      </c>
      <c r="C51" s="65"/>
      <c r="D51" s="21">
        <f>C51*B51</f>
        <v>0</v>
      </c>
    </row>
    <row r="52" spans="1:4" ht="27.75" customHeight="1" thickBot="1">
      <c r="A52" s="22" t="s">
        <v>72</v>
      </c>
      <c r="B52" s="23">
        <v>500</v>
      </c>
      <c r="C52" s="65"/>
      <c r="D52" s="21">
        <f>C52*B52</f>
        <v>0</v>
      </c>
    </row>
    <row r="53" spans="1:4" ht="12.75">
      <c r="A53" s="90" t="s">
        <v>73</v>
      </c>
      <c r="B53" s="90"/>
      <c r="C53" s="90"/>
      <c r="D53" s="90"/>
    </row>
    <row r="54" ht="12.75">
      <c r="A54" s="3"/>
    </row>
    <row r="55" ht="12.75">
      <c r="A55" s="28" t="s">
        <v>286</v>
      </c>
    </row>
    <row r="56" ht="13.5">
      <c r="A56" s="6" t="s">
        <v>75</v>
      </c>
    </row>
    <row r="57" ht="12.75">
      <c r="A57" s="3"/>
    </row>
    <row r="58" ht="13.5" thickBot="1">
      <c r="A58" s="28" t="s">
        <v>287</v>
      </c>
    </row>
    <row r="59" spans="1:4" ht="39.75" thickBot="1">
      <c r="A59" s="14" t="s">
        <v>44</v>
      </c>
      <c r="B59" s="20" t="s">
        <v>291</v>
      </c>
      <c r="C59" s="20" t="s">
        <v>45</v>
      </c>
      <c r="D59" s="20" t="s">
        <v>275</v>
      </c>
    </row>
    <row r="60" spans="1:4" ht="27.75" customHeight="1" thickBot="1">
      <c r="A60" s="22" t="s">
        <v>74</v>
      </c>
      <c r="B60" s="23">
        <v>50</v>
      </c>
      <c r="C60" s="65"/>
      <c r="D60" s="21">
        <f>C60*B60</f>
        <v>0</v>
      </c>
    </row>
    <row r="61" ht="15">
      <c r="A61" s="7"/>
    </row>
    <row r="62" ht="12.75">
      <c r="A62" s="28" t="s">
        <v>288</v>
      </c>
    </row>
    <row r="63" ht="13.5">
      <c r="A63" s="6" t="s">
        <v>75</v>
      </c>
    </row>
    <row r="64" ht="13.5">
      <c r="A64" s="6"/>
    </row>
    <row r="65" ht="13.5" thickBot="1">
      <c r="A65" s="28" t="s">
        <v>289</v>
      </c>
    </row>
    <row r="66" spans="1:4" ht="39.75" thickBot="1">
      <c r="A66" s="14" t="s">
        <v>44</v>
      </c>
      <c r="B66" s="20" t="s">
        <v>291</v>
      </c>
      <c r="C66" s="20" t="s">
        <v>45</v>
      </c>
      <c r="D66" s="20" t="s">
        <v>275</v>
      </c>
    </row>
    <row r="67" spans="1:4" ht="27.75" customHeight="1" thickBot="1">
      <c r="A67" s="22" t="s">
        <v>76</v>
      </c>
      <c r="B67" s="23">
        <v>1000</v>
      </c>
      <c r="C67" s="65"/>
      <c r="D67" s="21">
        <f>C67*B67</f>
        <v>0</v>
      </c>
    </row>
    <row r="68" ht="15">
      <c r="A68" s="7"/>
    </row>
    <row r="69" spans="1:7" ht="30.75" customHeight="1" thickBot="1">
      <c r="A69" s="16" t="s">
        <v>290</v>
      </c>
      <c r="G69" s="11"/>
    </row>
    <row r="70" spans="1:4" ht="39.75" thickBot="1">
      <c r="A70" s="14" t="s">
        <v>44</v>
      </c>
      <c r="B70" s="20" t="s">
        <v>291</v>
      </c>
      <c r="C70" s="20" t="s">
        <v>45</v>
      </c>
      <c r="D70" s="20" t="s">
        <v>275</v>
      </c>
    </row>
    <row r="71" spans="1:4" ht="23.25" thickBot="1">
      <c r="A71" s="22" t="s">
        <v>77</v>
      </c>
      <c r="B71" s="23">
        <v>300</v>
      </c>
      <c r="C71" s="65"/>
      <c r="D71" s="21">
        <f aca="true" t="shared" si="1" ref="D71:D80">C71*B71</f>
        <v>0</v>
      </c>
    </row>
    <row r="72" spans="1:4" ht="34.5" thickBot="1">
      <c r="A72" s="22" t="s">
        <v>300</v>
      </c>
      <c r="B72" s="23">
        <v>150</v>
      </c>
      <c r="C72" s="65"/>
      <c r="D72" s="21">
        <f t="shared" si="1"/>
        <v>0</v>
      </c>
    </row>
    <row r="73" spans="1:4" ht="34.5" thickBot="1">
      <c r="A73" s="22" t="s">
        <v>299</v>
      </c>
      <c r="B73" s="23">
        <v>150</v>
      </c>
      <c r="C73" s="65"/>
      <c r="D73" s="21">
        <f t="shared" si="1"/>
        <v>0</v>
      </c>
    </row>
    <row r="74" spans="1:4" ht="45.75" thickBot="1">
      <c r="A74" s="22" t="s">
        <v>78</v>
      </c>
      <c r="B74" s="23">
        <v>10000</v>
      </c>
      <c r="C74" s="65"/>
      <c r="D74" s="21">
        <f t="shared" si="1"/>
        <v>0</v>
      </c>
    </row>
    <row r="75" spans="1:4" ht="45.75" thickBot="1">
      <c r="A75" s="22" t="s">
        <v>79</v>
      </c>
      <c r="B75" s="23">
        <v>250</v>
      </c>
      <c r="C75" s="65"/>
      <c r="D75" s="21">
        <f t="shared" si="1"/>
        <v>0</v>
      </c>
    </row>
    <row r="76" spans="1:4" ht="23.25" thickBot="1">
      <c r="A76" s="22" t="s">
        <v>80</v>
      </c>
      <c r="B76" s="23">
        <v>100</v>
      </c>
      <c r="C76" s="65"/>
      <c r="D76" s="21">
        <f t="shared" si="1"/>
        <v>0</v>
      </c>
    </row>
    <row r="77" spans="1:4" ht="23.25" thickBot="1">
      <c r="A77" s="22" t="s">
        <v>81</v>
      </c>
      <c r="B77" s="23">
        <v>50</v>
      </c>
      <c r="C77" s="65"/>
      <c r="D77" s="21">
        <f t="shared" si="1"/>
        <v>0</v>
      </c>
    </row>
    <row r="78" spans="1:4" ht="23.25" thickBot="1">
      <c r="A78" s="22" t="s">
        <v>82</v>
      </c>
      <c r="B78" s="23">
        <v>50</v>
      </c>
      <c r="C78" s="65"/>
      <c r="D78" s="21">
        <f t="shared" si="1"/>
        <v>0</v>
      </c>
    </row>
    <row r="79" spans="1:4" ht="23.25" thickBot="1">
      <c r="A79" s="22" t="s">
        <v>83</v>
      </c>
      <c r="B79" s="23">
        <v>50</v>
      </c>
      <c r="C79" s="65"/>
      <c r="D79" s="21">
        <f t="shared" si="1"/>
        <v>0</v>
      </c>
    </row>
    <row r="80" spans="1:4" ht="27.75" customHeight="1" thickBot="1">
      <c r="A80" s="22" t="s">
        <v>84</v>
      </c>
      <c r="B80" s="23">
        <v>400</v>
      </c>
      <c r="C80" s="65"/>
      <c r="D80" s="21">
        <f t="shared" si="1"/>
        <v>0</v>
      </c>
    </row>
    <row r="81" spans="1:4" ht="27.75" customHeight="1" thickBot="1">
      <c r="A81" s="22" t="s">
        <v>85</v>
      </c>
      <c r="B81" s="23">
        <v>100</v>
      </c>
      <c r="C81" s="65"/>
      <c r="D81" s="21">
        <f>C81*B81</f>
        <v>0</v>
      </c>
    </row>
    <row r="82" ht="21">
      <c r="A82" s="8"/>
    </row>
    <row r="83" spans="1:4" ht="14.25" thickBot="1">
      <c r="A83" s="18" t="s">
        <v>305</v>
      </c>
      <c r="B83"/>
      <c r="C83"/>
      <c r="D83"/>
    </row>
    <row r="84" spans="1:4" ht="30.75" customHeight="1" thickBot="1">
      <c r="A84" s="10" t="s">
        <v>320</v>
      </c>
      <c r="B84" s="64" t="s">
        <v>302</v>
      </c>
      <c r="C84" s="86">
        <f>SUM(D71:D81,D67,D60,D51:D52,D42:D46,D35:D37,D30:D31,D25:D26,D14:D20,D5:D9)</f>
        <v>0</v>
      </c>
      <c r="D84" s="87"/>
    </row>
  </sheetData>
  <sheetProtection password="8C18" sheet="1" objects="1" scenarios="1"/>
  <mergeCells count="7">
    <mergeCell ref="A47:D47"/>
    <mergeCell ref="A53:D53"/>
    <mergeCell ref="C84:D84"/>
    <mergeCell ref="A1:B1"/>
    <mergeCell ref="A10:D10"/>
    <mergeCell ref="A21:D21"/>
    <mergeCell ref="A38:D3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&amp;LStanovení nabídkové ceny - část B&amp;CStránka &amp;P z &amp;N / (celkem 11)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0"/>
  <sheetViews>
    <sheetView zoomScale="130" zoomScaleNormal="130" zoomScalePageLayoutView="0" workbookViewId="0" topLeftCell="A1">
      <pane ySplit="5" topLeftCell="BM161" activePane="bottomLeft" state="frozen"/>
      <selection pane="topLeft" activeCell="A1" sqref="A1"/>
      <selection pane="bottomLeft" activeCell="D167" sqref="D167"/>
    </sheetView>
  </sheetViews>
  <sheetFormatPr defaultColWidth="9.140625" defaultRowHeight="12.75"/>
  <cols>
    <col min="1" max="1" width="51.57421875" style="15" customWidth="1"/>
    <col min="2" max="2" width="8.57421875" style="15" customWidth="1"/>
    <col min="3" max="3" width="7.7109375" style="15" customWidth="1"/>
    <col min="4" max="4" width="11.8515625" style="15" customWidth="1"/>
    <col min="5" max="5" width="15.140625" style="15" customWidth="1"/>
    <col min="6" max="16384" width="9.140625" style="15" customWidth="1"/>
  </cols>
  <sheetData>
    <row r="1" spans="1:5" s="25" customFormat="1" ht="32.25" customHeight="1">
      <c r="A1" s="67" t="s">
        <v>293</v>
      </c>
      <c r="B1" s="68"/>
      <c r="E1" s="15"/>
    </row>
    <row r="2" ht="12.75">
      <c r="A2" s="9" t="s">
        <v>324</v>
      </c>
    </row>
    <row r="3" ht="12.75">
      <c r="A3" s="9"/>
    </row>
    <row r="4" ht="15.75" thickBot="1">
      <c r="A4" s="11" t="s">
        <v>309</v>
      </c>
    </row>
    <row r="5" spans="1:5" ht="53.25" thickBot="1">
      <c r="A5" s="69" t="s">
        <v>44</v>
      </c>
      <c r="B5" s="20" t="s">
        <v>87</v>
      </c>
      <c r="C5" s="20" t="s">
        <v>86</v>
      </c>
      <c r="D5" s="20" t="s">
        <v>45</v>
      </c>
      <c r="E5" s="20" t="s">
        <v>308</v>
      </c>
    </row>
    <row r="6" spans="1:5" ht="13.5" thickBot="1">
      <c r="A6" s="32" t="s">
        <v>88</v>
      </c>
      <c r="B6" s="23" t="s">
        <v>89</v>
      </c>
      <c r="C6" s="23">
        <v>50000</v>
      </c>
      <c r="D6" s="65"/>
      <c r="E6" s="21">
        <f>D6*C6</f>
        <v>0</v>
      </c>
    </row>
    <row r="7" spans="1:5" ht="13.5" thickBot="1">
      <c r="A7" s="32" t="s">
        <v>90</v>
      </c>
      <c r="B7" s="23" t="s">
        <v>89</v>
      </c>
      <c r="C7" s="23">
        <v>10000</v>
      </c>
      <c r="D7" s="65"/>
      <c r="E7" s="21">
        <f aca="true" t="shared" si="0" ref="E7:E70">D7*C7</f>
        <v>0</v>
      </c>
    </row>
    <row r="8" spans="1:5" ht="13.5" thickBot="1">
      <c r="A8" s="32" t="s">
        <v>91</v>
      </c>
      <c r="B8" s="23" t="s">
        <v>89</v>
      </c>
      <c r="C8" s="23">
        <v>10000</v>
      </c>
      <c r="D8" s="65"/>
      <c r="E8" s="21">
        <f t="shared" si="0"/>
        <v>0</v>
      </c>
    </row>
    <row r="9" spans="1:5" ht="13.5" thickBot="1">
      <c r="A9" s="32" t="s">
        <v>92</v>
      </c>
      <c r="B9" s="23" t="s">
        <v>89</v>
      </c>
      <c r="C9" s="23">
        <v>20000</v>
      </c>
      <c r="D9" s="65"/>
      <c r="E9" s="21">
        <f t="shared" si="0"/>
        <v>0</v>
      </c>
    </row>
    <row r="10" spans="1:5" ht="13.5" thickBot="1">
      <c r="A10" s="32" t="s">
        <v>93</v>
      </c>
      <c r="B10" s="23" t="s">
        <v>89</v>
      </c>
      <c r="C10" s="23">
        <v>20000</v>
      </c>
      <c r="D10" s="65"/>
      <c r="E10" s="21">
        <f t="shared" si="0"/>
        <v>0</v>
      </c>
    </row>
    <row r="11" spans="1:5" ht="13.5" thickBot="1">
      <c r="A11" s="32" t="s">
        <v>94</v>
      </c>
      <c r="B11" s="23" t="s">
        <v>89</v>
      </c>
      <c r="C11" s="23">
        <v>1000</v>
      </c>
      <c r="D11" s="65"/>
      <c r="E11" s="21">
        <f t="shared" si="0"/>
        <v>0</v>
      </c>
    </row>
    <row r="12" spans="1:5" ht="13.5" thickBot="1">
      <c r="A12" s="32" t="s">
        <v>95</v>
      </c>
      <c r="B12" s="23" t="s">
        <v>96</v>
      </c>
      <c r="C12" s="23">
        <v>100</v>
      </c>
      <c r="D12" s="65"/>
      <c r="E12" s="21">
        <f t="shared" si="0"/>
        <v>0</v>
      </c>
    </row>
    <row r="13" spans="1:5" ht="13.5" thickBot="1">
      <c r="A13" s="32" t="s">
        <v>97</v>
      </c>
      <c r="B13" s="23" t="s">
        <v>89</v>
      </c>
      <c r="C13" s="23">
        <v>100</v>
      </c>
      <c r="D13" s="65"/>
      <c r="E13" s="21">
        <f t="shared" si="0"/>
        <v>0</v>
      </c>
    </row>
    <row r="14" spans="1:5" ht="13.5" thickBot="1">
      <c r="A14" s="32" t="s">
        <v>98</v>
      </c>
      <c r="B14" s="23" t="s">
        <v>96</v>
      </c>
      <c r="C14" s="23">
        <v>100</v>
      </c>
      <c r="D14" s="65"/>
      <c r="E14" s="21">
        <f t="shared" si="0"/>
        <v>0</v>
      </c>
    </row>
    <row r="15" spans="1:5" ht="13.5" thickBot="1">
      <c r="A15" s="32" t="s">
        <v>99</v>
      </c>
      <c r="B15" s="23" t="s">
        <v>89</v>
      </c>
      <c r="C15" s="23">
        <v>250</v>
      </c>
      <c r="D15" s="65"/>
      <c r="E15" s="21">
        <f t="shared" si="0"/>
        <v>0</v>
      </c>
    </row>
    <row r="16" spans="1:5" ht="13.5" thickBot="1">
      <c r="A16" s="32" t="s">
        <v>100</v>
      </c>
      <c r="B16" s="23" t="s">
        <v>89</v>
      </c>
      <c r="C16" s="23">
        <v>250</v>
      </c>
      <c r="D16" s="65"/>
      <c r="E16" s="21">
        <f t="shared" si="0"/>
        <v>0</v>
      </c>
    </row>
    <row r="17" spans="1:5" ht="13.5" thickBot="1">
      <c r="A17" s="32" t="s">
        <v>101</v>
      </c>
      <c r="B17" s="23" t="s">
        <v>89</v>
      </c>
      <c r="C17" s="23">
        <v>1000</v>
      </c>
      <c r="D17" s="65"/>
      <c r="E17" s="21">
        <f t="shared" si="0"/>
        <v>0</v>
      </c>
    </row>
    <row r="18" spans="1:5" ht="13.5" thickBot="1">
      <c r="A18" s="32" t="s">
        <v>102</v>
      </c>
      <c r="B18" s="23" t="s">
        <v>89</v>
      </c>
      <c r="C18" s="23">
        <v>1000</v>
      </c>
      <c r="D18" s="65"/>
      <c r="E18" s="21">
        <f t="shared" si="0"/>
        <v>0</v>
      </c>
    </row>
    <row r="19" spans="1:5" ht="13.5" thickBot="1">
      <c r="A19" s="32" t="s">
        <v>103</v>
      </c>
      <c r="B19" s="23" t="s">
        <v>104</v>
      </c>
      <c r="C19" s="23">
        <v>1000</v>
      </c>
      <c r="D19" s="65"/>
      <c r="E19" s="21">
        <f t="shared" si="0"/>
        <v>0</v>
      </c>
    </row>
    <row r="20" spans="1:5" ht="13.5" thickBot="1">
      <c r="A20" s="32" t="s">
        <v>105</v>
      </c>
      <c r="B20" s="23" t="s">
        <v>104</v>
      </c>
      <c r="C20" s="23">
        <v>1000</v>
      </c>
      <c r="D20" s="65"/>
      <c r="E20" s="21">
        <f t="shared" si="0"/>
        <v>0</v>
      </c>
    </row>
    <row r="21" spans="1:5" ht="13.5" thickBot="1">
      <c r="A21" s="32" t="s">
        <v>106</v>
      </c>
      <c r="B21" s="23" t="s">
        <v>104</v>
      </c>
      <c r="C21" s="23">
        <v>1000</v>
      </c>
      <c r="D21" s="65"/>
      <c r="E21" s="21">
        <f t="shared" si="0"/>
        <v>0</v>
      </c>
    </row>
    <row r="22" spans="1:5" ht="13.5" thickBot="1">
      <c r="A22" s="32" t="s">
        <v>107</v>
      </c>
      <c r="B22" s="23" t="s">
        <v>104</v>
      </c>
      <c r="C22" s="23">
        <v>1000</v>
      </c>
      <c r="D22" s="65"/>
      <c r="E22" s="21">
        <f t="shared" si="0"/>
        <v>0</v>
      </c>
    </row>
    <row r="23" spans="1:5" ht="13.5" thickBot="1">
      <c r="A23" s="32" t="s">
        <v>108</v>
      </c>
      <c r="B23" s="23" t="s">
        <v>109</v>
      </c>
      <c r="C23" s="23">
        <v>50</v>
      </c>
      <c r="D23" s="65"/>
      <c r="E23" s="21">
        <f t="shared" si="0"/>
        <v>0</v>
      </c>
    </row>
    <row r="24" spans="1:5" ht="13.5" thickBot="1">
      <c r="A24" s="32" t="s">
        <v>110</v>
      </c>
      <c r="B24" s="23" t="s">
        <v>109</v>
      </c>
      <c r="C24" s="23">
        <v>50</v>
      </c>
      <c r="D24" s="65"/>
      <c r="E24" s="21">
        <f t="shared" si="0"/>
        <v>0</v>
      </c>
    </row>
    <row r="25" spans="1:5" ht="13.5" thickBot="1">
      <c r="A25" s="32" t="s">
        <v>111</v>
      </c>
      <c r="B25" s="23" t="s">
        <v>109</v>
      </c>
      <c r="C25" s="23">
        <v>500</v>
      </c>
      <c r="D25" s="65"/>
      <c r="E25" s="21">
        <f t="shared" si="0"/>
        <v>0</v>
      </c>
    </row>
    <row r="26" spans="1:5" ht="13.5" thickBot="1">
      <c r="A26" s="32" t="s">
        <v>112</v>
      </c>
      <c r="B26" s="23" t="s">
        <v>109</v>
      </c>
      <c r="C26" s="23">
        <v>500</v>
      </c>
      <c r="D26" s="65"/>
      <c r="E26" s="21">
        <f t="shared" si="0"/>
        <v>0</v>
      </c>
    </row>
    <row r="27" spans="1:5" ht="13.5" thickBot="1">
      <c r="A27" s="32" t="s">
        <v>113</v>
      </c>
      <c r="B27" s="23" t="s">
        <v>114</v>
      </c>
      <c r="C27" s="23">
        <v>100</v>
      </c>
      <c r="D27" s="65"/>
      <c r="E27" s="21">
        <f t="shared" si="0"/>
        <v>0</v>
      </c>
    </row>
    <row r="28" spans="1:5" ht="13.5" thickBot="1">
      <c r="A28" s="32" t="s">
        <v>115</v>
      </c>
      <c r="B28" s="23" t="s">
        <v>109</v>
      </c>
      <c r="C28" s="23">
        <v>100</v>
      </c>
      <c r="D28" s="65"/>
      <c r="E28" s="21">
        <f t="shared" si="0"/>
        <v>0</v>
      </c>
    </row>
    <row r="29" spans="1:5" ht="13.5" thickBot="1">
      <c r="A29" s="32" t="s">
        <v>116</v>
      </c>
      <c r="B29" s="23" t="s">
        <v>109</v>
      </c>
      <c r="C29" s="23">
        <v>100</v>
      </c>
      <c r="D29" s="65"/>
      <c r="E29" s="21">
        <f t="shared" si="0"/>
        <v>0</v>
      </c>
    </row>
    <row r="30" spans="1:5" ht="13.5" thickBot="1">
      <c r="A30" s="32" t="s">
        <v>117</v>
      </c>
      <c r="B30" s="23" t="s">
        <v>109</v>
      </c>
      <c r="C30" s="23">
        <v>50</v>
      </c>
      <c r="D30" s="65"/>
      <c r="E30" s="21">
        <f t="shared" si="0"/>
        <v>0</v>
      </c>
    </row>
    <row r="31" spans="1:5" ht="13.5" thickBot="1">
      <c r="A31" s="32" t="s">
        <v>118</v>
      </c>
      <c r="B31" s="23" t="s">
        <v>109</v>
      </c>
      <c r="C31" s="23">
        <v>100</v>
      </c>
      <c r="D31" s="65"/>
      <c r="E31" s="21">
        <f t="shared" si="0"/>
        <v>0</v>
      </c>
    </row>
    <row r="32" spans="1:5" ht="13.5" thickBot="1">
      <c r="A32" s="32" t="s">
        <v>119</v>
      </c>
      <c r="B32" s="23" t="s">
        <v>109</v>
      </c>
      <c r="C32" s="23">
        <v>100</v>
      </c>
      <c r="D32" s="65"/>
      <c r="E32" s="21">
        <f t="shared" si="0"/>
        <v>0</v>
      </c>
    </row>
    <row r="33" spans="1:5" ht="13.5" thickBot="1">
      <c r="A33" s="32" t="s">
        <v>120</v>
      </c>
      <c r="B33" s="23" t="s">
        <v>109</v>
      </c>
      <c r="C33" s="23">
        <v>50</v>
      </c>
      <c r="D33" s="65"/>
      <c r="E33" s="21">
        <f t="shared" si="0"/>
        <v>0</v>
      </c>
    </row>
    <row r="34" spans="1:5" ht="13.5" thickBot="1">
      <c r="A34" s="32" t="s">
        <v>121</v>
      </c>
      <c r="B34" s="23" t="s">
        <v>109</v>
      </c>
      <c r="C34" s="23">
        <v>500</v>
      </c>
      <c r="D34" s="65"/>
      <c r="E34" s="21">
        <f t="shared" si="0"/>
        <v>0</v>
      </c>
    </row>
    <row r="35" spans="1:5" ht="13.5" thickBot="1">
      <c r="A35" s="32" t="s">
        <v>122</v>
      </c>
      <c r="B35" s="23" t="s">
        <v>89</v>
      </c>
      <c r="C35" s="23">
        <v>1000</v>
      </c>
      <c r="D35" s="65"/>
      <c r="E35" s="21">
        <f t="shared" si="0"/>
        <v>0</v>
      </c>
    </row>
    <row r="36" spans="1:5" ht="13.5" thickBot="1">
      <c r="A36" s="32" t="s">
        <v>123</v>
      </c>
      <c r="B36" s="23" t="s">
        <v>89</v>
      </c>
      <c r="C36" s="23">
        <v>1000</v>
      </c>
      <c r="D36" s="65"/>
      <c r="E36" s="21">
        <f t="shared" si="0"/>
        <v>0</v>
      </c>
    </row>
    <row r="37" spans="1:5" ht="13.5" thickBot="1">
      <c r="A37" s="32" t="s">
        <v>124</v>
      </c>
      <c r="B37" s="23" t="s">
        <v>89</v>
      </c>
      <c r="C37" s="23">
        <v>1000</v>
      </c>
      <c r="D37" s="65"/>
      <c r="E37" s="21">
        <f t="shared" si="0"/>
        <v>0</v>
      </c>
    </row>
    <row r="38" spans="1:5" ht="13.5" thickBot="1">
      <c r="A38" s="32" t="s">
        <v>125</v>
      </c>
      <c r="B38" s="23" t="s">
        <v>89</v>
      </c>
      <c r="C38" s="23">
        <v>1000</v>
      </c>
      <c r="D38" s="65"/>
      <c r="E38" s="21">
        <f t="shared" si="0"/>
        <v>0</v>
      </c>
    </row>
    <row r="39" spans="1:5" ht="13.5" thickBot="1">
      <c r="A39" s="32" t="s">
        <v>126</v>
      </c>
      <c r="B39" s="23" t="s">
        <v>89</v>
      </c>
      <c r="C39" s="23">
        <v>1000</v>
      </c>
      <c r="D39" s="65"/>
      <c r="E39" s="21">
        <f t="shared" si="0"/>
        <v>0</v>
      </c>
    </row>
    <row r="40" spans="1:5" ht="13.5" thickBot="1">
      <c r="A40" s="32" t="s">
        <v>127</v>
      </c>
      <c r="B40" s="23" t="s">
        <v>89</v>
      </c>
      <c r="C40" s="23">
        <v>1000</v>
      </c>
      <c r="D40" s="65"/>
      <c r="E40" s="21">
        <f t="shared" si="0"/>
        <v>0</v>
      </c>
    </row>
    <row r="41" spans="1:5" ht="13.5" thickBot="1">
      <c r="A41" s="32" t="s">
        <v>128</v>
      </c>
      <c r="B41" s="23" t="s">
        <v>89</v>
      </c>
      <c r="C41" s="23">
        <v>1000</v>
      </c>
      <c r="D41" s="65"/>
      <c r="E41" s="21">
        <f t="shared" si="0"/>
        <v>0</v>
      </c>
    </row>
    <row r="42" spans="1:5" ht="13.5" thickBot="1">
      <c r="A42" s="32" t="s">
        <v>129</v>
      </c>
      <c r="B42" s="23" t="s">
        <v>89</v>
      </c>
      <c r="C42" s="23">
        <v>1000</v>
      </c>
      <c r="D42" s="65"/>
      <c r="E42" s="21">
        <f t="shared" si="0"/>
        <v>0</v>
      </c>
    </row>
    <row r="43" spans="1:5" ht="13.5" thickBot="1">
      <c r="A43" s="32" t="s">
        <v>130</v>
      </c>
      <c r="B43" s="23" t="s">
        <v>89</v>
      </c>
      <c r="C43" s="23">
        <v>1000</v>
      </c>
      <c r="D43" s="65"/>
      <c r="E43" s="21">
        <f t="shared" si="0"/>
        <v>0</v>
      </c>
    </row>
    <row r="44" spans="1:5" ht="13.5" thickBot="1">
      <c r="A44" s="32" t="s">
        <v>131</v>
      </c>
      <c r="B44" s="23" t="s">
        <v>89</v>
      </c>
      <c r="C44" s="23">
        <v>1000</v>
      </c>
      <c r="D44" s="65"/>
      <c r="E44" s="21">
        <f t="shared" si="0"/>
        <v>0</v>
      </c>
    </row>
    <row r="45" spans="1:5" ht="13.5" thickBot="1">
      <c r="A45" s="32" t="s">
        <v>132</v>
      </c>
      <c r="B45" s="23" t="s">
        <v>89</v>
      </c>
      <c r="C45" s="23">
        <v>1000</v>
      </c>
      <c r="D45" s="65"/>
      <c r="E45" s="21">
        <f t="shared" si="0"/>
        <v>0</v>
      </c>
    </row>
    <row r="46" spans="1:5" ht="13.5" thickBot="1">
      <c r="A46" s="32" t="s">
        <v>133</v>
      </c>
      <c r="B46" s="23" t="s">
        <v>89</v>
      </c>
      <c r="C46" s="23">
        <v>1000</v>
      </c>
      <c r="D46" s="65"/>
      <c r="E46" s="21">
        <f t="shared" si="0"/>
        <v>0</v>
      </c>
    </row>
    <row r="47" spans="1:5" ht="13.5" thickBot="1">
      <c r="A47" s="32" t="s">
        <v>134</v>
      </c>
      <c r="B47" s="23" t="s">
        <v>89</v>
      </c>
      <c r="C47" s="23">
        <v>1000</v>
      </c>
      <c r="D47" s="65"/>
      <c r="E47" s="21">
        <f t="shared" si="0"/>
        <v>0</v>
      </c>
    </row>
    <row r="48" spans="1:5" ht="13.5" thickBot="1">
      <c r="A48" s="32" t="s">
        <v>135</v>
      </c>
      <c r="B48" s="23" t="s">
        <v>89</v>
      </c>
      <c r="C48" s="23">
        <v>1000</v>
      </c>
      <c r="D48" s="65"/>
      <c r="E48" s="21">
        <f t="shared" si="0"/>
        <v>0</v>
      </c>
    </row>
    <row r="49" spans="1:5" ht="13.5" thickBot="1">
      <c r="A49" s="32" t="s">
        <v>136</v>
      </c>
      <c r="B49" s="23" t="s">
        <v>104</v>
      </c>
      <c r="C49" s="23">
        <v>100</v>
      </c>
      <c r="D49" s="65"/>
      <c r="E49" s="21">
        <f t="shared" si="0"/>
        <v>0</v>
      </c>
    </row>
    <row r="50" spans="1:5" ht="13.5" thickBot="1">
      <c r="A50" s="32" t="s">
        <v>137</v>
      </c>
      <c r="B50" s="23" t="s">
        <v>104</v>
      </c>
      <c r="C50" s="23">
        <v>100</v>
      </c>
      <c r="D50" s="65"/>
      <c r="E50" s="21">
        <f t="shared" si="0"/>
        <v>0</v>
      </c>
    </row>
    <row r="51" spans="1:5" ht="13.5" thickBot="1">
      <c r="A51" s="32" t="s">
        <v>138</v>
      </c>
      <c r="B51" s="23" t="s">
        <v>104</v>
      </c>
      <c r="C51" s="23">
        <v>100</v>
      </c>
      <c r="D51" s="65"/>
      <c r="E51" s="21">
        <f t="shared" si="0"/>
        <v>0</v>
      </c>
    </row>
    <row r="52" spans="1:5" ht="13.5" thickBot="1">
      <c r="A52" s="32" t="s">
        <v>139</v>
      </c>
      <c r="B52" s="23" t="s">
        <v>104</v>
      </c>
      <c r="C52" s="23">
        <v>100</v>
      </c>
      <c r="D52" s="65"/>
      <c r="E52" s="21">
        <f t="shared" si="0"/>
        <v>0</v>
      </c>
    </row>
    <row r="53" spans="1:5" ht="13.5" thickBot="1">
      <c r="A53" s="32" t="s">
        <v>140</v>
      </c>
      <c r="B53" s="23" t="s">
        <v>104</v>
      </c>
      <c r="C53" s="23">
        <v>500</v>
      </c>
      <c r="D53" s="65"/>
      <c r="E53" s="21">
        <f t="shared" si="0"/>
        <v>0</v>
      </c>
    </row>
    <row r="54" spans="1:5" ht="13.5" thickBot="1">
      <c r="A54" s="32" t="s">
        <v>141</v>
      </c>
      <c r="B54" s="23" t="s">
        <v>89</v>
      </c>
      <c r="C54" s="23">
        <v>5000</v>
      </c>
      <c r="D54" s="65"/>
      <c r="E54" s="21">
        <f t="shared" si="0"/>
        <v>0</v>
      </c>
    </row>
    <row r="55" spans="1:5" ht="13.5" thickBot="1">
      <c r="A55" s="32" t="s">
        <v>142</v>
      </c>
      <c r="B55" s="23" t="s">
        <v>89</v>
      </c>
      <c r="C55" s="23">
        <v>6000</v>
      </c>
      <c r="D55" s="65"/>
      <c r="E55" s="21">
        <f t="shared" si="0"/>
        <v>0</v>
      </c>
    </row>
    <row r="56" spans="1:5" ht="13.5" thickBot="1">
      <c r="A56" s="32" t="s">
        <v>143</v>
      </c>
      <c r="B56" s="23" t="s">
        <v>89</v>
      </c>
      <c r="C56" s="23">
        <v>5000</v>
      </c>
      <c r="D56" s="65"/>
      <c r="E56" s="21">
        <f t="shared" si="0"/>
        <v>0</v>
      </c>
    </row>
    <row r="57" spans="1:5" ht="13.5" thickBot="1">
      <c r="A57" s="32" t="s">
        <v>144</v>
      </c>
      <c r="B57" s="23" t="s">
        <v>89</v>
      </c>
      <c r="C57" s="23">
        <v>5000</v>
      </c>
      <c r="D57" s="65"/>
      <c r="E57" s="21">
        <f t="shared" si="0"/>
        <v>0</v>
      </c>
    </row>
    <row r="58" spans="1:5" ht="13.5" thickBot="1">
      <c r="A58" s="32" t="s">
        <v>145</v>
      </c>
      <c r="B58" s="23" t="s">
        <v>89</v>
      </c>
      <c r="C58" s="23">
        <v>4000</v>
      </c>
      <c r="D58" s="65"/>
      <c r="E58" s="21">
        <f t="shared" si="0"/>
        <v>0</v>
      </c>
    </row>
    <row r="59" spans="1:5" ht="13.5" thickBot="1">
      <c r="A59" s="32" t="s">
        <v>146</v>
      </c>
      <c r="B59" s="23" t="s">
        <v>89</v>
      </c>
      <c r="C59" s="23">
        <v>2000</v>
      </c>
      <c r="D59" s="65"/>
      <c r="E59" s="21">
        <f t="shared" si="0"/>
        <v>0</v>
      </c>
    </row>
    <row r="60" spans="1:5" ht="13.5" thickBot="1">
      <c r="A60" s="32" t="s">
        <v>310</v>
      </c>
      <c r="B60" s="23" t="s">
        <v>109</v>
      </c>
      <c r="C60" s="23">
        <v>3000</v>
      </c>
      <c r="D60" s="65"/>
      <c r="E60" s="21">
        <f t="shared" si="0"/>
        <v>0</v>
      </c>
    </row>
    <row r="61" spans="1:5" ht="13.5" thickBot="1">
      <c r="A61" s="32" t="s">
        <v>147</v>
      </c>
      <c r="B61" s="23" t="s">
        <v>109</v>
      </c>
      <c r="C61" s="23">
        <v>5000</v>
      </c>
      <c r="D61" s="65"/>
      <c r="E61" s="21">
        <f t="shared" si="0"/>
        <v>0</v>
      </c>
    </row>
    <row r="62" spans="1:5" ht="13.5" thickBot="1">
      <c r="A62" s="32" t="s">
        <v>148</v>
      </c>
      <c r="B62" s="23" t="s">
        <v>109</v>
      </c>
      <c r="C62" s="23">
        <v>5000</v>
      </c>
      <c r="D62" s="65"/>
      <c r="E62" s="21">
        <f t="shared" si="0"/>
        <v>0</v>
      </c>
    </row>
    <row r="63" spans="1:5" ht="13.5" thickBot="1">
      <c r="A63" s="32" t="s">
        <v>149</v>
      </c>
      <c r="B63" s="23" t="s">
        <v>109</v>
      </c>
      <c r="C63" s="23">
        <v>500</v>
      </c>
      <c r="D63" s="65"/>
      <c r="E63" s="21">
        <f t="shared" si="0"/>
        <v>0</v>
      </c>
    </row>
    <row r="64" spans="1:5" ht="13.5" thickBot="1">
      <c r="A64" s="32" t="s">
        <v>150</v>
      </c>
      <c r="B64" s="23" t="s">
        <v>109</v>
      </c>
      <c r="C64" s="23">
        <v>500</v>
      </c>
      <c r="D64" s="65"/>
      <c r="E64" s="21">
        <f t="shared" si="0"/>
        <v>0</v>
      </c>
    </row>
    <row r="65" spans="1:5" ht="13.5" thickBot="1">
      <c r="A65" s="32" t="s">
        <v>151</v>
      </c>
      <c r="B65" s="23" t="s">
        <v>109</v>
      </c>
      <c r="C65" s="23">
        <v>1000</v>
      </c>
      <c r="D65" s="65"/>
      <c r="E65" s="21">
        <f t="shared" si="0"/>
        <v>0</v>
      </c>
    </row>
    <row r="66" spans="1:5" ht="13.5" thickBot="1">
      <c r="A66" s="32" t="s">
        <v>152</v>
      </c>
      <c r="B66" s="23" t="s">
        <v>109</v>
      </c>
      <c r="C66" s="23">
        <v>100</v>
      </c>
      <c r="D66" s="65"/>
      <c r="E66" s="21">
        <f t="shared" si="0"/>
        <v>0</v>
      </c>
    </row>
    <row r="67" spans="1:5" ht="13.5" thickBot="1">
      <c r="A67" s="32" t="s">
        <v>153</v>
      </c>
      <c r="B67" s="23" t="s">
        <v>109</v>
      </c>
      <c r="C67" s="23">
        <v>5000</v>
      </c>
      <c r="D67" s="65"/>
      <c r="E67" s="21">
        <f t="shared" si="0"/>
        <v>0</v>
      </c>
    </row>
    <row r="68" spans="1:5" ht="13.5" thickBot="1">
      <c r="A68" s="32" t="s">
        <v>154</v>
      </c>
      <c r="B68" s="23" t="s">
        <v>109</v>
      </c>
      <c r="C68" s="23">
        <v>5000</v>
      </c>
      <c r="D68" s="65"/>
      <c r="E68" s="21">
        <f t="shared" si="0"/>
        <v>0</v>
      </c>
    </row>
    <row r="69" spans="1:5" ht="13.5" thickBot="1">
      <c r="A69" s="32" t="s">
        <v>155</v>
      </c>
      <c r="B69" s="23" t="s">
        <v>109</v>
      </c>
      <c r="C69" s="23">
        <v>200</v>
      </c>
      <c r="D69" s="65"/>
      <c r="E69" s="21">
        <f t="shared" si="0"/>
        <v>0</v>
      </c>
    </row>
    <row r="70" spans="1:5" ht="13.5" thickBot="1">
      <c r="A70" s="32" t="s">
        <v>156</v>
      </c>
      <c r="B70" s="23" t="s">
        <v>109</v>
      </c>
      <c r="C70" s="23">
        <v>200</v>
      </c>
      <c r="D70" s="65"/>
      <c r="E70" s="21">
        <f t="shared" si="0"/>
        <v>0</v>
      </c>
    </row>
    <row r="71" spans="1:5" ht="13.5" thickBot="1">
      <c r="A71" s="32" t="s">
        <v>157</v>
      </c>
      <c r="B71" s="23" t="s">
        <v>109</v>
      </c>
      <c r="C71" s="23">
        <v>200</v>
      </c>
      <c r="D71" s="65"/>
      <c r="E71" s="21">
        <f aca="true" t="shared" si="1" ref="E71:E131">D71*C71</f>
        <v>0</v>
      </c>
    </row>
    <row r="72" spans="1:5" ht="13.5" thickBot="1">
      <c r="A72" s="32" t="s">
        <v>158</v>
      </c>
      <c r="B72" s="23" t="s">
        <v>109</v>
      </c>
      <c r="C72" s="23">
        <v>5000</v>
      </c>
      <c r="D72" s="65"/>
      <c r="E72" s="21">
        <f t="shared" si="1"/>
        <v>0</v>
      </c>
    </row>
    <row r="73" spans="1:5" ht="13.5" thickBot="1">
      <c r="A73" s="32" t="s">
        <v>159</v>
      </c>
      <c r="B73" s="23" t="s">
        <v>109</v>
      </c>
      <c r="C73" s="23">
        <v>500</v>
      </c>
      <c r="D73" s="65"/>
      <c r="E73" s="21">
        <f t="shared" si="1"/>
        <v>0</v>
      </c>
    </row>
    <row r="74" spans="1:5" ht="13.5" thickBot="1">
      <c r="A74" s="32" t="s">
        <v>160</v>
      </c>
      <c r="B74" s="23" t="s">
        <v>109</v>
      </c>
      <c r="C74" s="23">
        <v>100</v>
      </c>
      <c r="D74" s="65"/>
      <c r="E74" s="21">
        <f t="shared" si="1"/>
        <v>0</v>
      </c>
    </row>
    <row r="75" spans="1:5" ht="13.5" thickBot="1">
      <c r="A75" s="32" t="s">
        <v>161</v>
      </c>
      <c r="B75" s="23" t="s">
        <v>109</v>
      </c>
      <c r="C75" s="23">
        <v>100</v>
      </c>
      <c r="D75" s="65"/>
      <c r="E75" s="21">
        <f t="shared" si="1"/>
        <v>0</v>
      </c>
    </row>
    <row r="76" spans="1:5" ht="13.5" thickBot="1">
      <c r="A76" s="32" t="s">
        <v>162</v>
      </c>
      <c r="B76" s="23" t="s">
        <v>109</v>
      </c>
      <c r="C76" s="23">
        <v>100</v>
      </c>
      <c r="D76" s="65"/>
      <c r="E76" s="21">
        <f t="shared" si="1"/>
        <v>0</v>
      </c>
    </row>
    <row r="77" spans="1:5" ht="13.5" thickBot="1">
      <c r="A77" s="32" t="s">
        <v>163</v>
      </c>
      <c r="B77" s="23" t="s">
        <v>89</v>
      </c>
      <c r="C77" s="23">
        <v>50000</v>
      </c>
      <c r="D77" s="65"/>
      <c r="E77" s="21">
        <f t="shared" si="1"/>
        <v>0</v>
      </c>
    </row>
    <row r="78" spans="1:5" ht="13.5" thickBot="1">
      <c r="A78" s="32" t="s">
        <v>164</v>
      </c>
      <c r="B78" s="23" t="s">
        <v>89</v>
      </c>
      <c r="C78" s="23">
        <v>50000</v>
      </c>
      <c r="D78" s="65"/>
      <c r="E78" s="21">
        <f t="shared" si="1"/>
        <v>0</v>
      </c>
    </row>
    <row r="79" spans="1:5" ht="13.5" thickBot="1">
      <c r="A79" s="32" t="s">
        <v>165</v>
      </c>
      <c r="B79" s="23" t="s">
        <v>89</v>
      </c>
      <c r="C79" s="23">
        <v>30000</v>
      </c>
      <c r="D79" s="65"/>
      <c r="E79" s="21">
        <f t="shared" si="1"/>
        <v>0</v>
      </c>
    </row>
    <row r="80" spans="1:5" ht="13.5" thickBot="1">
      <c r="A80" s="32" t="s">
        <v>166</v>
      </c>
      <c r="B80" s="23" t="s">
        <v>89</v>
      </c>
      <c r="C80" s="23">
        <v>10000</v>
      </c>
      <c r="D80" s="65"/>
      <c r="E80" s="21">
        <f t="shared" si="1"/>
        <v>0</v>
      </c>
    </row>
    <row r="81" spans="1:5" ht="13.5" thickBot="1">
      <c r="A81" s="32" t="s">
        <v>167</v>
      </c>
      <c r="B81" s="23" t="s">
        <v>89</v>
      </c>
      <c r="C81" s="23">
        <v>5000</v>
      </c>
      <c r="D81" s="65"/>
      <c r="E81" s="21">
        <f t="shared" si="1"/>
        <v>0</v>
      </c>
    </row>
    <row r="82" spans="1:5" ht="13.5" thickBot="1">
      <c r="A82" s="32" t="s">
        <v>168</v>
      </c>
      <c r="B82" s="23" t="s">
        <v>109</v>
      </c>
      <c r="C82" s="23">
        <v>200</v>
      </c>
      <c r="D82" s="65"/>
      <c r="E82" s="21">
        <f t="shared" si="1"/>
        <v>0</v>
      </c>
    </row>
    <row r="83" spans="1:5" ht="13.5" thickBot="1">
      <c r="A83" s="32" t="s">
        <v>169</v>
      </c>
      <c r="B83" s="23" t="s">
        <v>109</v>
      </c>
      <c r="C83" s="23">
        <v>200</v>
      </c>
      <c r="D83" s="65"/>
      <c r="E83" s="21">
        <f t="shared" si="1"/>
        <v>0</v>
      </c>
    </row>
    <row r="84" spans="1:5" ht="13.5" thickBot="1">
      <c r="A84" s="32" t="s">
        <v>170</v>
      </c>
      <c r="B84" s="23" t="s">
        <v>109</v>
      </c>
      <c r="C84" s="23">
        <v>200</v>
      </c>
      <c r="D84" s="65"/>
      <c r="E84" s="21">
        <f t="shared" si="1"/>
        <v>0</v>
      </c>
    </row>
    <row r="85" spans="1:5" ht="13.5" thickBot="1">
      <c r="A85" s="32" t="s">
        <v>171</v>
      </c>
      <c r="B85" s="23" t="s">
        <v>109</v>
      </c>
      <c r="C85" s="23">
        <v>200</v>
      </c>
      <c r="D85" s="65"/>
      <c r="E85" s="21">
        <f t="shared" si="1"/>
        <v>0</v>
      </c>
    </row>
    <row r="86" spans="1:5" ht="13.5" thickBot="1">
      <c r="A86" s="32" t="s">
        <v>172</v>
      </c>
      <c r="B86" s="23" t="s">
        <v>173</v>
      </c>
      <c r="C86" s="23">
        <v>100</v>
      </c>
      <c r="D86" s="65"/>
      <c r="E86" s="21">
        <f t="shared" si="1"/>
        <v>0</v>
      </c>
    </row>
    <row r="87" spans="1:5" ht="13.5" thickBot="1">
      <c r="A87" s="32" t="s">
        <v>174</v>
      </c>
      <c r="B87" s="23" t="s">
        <v>173</v>
      </c>
      <c r="C87" s="23">
        <v>100</v>
      </c>
      <c r="D87" s="65"/>
      <c r="E87" s="21">
        <f t="shared" si="1"/>
        <v>0</v>
      </c>
    </row>
    <row r="88" spans="1:5" ht="13.5" thickBot="1">
      <c r="A88" s="32" t="s">
        <v>175</v>
      </c>
      <c r="B88" s="23" t="s">
        <v>109</v>
      </c>
      <c r="C88" s="23">
        <v>100</v>
      </c>
      <c r="D88" s="65"/>
      <c r="E88" s="21">
        <f t="shared" si="1"/>
        <v>0</v>
      </c>
    </row>
    <row r="89" spans="1:5" ht="13.5" thickBot="1">
      <c r="A89" s="32" t="s">
        <v>176</v>
      </c>
      <c r="B89" s="23" t="s">
        <v>109</v>
      </c>
      <c r="C89" s="23">
        <v>100</v>
      </c>
      <c r="D89" s="65"/>
      <c r="E89" s="21">
        <f t="shared" si="1"/>
        <v>0</v>
      </c>
    </row>
    <row r="90" spans="1:5" ht="13.5" thickBot="1">
      <c r="A90" s="32" t="s">
        <v>177</v>
      </c>
      <c r="B90" s="23" t="s">
        <v>109</v>
      </c>
      <c r="C90" s="23">
        <v>100</v>
      </c>
      <c r="D90" s="65"/>
      <c r="E90" s="21">
        <f t="shared" si="1"/>
        <v>0</v>
      </c>
    </row>
    <row r="91" spans="1:5" ht="13.5" thickBot="1">
      <c r="A91" s="32" t="s">
        <v>178</v>
      </c>
      <c r="B91" s="23" t="s">
        <v>109</v>
      </c>
      <c r="C91" s="23">
        <v>100</v>
      </c>
      <c r="D91" s="65"/>
      <c r="E91" s="21">
        <f t="shared" si="1"/>
        <v>0</v>
      </c>
    </row>
    <row r="92" spans="1:5" ht="13.5" thickBot="1">
      <c r="A92" s="32" t="s">
        <v>179</v>
      </c>
      <c r="B92" s="23" t="s">
        <v>109</v>
      </c>
      <c r="C92" s="23">
        <v>100</v>
      </c>
      <c r="D92" s="65"/>
      <c r="E92" s="21">
        <f t="shared" si="1"/>
        <v>0</v>
      </c>
    </row>
    <row r="93" spans="1:5" ht="13.5" thickBot="1">
      <c r="A93" s="32" t="s">
        <v>180</v>
      </c>
      <c r="B93" s="23" t="s">
        <v>109</v>
      </c>
      <c r="C93" s="23">
        <v>100</v>
      </c>
      <c r="D93" s="65"/>
      <c r="E93" s="21">
        <f t="shared" si="1"/>
        <v>0</v>
      </c>
    </row>
    <row r="94" spans="1:5" ht="13.5" thickBot="1">
      <c r="A94" s="32" t="s">
        <v>181</v>
      </c>
      <c r="B94" s="23" t="s">
        <v>109</v>
      </c>
      <c r="C94" s="23">
        <v>500</v>
      </c>
      <c r="D94" s="65"/>
      <c r="E94" s="21">
        <f t="shared" si="1"/>
        <v>0</v>
      </c>
    </row>
    <row r="95" spans="1:5" ht="13.5" thickBot="1">
      <c r="A95" s="32" t="s">
        <v>182</v>
      </c>
      <c r="B95" s="23" t="s">
        <v>109</v>
      </c>
      <c r="C95" s="23">
        <v>500</v>
      </c>
      <c r="D95" s="65"/>
      <c r="E95" s="21">
        <f t="shared" si="1"/>
        <v>0</v>
      </c>
    </row>
    <row r="96" spans="1:5" ht="13.5" thickBot="1">
      <c r="A96" s="32" t="s">
        <v>183</v>
      </c>
      <c r="B96" s="23" t="s">
        <v>109</v>
      </c>
      <c r="C96" s="23">
        <v>500</v>
      </c>
      <c r="D96" s="65"/>
      <c r="E96" s="21">
        <f t="shared" si="1"/>
        <v>0</v>
      </c>
    </row>
    <row r="97" spans="1:5" ht="13.5" thickBot="1">
      <c r="A97" s="32" t="s">
        <v>184</v>
      </c>
      <c r="B97" s="23" t="s">
        <v>185</v>
      </c>
      <c r="C97" s="23">
        <v>1000</v>
      </c>
      <c r="D97" s="65"/>
      <c r="E97" s="21">
        <f t="shared" si="1"/>
        <v>0</v>
      </c>
    </row>
    <row r="98" spans="1:5" ht="13.5" thickBot="1">
      <c r="A98" s="32" t="s">
        <v>186</v>
      </c>
      <c r="B98" s="23" t="s">
        <v>185</v>
      </c>
      <c r="C98" s="23">
        <v>1000</v>
      </c>
      <c r="D98" s="65"/>
      <c r="E98" s="21">
        <f t="shared" si="1"/>
        <v>0</v>
      </c>
    </row>
    <row r="99" spans="1:5" ht="13.5" thickBot="1">
      <c r="A99" s="32" t="s">
        <v>187</v>
      </c>
      <c r="B99" s="23" t="s">
        <v>185</v>
      </c>
      <c r="C99" s="23">
        <v>3000</v>
      </c>
      <c r="D99" s="65"/>
      <c r="E99" s="21">
        <f t="shared" si="1"/>
        <v>0</v>
      </c>
    </row>
    <row r="100" spans="1:5" ht="13.5" thickBot="1">
      <c r="A100" s="32" t="s">
        <v>188</v>
      </c>
      <c r="B100" s="23" t="s">
        <v>89</v>
      </c>
      <c r="C100" s="23">
        <v>5000</v>
      </c>
      <c r="D100" s="65"/>
      <c r="E100" s="21">
        <f t="shared" si="1"/>
        <v>0</v>
      </c>
    </row>
    <row r="101" spans="1:5" ht="13.5" thickBot="1">
      <c r="A101" s="32" t="s">
        <v>189</v>
      </c>
      <c r="B101" s="23" t="s">
        <v>109</v>
      </c>
      <c r="C101" s="23">
        <v>100</v>
      </c>
      <c r="D101" s="65"/>
      <c r="E101" s="21">
        <f t="shared" si="1"/>
        <v>0</v>
      </c>
    </row>
    <row r="102" spans="1:5" ht="13.5" thickBot="1">
      <c r="A102" s="32" t="s">
        <v>190</v>
      </c>
      <c r="B102" s="23" t="s">
        <v>89</v>
      </c>
      <c r="C102" s="23">
        <v>50000</v>
      </c>
      <c r="D102" s="65"/>
      <c r="E102" s="21">
        <f t="shared" si="1"/>
        <v>0</v>
      </c>
    </row>
    <row r="103" spans="1:5" ht="13.5" thickBot="1">
      <c r="A103" s="32" t="s">
        <v>191</v>
      </c>
      <c r="B103" s="23" t="s">
        <v>89</v>
      </c>
      <c r="C103" s="23">
        <v>10000</v>
      </c>
      <c r="D103" s="65"/>
      <c r="E103" s="21">
        <f t="shared" si="1"/>
        <v>0</v>
      </c>
    </row>
    <row r="104" spans="1:5" ht="13.5" thickBot="1">
      <c r="A104" s="32" t="s">
        <v>192</v>
      </c>
      <c r="B104" s="23" t="s">
        <v>89</v>
      </c>
      <c r="C104" s="23">
        <v>2000</v>
      </c>
      <c r="D104" s="65"/>
      <c r="E104" s="21">
        <f t="shared" si="1"/>
        <v>0</v>
      </c>
    </row>
    <row r="105" spans="1:5" ht="13.5" thickBot="1">
      <c r="A105" s="32" t="s">
        <v>193</v>
      </c>
      <c r="B105" s="23" t="s">
        <v>89</v>
      </c>
      <c r="C105" s="23">
        <v>60000</v>
      </c>
      <c r="D105" s="65"/>
      <c r="E105" s="21">
        <f t="shared" si="1"/>
        <v>0</v>
      </c>
    </row>
    <row r="106" spans="1:5" ht="13.5" thickBot="1">
      <c r="A106" s="32" t="s">
        <v>194</v>
      </c>
      <c r="B106" s="23" t="s">
        <v>89</v>
      </c>
      <c r="C106" s="23">
        <v>60000</v>
      </c>
      <c r="D106" s="65"/>
      <c r="E106" s="21">
        <f t="shared" si="1"/>
        <v>0</v>
      </c>
    </row>
    <row r="107" spans="1:5" ht="13.5" thickBot="1">
      <c r="A107" s="32" t="s">
        <v>195</v>
      </c>
      <c r="B107" s="23" t="s">
        <v>89</v>
      </c>
      <c r="C107" s="23">
        <v>20000</v>
      </c>
      <c r="D107" s="65"/>
      <c r="E107" s="21">
        <f t="shared" si="1"/>
        <v>0</v>
      </c>
    </row>
    <row r="108" spans="1:5" ht="13.5" thickBot="1">
      <c r="A108" s="32" t="s">
        <v>196</v>
      </c>
      <c r="B108" s="23" t="s">
        <v>109</v>
      </c>
      <c r="C108" s="23">
        <v>100</v>
      </c>
      <c r="D108" s="65"/>
      <c r="E108" s="21">
        <f t="shared" si="1"/>
        <v>0</v>
      </c>
    </row>
    <row r="109" spans="1:5" ht="13.5" thickBot="1">
      <c r="A109" s="32" t="s">
        <v>197</v>
      </c>
      <c r="B109" s="23" t="s">
        <v>109</v>
      </c>
      <c r="C109" s="23">
        <v>100</v>
      </c>
      <c r="D109" s="65"/>
      <c r="E109" s="21">
        <f t="shared" si="1"/>
        <v>0</v>
      </c>
    </row>
    <row r="110" spans="1:5" ht="13.5" thickBot="1">
      <c r="A110" s="32" t="s">
        <v>198</v>
      </c>
      <c r="B110" s="23" t="s">
        <v>109</v>
      </c>
      <c r="C110" s="23">
        <v>100</v>
      </c>
      <c r="D110" s="65"/>
      <c r="E110" s="21">
        <f t="shared" si="1"/>
        <v>0</v>
      </c>
    </row>
    <row r="111" spans="1:5" ht="13.5" thickBot="1">
      <c r="A111" s="32" t="s">
        <v>199</v>
      </c>
      <c r="B111" s="23" t="s">
        <v>89</v>
      </c>
      <c r="C111" s="23">
        <v>80000</v>
      </c>
      <c r="D111" s="65"/>
      <c r="E111" s="21">
        <f t="shared" si="1"/>
        <v>0</v>
      </c>
    </row>
    <row r="112" spans="1:5" ht="13.5" thickBot="1">
      <c r="A112" s="32" t="s">
        <v>200</v>
      </c>
      <c r="B112" s="23" t="s">
        <v>201</v>
      </c>
      <c r="C112" s="23">
        <v>6000</v>
      </c>
      <c r="D112" s="65"/>
      <c r="E112" s="21">
        <f t="shared" si="1"/>
        <v>0</v>
      </c>
    </row>
    <row r="113" spans="1:5" ht="13.5" thickBot="1">
      <c r="A113" s="32" t="s">
        <v>202</v>
      </c>
      <c r="B113" s="23" t="s">
        <v>201</v>
      </c>
      <c r="C113" s="23">
        <v>2000</v>
      </c>
      <c r="D113" s="65"/>
      <c r="E113" s="21">
        <f t="shared" si="1"/>
        <v>0</v>
      </c>
    </row>
    <row r="114" spans="1:5" ht="13.5" thickBot="1">
      <c r="A114" s="32" t="s">
        <v>203</v>
      </c>
      <c r="B114" s="23" t="s">
        <v>109</v>
      </c>
      <c r="C114" s="23">
        <v>100</v>
      </c>
      <c r="D114" s="65"/>
      <c r="E114" s="21">
        <f t="shared" si="1"/>
        <v>0</v>
      </c>
    </row>
    <row r="115" spans="1:5" ht="13.5" thickBot="1">
      <c r="A115" s="32" t="s">
        <v>204</v>
      </c>
      <c r="B115" s="23" t="s">
        <v>109</v>
      </c>
      <c r="C115" s="23">
        <v>100</v>
      </c>
      <c r="D115" s="65"/>
      <c r="E115" s="21">
        <f t="shared" si="1"/>
        <v>0</v>
      </c>
    </row>
    <row r="116" spans="1:5" ht="13.5" thickBot="1">
      <c r="A116" s="32" t="s">
        <v>205</v>
      </c>
      <c r="B116" s="23" t="s">
        <v>109</v>
      </c>
      <c r="C116" s="23">
        <v>100</v>
      </c>
      <c r="D116" s="65"/>
      <c r="E116" s="21">
        <f t="shared" si="1"/>
        <v>0</v>
      </c>
    </row>
    <row r="117" spans="1:5" ht="13.5" thickBot="1">
      <c r="A117" s="32" t="s">
        <v>206</v>
      </c>
      <c r="B117" s="23" t="s">
        <v>109</v>
      </c>
      <c r="C117" s="23">
        <v>100</v>
      </c>
      <c r="D117" s="65"/>
      <c r="E117" s="21">
        <f t="shared" si="1"/>
        <v>0</v>
      </c>
    </row>
    <row r="118" spans="1:5" ht="13.5" thickBot="1">
      <c r="A118" s="32" t="s">
        <v>207</v>
      </c>
      <c r="B118" s="23" t="s">
        <v>109</v>
      </c>
      <c r="C118" s="23">
        <v>100</v>
      </c>
      <c r="D118" s="65"/>
      <c r="E118" s="21">
        <f t="shared" si="1"/>
        <v>0</v>
      </c>
    </row>
    <row r="119" spans="1:5" ht="13.5" thickBot="1">
      <c r="A119" s="32" t="s">
        <v>208</v>
      </c>
      <c r="B119" s="23" t="s">
        <v>109</v>
      </c>
      <c r="C119" s="23">
        <v>100</v>
      </c>
      <c r="D119" s="65"/>
      <c r="E119" s="21">
        <f t="shared" si="1"/>
        <v>0</v>
      </c>
    </row>
    <row r="120" spans="1:5" ht="13.5" thickBot="1">
      <c r="A120" s="32" t="s">
        <v>209</v>
      </c>
      <c r="B120" s="23" t="s">
        <v>109</v>
      </c>
      <c r="C120" s="23">
        <v>100</v>
      </c>
      <c r="D120" s="65"/>
      <c r="E120" s="21">
        <f t="shared" si="1"/>
        <v>0</v>
      </c>
    </row>
    <row r="121" spans="1:5" ht="13.5" thickBot="1">
      <c r="A121" s="32" t="s">
        <v>210</v>
      </c>
      <c r="B121" s="23" t="s">
        <v>109</v>
      </c>
      <c r="C121" s="23">
        <v>100</v>
      </c>
      <c r="D121" s="65"/>
      <c r="E121" s="21">
        <f t="shared" si="1"/>
        <v>0</v>
      </c>
    </row>
    <row r="122" spans="1:5" ht="13.5" thickBot="1">
      <c r="A122" s="32" t="s">
        <v>211</v>
      </c>
      <c r="B122" s="23" t="s">
        <v>109</v>
      </c>
      <c r="C122" s="23">
        <v>100</v>
      </c>
      <c r="D122" s="65"/>
      <c r="E122" s="21">
        <f t="shared" si="1"/>
        <v>0</v>
      </c>
    </row>
    <row r="123" spans="1:5" ht="13.5" thickBot="1">
      <c r="A123" s="32" t="s">
        <v>212</v>
      </c>
      <c r="B123" s="23" t="s">
        <v>109</v>
      </c>
      <c r="C123" s="23">
        <v>100</v>
      </c>
      <c r="D123" s="65"/>
      <c r="E123" s="21">
        <f t="shared" si="1"/>
        <v>0</v>
      </c>
    </row>
    <row r="124" spans="1:5" ht="13.5" thickBot="1">
      <c r="A124" s="32" t="s">
        <v>213</v>
      </c>
      <c r="B124" s="23" t="s">
        <v>109</v>
      </c>
      <c r="C124" s="23">
        <v>100</v>
      </c>
      <c r="D124" s="65"/>
      <c r="E124" s="21">
        <f t="shared" si="1"/>
        <v>0</v>
      </c>
    </row>
    <row r="125" spans="1:5" ht="13.5" thickBot="1">
      <c r="A125" s="32" t="s">
        <v>214</v>
      </c>
      <c r="B125" s="23" t="s">
        <v>109</v>
      </c>
      <c r="C125" s="23">
        <v>200</v>
      </c>
      <c r="D125" s="65"/>
      <c r="E125" s="21">
        <f t="shared" si="1"/>
        <v>0</v>
      </c>
    </row>
    <row r="126" spans="1:5" ht="13.5" thickBot="1">
      <c r="A126" s="32" t="s">
        <v>215</v>
      </c>
      <c r="B126" s="23" t="s">
        <v>109</v>
      </c>
      <c r="C126" s="23">
        <v>100</v>
      </c>
      <c r="D126" s="65"/>
      <c r="E126" s="21">
        <f t="shared" si="1"/>
        <v>0</v>
      </c>
    </row>
    <row r="127" spans="1:5" ht="13.5" thickBot="1">
      <c r="A127" s="32" t="s">
        <v>216</v>
      </c>
      <c r="B127" s="23" t="s">
        <v>109</v>
      </c>
      <c r="C127" s="23">
        <v>300</v>
      </c>
      <c r="D127" s="65"/>
      <c r="E127" s="21">
        <f t="shared" si="1"/>
        <v>0</v>
      </c>
    </row>
    <row r="128" spans="1:5" ht="13.5" thickBot="1">
      <c r="A128" s="32" t="s">
        <v>217</v>
      </c>
      <c r="B128" s="23" t="s">
        <v>109</v>
      </c>
      <c r="C128" s="23">
        <v>400</v>
      </c>
      <c r="D128" s="65"/>
      <c r="E128" s="21">
        <f t="shared" si="1"/>
        <v>0</v>
      </c>
    </row>
    <row r="129" spans="1:5" ht="13.5" thickBot="1">
      <c r="A129" s="32" t="s">
        <v>218</v>
      </c>
      <c r="B129" s="23" t="s">
        <v>109</v>
      </c>
      <c r="C129" s="23">
        <v>100</v>
      </c>
      <c r="D129" s="65"/>
      <c r="E129" s="21">
        <f t="shared" si="1"/>
        <v>0</v>
      </c>
    </row>
    <row r="130" spans="1:5" ht="13.5" thickBot="1">
      <c r="A130" s="32" t="s">
        <v>219</v>
      </c>
      <c r="B130" s="23" t="s">
        <v>109</v>
      </c>
      <c r="C130" s="23">
        <v>500</v>
      </c>
      <c r="D130" s="65"/>
      <c r="E130" s="21">
        <f t="shared" si="1"/>
        <v>0</v>
      </c>
    </row>
    <row r="131" spans="1:5" ht="13.5" thickBot="1">
      <c r="A131" s="32" t="s">
        <v>220</v>
      </c>
      <c r="B131" s="23" t="s">
        <v>109</v>
      </c>
      <c r="C131" s="23">
        <v>50</v>
      </c>
      <c r="D131" s="65"/>
      <c r="E131" s="21">
        <f t="shared" si="1"/>
        <v>0</v>
      </c>
    </row>
    <row r="132" spans="1:5" ht="13.5" thickBot="1">
      <c r="A132" s="32" t="s">
        <v>221</v>
      </c>
      <c r="B132" s="23" t="s">
        <v>109</v>
      </c>
      <c r="C132" s="23">
        <v>50</v>
      </c>
      <c r="D132" s="65"/>
      <c r="E132" s="21">
        <f aca="true" t="shared" si="2" ref="E132:E176">D132*C132</f>
        <v>0</v>
      </c>
    </row>
    <row r="133" spans="1:5" ht="13.5" thickBot="1">
      <c r="A133" s="32" t="s">
        <v>222</v>
      </c>
      <c r="B133" s="23" t="s">
        <v>109</v>
      </c>
      <c r="C133" s="23">
        <v>50</v>
      </c>
      <c r="D133" s="65"/>
      <c r="E133" s="21">
        <f t="shared" si="2"/>
        <v>0</v>
      </c>
    </row>
    <row r="134" spans="1:5" ht="13.5" thickBot="1">
      <c r="A134" s="32" t="s">
        <v>223</v>
      </c>
      <c r="B134" s="23" t="s">
        <v>109</v>
      </c>
      <c r="C134" s="23">
        <v>50</v>
      </c>
      <c r="D134" s="65"/>
      <c r="E134" s="21">
        <f t="shared" si="2"/>
        <v>0</v>
      </c>
    </row>
    <row r="135" spans="1:5" ht="13.5" thickBot="1">
      <c r="A135" s="32" t="s">
        <v>224</v>
      </c>
      <c r="B135" s="23" t="s">
        <v>109</v>
      </c>
      <c r="C135" s="23">
        <v>50</v>
      </c>
      <c r="D135" s="65"/>
      <c r="E135" s="21">
        <f t="shared" si="2"/>
        <v>0</v>
      </c>
    </row>
    <row r="136" spans="1:5" ht="13.5" thickBot="1">
      <c r="A136" s="32" t="s">
        <v>225</v>
      </c>
      <c r="B136" s="23" t="s">
        <v>109</v>
      </c>
      <c r="C136" s="23">
        <v>200</v>
      </c>
      <c r="D136" s="65"/>
      <c r="E136" s="21">
        <f t="shared" si="2"/>
        <v>0</v>
      </c>
    </row>
    <row r="137" spans="1:5" ht="13.5" thickBot="1">
      <c r="A137" s="32" t="s">
        <v>226</v>
      </c>
      <c r="B137" s="23" t="s">
        <v>109</v>
      </c>
      <c r="C137" s="23">
        <v>50</v>
      </c>
      <c r="D137" s="65"/>
      <c r="E137" s="21">
        <f t="shared" si="2"/>
        <v>0</v>
      </c>
    </row>
    <row r="138" spans="1:5" ht="13.5" thickBot="1">
      <c r="A138" s="32" t="s">
        <v>227</v>
      </c>
      <c r="B138" s="23" t="s">
        <v>109</v>
      </c>
      <c r="C138" s="23">
        <v>100</v>
      </c>
      <c r="D138" s="65"/>
      <c r="E138" s="21">
        <f t="shared" si="2"/>
        <v>0</v>
      </c>
    </row>
    <row r="139" spans="1:5" ht="13.5" thickBot="1">
      <c r="A139" s="32" t="s">
        <v>228</v>
      </c>
      <c r="B139" s="23" t="s">
        <v>109</v>
      </c>
      <c r="C139" s="23">
        <v>100</v>
      </c>
      <c r="D139" s="65"/>
      <c r="E139" s="21">
        <f t="shared" si="2"/>
        <v>0</v>
      </c>
    </row>
    <row r="140" spans="1:5" ht="13.5" thickBot="1">
      <c r="A140" s="32" t="s">
        <v>229</v>
      </c>
      <c r="B140" s="23" t="s">
        <v>109</v>
      </c>
      <c r="C140" s="23">
        <v>50</v>
      </c>
      <c r="D140" s="65"/>
      <c r="E140" s="21">
        <f t="shared" si="2"/>
        <v>0</v>
      </c>
    </row>
    <row r="141" spans="1:5" ht="13.5" thickBot="1">
      <c r="A141" s="32" t="s">
        <v>230</v>
      </c>
      <c r="B141" s="23" t="s">
        <v>109</v>
      </c>
      <c r="C141" s="23">
        <v>100</v>
      </c>
      <c r="D141" s="65"/>
      <c r="E141" s="21">
        <f t="shared" si="2"/>
        <v>0</v>
      </c>
    </row>
    <row r="142" spans="1:5" ht="13.5" thickBot="1">
      <c r="A142" s="32" t="s">
        <v>231</v>
      </c>
      <c r="B142" s="23" t="s">
        <v>109</v>
      </c>
      <c r="C142" s="23">
        <v>500</v>
      </c>
      <c r="D142" s="65"/>
      <c r="E142" s="21">
        <f t="shared" si="2"/>
        <v>0</v>
      </c>
    </row>
    <row r="143" spans="1:5" ht="13.5" thickBot="1">
      <c r="A143" s="32" t="s">
        <v>312</v>
      </c>
      <c r="B143" s="23" t="s">
        <v>109</v>
      </c>
      <c r="C143" s="23">
        <v>50</v>
      </c>
      <c r="D143" s="65"/>
      <c r="E143" s="21">
        <f t="shared" si="2"/>
        <v>0</v>
      </c>
    </row>
    <row r="144" spans="1:5" ht="13.5" thickBot="1">
      <c r="A144" s="32" t="s">
        <v>311</v>
      </c>
      <c r="B144" s="23" t="s">
        <v>109</v>
      </c>
      <c r="C144" s="23">
        <v>50</v>
      </c>
      <c r="D144" s="65"/>
      <c r="E144" s="21">
        <f t="shared" si="2"/>
        <v>0</v>
      </c>
    </row>
    <row r="145" spans="1:5" ht="13.5" thickBot="1">
      <c r="A145" s="32" t="s">
        <v>232</v>
      </c>
      <c r="B145" s="23" t="s">
        <v>109</v>
      </c>
      <c r="C145" s="23">
        <v>50</v>
      </c>
      <c r="D145" s="65"/>
      <c r="E145" s="21">
        <f t="shared" si="2"/>
        <v>0</v>
      </c>
    </row>
    <row r="146" spans="1:5" ht="13.5" thickBot="1">
      <c r="A146" s="32" t="s">
        <v>233</v>
      </c>
      <c r="B146" s="23" t="s">
        <v>109</v>
      </c>
      <c r="C146" s="23">
        <v>200</v>
      </c>
      <c r="D146" s="65"/>
      <c r="E146" s="21">
        <f t="shared" si="2"/>
        <v>0</v>
      </c>
    </row>
    <row r="147" spans="1:5" ht="13.5" thickBot="1">
      <c r="A147" s="32" t="s">
        <v>234</v>
      </c>
      <c r="B147" s="23" t="s">
        <v>109</v>
      </c>
      <c r="C147" s="23">
        <v>50</v>
      </c>
      <c r="D147" s="65"/>
      <c r="E147" s="21">
        <f t="shared" si="2"/>
        <v>0</v>
      </c>
    </row>
    <row r="148" spans="1:5" ht="13.5" thickBot="1">
      <c r="A148" s="32" t="s">
        <v>235</v>
      </c>
      <c r="B148" s="23" t="s">
        <v>236</v>
      </c>
      <c r="C148" s="23">
        <v>200</v>
      </c>
      <c r="D148" s="65"/>
      <c r="E148" s="21">
        <f t="shared" si="2"/>
        <v>0</v>
      </c>
    </row>
    <row r="149" spans="1:5" ht="13.5" thickBot="1">
      <c r="A149" s="32" t="s">
        <v>237</v>
      </c>
      <c r="B149" s="23" t="s">
        <v>236</v>
      </c>
      <c r="C149" s="23">
        <v>100</v>
      </c>
      <c r="D149" s="65"/>
      <c r="E149" s="21">
        <f t="shared" si="2"/>
        <v>0</v>
      </c>
    </row>
    <row r="150" spans="1:5" ht="13.5" thickBot="1">
      <c r="A150" s="32" t="s">
        <v>238</v>
      </c>
      <c r="B150" s="23" t="s">
        <v>236</v>
      </c>
      <c r="C150" s="23">
        <v>50</v>
      </c>
      <c r="D150" s="65"/>
      <c r="E150" s="21">
        <f t="shared" si="2"/>
        <v>0</v>
      </c>
    </row>
    <row r="151" spans="1:5" ht="13.5" thickBot="1">
      <c r="A151" s="32" t="s">
        <v>239</v>
      </c>
      <c r="B151" s="23" t="s">
        <v>236</v>
      </c>
      <c r="C151" s="23">
        <v>100</v>
      </c>
      <c r="D151" s="65"/>
      <c r="E151" s="21">
        <f t="shared" si="2"/>
        <v>0</v>
      </c>
    </row>
    <row r="152" spans="1:5" ht="13.5" thickBot="1">
      <c r="A152" s="32" t="s">
        <v>240</v>
      </c>
      <c r="B152" s="23" t="s">
        <v>109</v>
      </c>
      <c r="C152" s="23">
        <v>100</v>
      </c>
      <c r="D152" s="65"/>
      <c r="E152" s="21">
        <f t="shared" si="2"/>
        <v>0</v>
      </c>
    </row>
    <row r="153" spans="1:5" ht="13.5" thickBot="1">
      <c r="A153" s="32" t="s">
        <v>241</v>
      </c>
      <c r="B153" s="23" t="s">
        <v>109</v>
      </c>
      <c r="C153" s="23">
        <v>200</v>
      </c>
      <c r="D153" s="65"/>
      <c r="E153" s="21">
        <f t="shared" si="2"/>
        <v>0</v>
      </c>
    </row>
    <row r="154" spans="1:5" ht="13.5" thickBot="1">
      <c r="A154" s="32" t="s">
        <v>242</v>
      </c>
      <c r="B154" s="23" t="s">
        <v>109</v>
      </c>
      <c r="C154" s="23">
        <v>50</v>
      </c>
      <c r="D154" s="65"/>
      <c r="E154" s="21">
        <f t="shared" si="2"/>
        <v>0</v>
      </c>
    </row>
    <row r="155" spans="1:5" ht="13.5" thickBot="1">
      <c r="A155" s="32" t="s">
        <v>243</v>
      </c>
      <c r="B155" s="23" t="s">
        <v>244</v>
      </c>
      <c r="C155" s="23">
        <v>1000</v>
      </c>
      <c r="D155" s="65"/>
      <c r="E155" s="21">
        <f t="shared" si="2"/>
        <v>0</v>
      </c>
    </row>
    <row r="156" spans="1:5" ht="13.5" thickBot="1">
      <c r="A156" s="32" t="s">
        <v>245</v>
      </c>
      <c r="B156" s="23" t="s">
        <v>244</v>
      </c>
      <c r="C156" s="23">
        <v>1000</v>
      </c>
      <c r="D156" s="65"/>
      <c r="E156" s="21">
        <f t="shared" si="2"/>
        <v>0</v>
      </c>
    </row>
    <row r="157" spans="1:5" ht="13.5" thickBot="1">
      <c r="A157" s="32" t="s">
        <v>246</v>
      </c>
      <c r="B157" s="23" t="s">
        <v>244</v>
      </c>
      <c r="C157" s="23">
        <v>1000</v>
      </c>
      <c r="D157" s="65"/>
      <c r="E157" s="21">
        <f t="shared" si="2"/>
        <v>0</v>
      </c>
    </row>
    <row r="158" spans="1:5" ht="13.5" thickBot="1">
      <c r="A158" s="32" t="s">
        <v>247</v>
      </c>
      <c r="B158" s="23" t="s">
        <v>244</v>
      </c>
      <c r="C158" s="23">
        <v>1000</v>
      </c>
      <c r="D158" s="65"/>
      <c r="E158" s="21">
        <f t="shared" si="2"/>
        <v>0</v>
      </c>
    </row>
    <row r="159" spans="1:5" ht="13.5" thickBot="1">
      <c r="A159" s="32" t="s">
        <v>248</v>
      </c>
      <c r="B159" s="23" t="s">
        <v>244</v>
      </c>
      <c r="C159" s="23">
        <v>1000</v>
      </c>
      <c r="D159" s="65"/>
      <c r="E159" s="21">
        <f t="shared" si="2"/>
        <v>0</v>
      </c>
    </row>
    <row r="160" spans="1:5" ht="13.5" thickBot="1">
      <c r="A160" s="32" t="s">
        <v>249</v>
      </c>
      <c r="B160" s="23" t="s">
        <v>244</v>
      </c>
      <c r="C160" s="23">
        <v>2000</v>
      </c>
      <c r="D160" s="65"/>
      <c r="E160" s="21">
        <f t="shared" si="2"/>
        <v>0</v>
      </c>
    </row>
    <row r="161" spans="1:5" ht="13.5" thickBot="1">
      <c r="A161" s="32" t="s">
        <v>322</v>
      </c>
      <c r="B161" s="23" t="s">
        <v>244</v>
      </c>
      <c r="C161" s="23">
        <v>15000</v>
      </c>
      <c r="D161" s="65"/>
      <c r="E161" s="21">
        <f t="shared" si="2"/>
        <v>0</v>
      </c>
    </row>
    <row r="162" spans="1:5" ht="13.5" thickBot="1">
      <c r="A162" s="32" t="s">
        <v>323</v>
      </c>
      <c r="B162" s="23" t="s">
        <v>244</v>
      </c>
      <c r="C162" s="23">
        <v>5000</v>
      </c>
      <c r="D162" s="65"/>
      <c r="E162" s="21">
        <f t="shared" si="2"/>
        <v>0</v>
      </c>
    </row>
    <row r="163" spans="1:5" ht="13.5" thickBot="1">
      <c r="A163" s="32" t="s">
        <v>250</v>
      </c>
      <c r="B163" s="23" t="s">
        <v>244</v>
      </c>
      <c r="C163" s="23">
        <v>3000</v>
      </c>
      <c r="D163" s="65"/>
      <c r="E163" s="21">
        <f t="shared" si="2"/>
        <v>0</v>
      </c>
    </row>
    <row r="164" spans="1:5" ht="13.5" thickBot="1">
      <c r="A164" s="32" t="s">
        <v>251</v>
      </c>
      <c r="B164" s="23" t="s">
        <v>244</v>
      </c>
      <c r="C164" s="23">
        <v>3000</v>
      </c>
      <c r="D164" s="65"/>
      <c r="E164" s="21">
        <f t="shared" si="2"/>
        <v>0</v>
      </c>
    </row>
    <row r="165" spans="1:5" ht="13.5" thickBot="1">
      <c r="A165" s="32" t="s">
        <v>252</v>
      </c>
      <c r="B165" s="23" t="s">
        <v>244</v>
      </c>
      <c r="C165" s="23">
        <v>3000</v>
      </c>
      <c r="D165" s="65"/>
      <c r="E165" s="21">
        <f t="shared" si="2"/>
        <v>0</v>
      </c>
    </row>
    <row r="166" spans="1:5" ht="13.5" thickBot="1">
      <c r="A166" s="32" t="s">
        <v>253</v>
      </c>
      <c r="B166" s="23" t="s">
        <v>244</v>
      </c>
      <c r="C166" s="23">
        <v>3000</v>
      </c>
      <c r="D166" s="65"/>
      <c r="E166" s="21">
        <f t="shared" si="2"/>
        <v>0</v>
      </c>
    </row>
    <row r="167" spans="1:5" ht="13.5" thickBot="1">
      <c r="A167" s="32" t="s">
        <v>254</v>
      </c>
      <c r="B167" s="23" t="s">
        <v>244</v>
      </c>
      <c r="C167" s="23">
        <v>5000</v>
      </c>
      <c r="D167" s="65"/>
      <c r="E167" s="21">
        <f t="shared" si="2"/>
        <v>0</v>
      </c>
    </row>
    <row r="168" spans="1:5" ht="13.5" thickBot="1">
      <c r="A168" s="32" t="s">
        <v>255</v>
      </c>
      <c r="B168" s="23" t="s">
        <v>244</v>
      </c>
      <c r="C168" s="23">
        <v>5000</v>
      </c>
      <c r="D168" s="65"/>
      <c r="E168" s="21">
        <f t="shared" si="2"/>
        <v>0</v>
      </c>
    </row>
    <row r="169" spans="1:5" ht="13.5" thickBot="1">
      <c r="A169" s="32" t="s">
        <v>256</v>
      </c>
      <c r="B169" s="23" t="s">
        <v>244</v>
      </c>
      <c r="C169" s="23">
        <v>3000</v>
      </c>
      <c r="D169" s="65"/>
      <c r="E169" s="21">
        <f t="shared" si="2"/>
        <v>0</v>
      </c>
    </row>
    <row r="170" spans="1:5" ht="13.5" thickBot="1">
      <c r="A170" s="32" t="s">
        <v>257</v>
      </c>
      <c r="B170" s="23" t="s">
        <v>244</v>
      </c>
      <c r="C170" s="23">
        <v>3000</v>
      </c>
      <c r="D170" s="65"/>
      <c r="E170" s="21">
        <f t="shared" si="2"/>
        <v>0</v>
      </c>
    </row>
    <row r="171" spans="1:5" ht="13.5" thickBot="1">
      <c r="A171" s="32" t="s">
        <v>258</v>
      </c>
      <c r="B171" s="23" t="s">
        <v>244</v>
      </c>
      <c r="C171" s="23">
        <v>3000</v>
      </c>
      <c r="D171" s="65"/>
      <c r="E171" s="21">
        <f t="shared" si="2"/>
        <v>0</v>
      </c>
    </row>
    <row r="172" spans="1:5" ht="13.5" thickBot="1">
      <c r="A172" s="32" t="s">
        <v>259</v>
      </c>
      <c r="B172" s="23" t="s">
        <v>244</v>
      </c>
      <c r="C172" s="23">
        <v>5000</v>
      </c>
      <c r="D172" s="65"/>
      <c r="E172" s="21">
        <f t="shared" si="2"/>
        <v>0</v>
      </c>
    </row>
    <row r="173" spans="1:5" ht="13.5" thickBot="1">
      <c r="A173" s="32" t="s">
        <v>260</v>
      </c>
      <c r="B173" s="23" t="s">
        <v>244</v>
      </c>
      <c r="C173" s="23">
        <v>1000</v>
      </c>
      <c r="D173" s="65"/>
      <c r="E173" s="21">
        <f t="shared" si="2"/>
        <v>0</v>
      </c>
    </row>
    <row r="174" spans="1:5" ht="13.5" thickBot="1">
      <c r="A174" s="32" t="s">
        <v>261</v>
      </c>
      <c r="B174" s="23" t="s">
        <v>244</v>
      </c>
      <c r="C174" s="23">
        <v>10000</v>
      </c>
      <c r="D174" s="65"/>
      <c r="E174" s="21">
        <f t="shared" si="2"/>
        <v>0</v>
      </c>
    </row>
    <row r="175" spans="1:5" ht="13.5" thickBot="1">
      <c r="A175" s="32" t="s">
        <v>262</v>
      </c>
      <c r="B175" s="23" t="s">
        <v>244</v>
      </c>
      <c r="C175" s="23">
        <v>1000</v>
      </c>
      <c r="D175" s="65"/>
      <c r="E175" s="21">
        <f t="shared" si="2"/>
        <v>0</v>
      </c>
    </row>
    <row r="176" spans="1:5" ht="13.5" thickBot="1">
      <c r="A176" s="32" t="s">
        <v>263</v>
      </c>
      <c r="B176" s="23" t="s">
        <v>114</v>
      </c>
      <c r="C176" s="23">
        <v>50000</v>
      </c>
      <c r="D176" s="65"/>
      <c r="E176" s="21">
        <f t="shared" si="2"/>
        <v>0</v>
      </c>
    </row>
    <row r="177" ht="12.75">
      <c r="A177" s="9"/>
    </row>
    <row r="179" spans="1:4" ht="14.25" thickBot="1">
      <c r="A179" s="18" t="s">
        <v>325</v>
      </c>
      <c r="B179"/>
      <c r="C179"/>
      <c r="D179"/>
    </row>
    <row r="180" spans="1:5" ht="30.75" customHeight="1" thickBot="1">
      <c r="A180" s="10" t="s">
        <v>326</v>
      </c>
      <c r="B180" s="66" t="s">
        <v>313</v>
      </c>
      <c r="C180" s="86">
        <f>SUM(E6:E176)</f>
        <v>0</v>
      </c>
      <c r="D180" s="86"/>
      <c r="E180" s="87"/>
    </row>
  </sheetData>
  <sheetProtection password="8C18" sheet="1"/>
  <mergeCells count="1">
    <mergeCell ref="C180:E18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&amp;LStanovení nabídkové ceny - část C&amp;CStránka &amp;P z &amp;N /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SŽDC,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Nabídková cena ŽTM</dc:title>
  <dc:subject/>
  <dc:creator/>
  <cp:keywords/>
  <dc:description/>
  <cp:lastModifiedBy>MyDva</cp:lastModifiedBy>
  <cp:lastPrinted>2012-10-09T01:46:08Z</cp:lastPrinted>
  <dcterms:created xsi:type="dcterms:W3CDTF">2012-09-27T17:14:18Z</dcterms:created>
  <dcterms:modified xsi:type="dcterms:W3CDTF">2012-10-04T01:49:01Z</dcterms:modified>
  <cp:category/>
  <cp:version/>
  <cp:contentType/>
  <cp:contentStatus/>
</cp:coreProperties>
</file>