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redl\Desktop\KROS výstupy\"/>
    </mc:Choice>
  </mc:AlternateContent>
  <bookViews>
    <workbookView xWindow="0" yWindow="0" windowWidth="0" windowHeight="0"/>
  </bookViews>
  <sheets>
    <sheet name="Rekapitulace zakázky" sheetId="1" r:id="rId1"/>
    <sheet name="ST - UNL" sheetId="2" r:id="rId2"/>
    <sheet name="ST - Most" sheetId="3" r:id="rId3"/>
    <sheet name="Pokyny pro vyplnění" sheetId="4" r:id="rId4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'ST - UNL'!$C$86:$K$131</definedName>
    <definedName name="_xlnm.Print_Area" localSheetId="1">'ST - UNL'!$C$4:$J$41,'ST - UNL'!$C$47:$J$66,'ST - UNL'!$C$72:$K$131</definedName>
    <definedName name="_xlnm.Print_Titles" localSheetId="1">'ST - UNL'!$86:$86</definedName>
    <definedName name="_xlnm._FilterDatabase" localSheetId="2" hidden="1">'ST - Most'!$C$86:$K$117</definedName>
    <definedName name="_xlnm.Print_Area" localSheetId="2">'ST - Most'!$C$4:$J$41,'ST - Most'!$C$47:$J$66,'ST - Most'!$C$72:$K$117</definedName>
    <definedName name="_xlnm.Print_Titles" localSheetId="2">'ST - Most'!$86:$86</definedName>
  </definedNames>
  <calcPr/>
</workbook>
</file>

<file path=xl/calcChain.xml><?xml version="1.0" encoding="utf-8"?>
<calcChain xmlns="http://schemas.openxmlformats.org/spreadsheetml/2006/main">
  <c i="3" l="1" r="J39"/>
  <c r="J38"/>
  <c i="1" r="AY58"/>
  <c i="3" r="J37"/>
  <c i="1" r="AX58"/>
  <c i="3"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2" r="J39"/>
  <c r="J38"/>
  <c i="1" r="AY56"/>
  <c i="2" r="J37"/>
  <c i="1" r="AX56"/>
  <c i="2"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05"/>
  <c r="BH105"/>
  <c r="BG105"/>
  <c r="BF105"/>
  <c r="T105"/>
  <c r="R105"/>
  <c r="P105"/>
  <c r="BI93"/>
  <c r="BH93"/>
  <c r="BG93"/>
  <c r="BF93"/>
  <c r="T93"/>
  <c r="R93"/>
  <c r="P93"/>
  <c r="BI90"/>
  <c r="BH90"/>
  <c r="BG90"/>
  <c r="BF90"/>
  <c r="T90"/>
  <c r="R90"/>
  <c r="P90"/>
  <c r="J84"/>
  <c r="F83"/>
  <c r="F81"/>
  <c r="E79"/>
  <c r="J59"/>
  <c r="F58"/>
  <c r="F56"/>
  <c r="E54"/>
  <c r="J23"/>
  <c r="E23"/>
  <c r="J83"/>
  <c r="J22"/>
  <c r="J20"/>
  <c r="E20"/>
  <c r="F84"/>
  <c r="J19"/>
  <c r="J14"/>
  <c r="J56"/>
  <c r="E7"/>
  <c r="E75"/>
  <c i="1" r="L50"/>
  <c r="AM50"/>
  <c r="AM49"/>
  <c r="L49"/>
  <c r="AM47"/>
  <c r="L47"/>
  <c r="L45"/>
  <c r="L44"/>
  <c i="2" r="F38"/>
  <c r="BK90"/>
  <c i="3" r="J94"/>
  <c r="J107"/>
  <c r="BK98"/>
  <c r="J102"/>
  <c i="1" r="AS55"/>
  <c i="2" r="BK124"/>
  <c r="BK121"/>
  <c r="BK117"/>
  <c r="BK105"/>
  <c r="BK93"/>
  <c r="F37"/>
  <c r="F39"/>
  <c r="J90"/>
  <c i="3" r="J113"/>
  <c r="BK90"/>
  <c r="J90"/>
  <c r="J98"/>
  <c i="2" r="BK127"/>
  <c r="J127"/>
  <c r="J124"/>
  <c r="J121"/>
  <c r="J117"/>
  <c r="J105"/>
  <c r="J93"/>
  <c i="1" r="AS57"/>
  <c i="3" r="BK102"/>
  <c r="BK113"/>
  <c r="BK107"/>
  <c r="BK94"/>
  <c i="2" l="1" r="P89"/>
  <c r="P88"/>
  <c r="P87"/>
  <c i="1" r="AU56"/>
  <c i="3" r="BK89"/>
  <c r="J89"/>
  <c r="J65"/>
  <c i="2" r="T89"/>
  <c r="T88"/>
  <c r="T87"/>
  <c i="3" r="R89"/>
  <c r="R88"/>
  <c r="R87"/>
  <c i="2" r="BK89"/>
  <c r="J89"/>
  <c r="J65"/>
  <c r="R89"/>
  <c r="R88"/>
  <c r="R87"/>
  <c i="3" r="P89"/>
  <c r="P88"/>
  <c r="P87"/>
  <c i="1" r="AU58"/>
  <c i="3" r="T89"/>
  <c r="T88"/>
  <c r="T87"/>
  <c r="J56"/>
  <c r="E75"/>
  <c r="F84"/>
  <c r="BE102"/>
  <c r="BE107"/>
  <c r="BE94"/>
  <c r="BE90"/>
  <c r="BE98"/>
  <c r="BE113"/>
  <c i="2" r="J58"/>
  <c r="J81"/>
  <c r="F59"/>
  <c r="BE90"/>
  <c r="BE93"/>
  <c r="BE105"/>
  <c r="BE117"/>
  <c r="BE121"/>
  <c r="BE124"/>
  <c r="BE127"/>
  <c i="1" r="BB56"/>
  <c i="2" r="E50"/>
  <c i="1" r="BC56"/>
  <c r="BD56"/>
  <c r="AU55"/>
  <c r="BB55"/>
  <c r="AX55"/>
  <c r="BC55"/>
  <c r="AS54"/>
  <c r="BD55"/>
  <c i="3" r="F36"/>
  <c i="1" r="BA58"/>
  <c r="BA57"/>
  <c r="AW57"/>
  <c i="3" r="F37"/>
  <c i="1" r="BB58"/>
  <c r="BB57"/>
  <c r="AX57"/>
  <c r="AU57"/>
  <c i="2" r="J36"/>
  <c i="1" r="AW56"/>
  <c i="3" r="F39"/>
  <c i="1" r="BD58"/>
  <c r="BD57"/>
  <c i="2" r="F36"/>
  <c i="1" r="BA56"/>
  <c r="BA55"/>
  <c r="AW55"/>
  <c i="3" r="J36"/>
  <c i="1" r="AW58"/>
  <c i="3" r="F38"/>
  <c i="1" r="BC58"/>
  <c r="BC57"/>
  <c r="AY57"/>
  <c i="2" l="1" r="BK88"/>
  <c r="J88"/>
  <c r="J64"/>
  <c i="3" r="BK88"/>
  <c r="BK87"/>
  <c r="J87"/>
  <c r="J63"/>
  <c i="1" r="AU54"/>
  <c i="2" r="F35"/>
  <c i="1" r="AZ56"/>
  <c r="AZ55"/>
  <c r="AV55"/>
  <c r="AT55"/>
  <c r="BC54"/>
  <c r="W32"/>
  <c r="BA54"/>
  <c r="W30"/>
  <c r="BB54"/>
  <c r="AX54"/>
  <c r="AY55"/>
  <c r="BD54"/>
  <c r="W33"/>
  <c i="3" r="J35"/>
  <c i="1" r="AV58"/>
  <c r="AT58"/>
  <c i="2" r="J35"/>
  <c i="1" r="AV56"/>
  <c r="AT56"/>
  <c i="3" r="F35"/>
  <c i="1" r="AZ58"/>
  <c r="AZ57"/>
  <c r="AV57"/>
  <c r="AT57"/>
  <c i="2" l="1" r="BK87"/>
  <c r="J87"/>
  <c r="J63"/>
  <c i="3" r="J88"/>
  <c r="J64"/>
  <c r="J32"/>
  <c i="1" r="AG58"/>
  <c r="AG57"/>
  <c r="AY54"/>
  <c r="AW54"/>
  <c r="AK30"/>
  <c r="W31"/>
  <c r="AZ54"/>
  <c r="AV54"/>
  <c r="AK29"/>
  <c i="3" l="1" r="J41"/>
  <c i="1" r="AN58"/>
  <c r="AN57"/>
  <c i="2" r="J32"/>
  <c i="1" r="AG56"/>
  <c r="AG55"/>
  <c r="AG54"/>
  <c r="AK26"/>
  <c r="AK35"/>
  <c r="AT54"/>
  <c r="W29"/>
  <c i="2" l="1" r="J41"/>
  <c i="1" r="AN55"/>
  <c r="AN54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<sst xmlns="http://schemas.openxmlformats.org/spreadsheetml/2006/main">
  <si>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</si>
  <si>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</si>
  <si>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</si>
  <si>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</si>
  <si>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</si>
  <si>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{0f2b03d8-50bb-4c5b-9068-38beb4928025}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</si>
  <si>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</si>
  <si>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</si>
  <si>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</si>
  <si>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</si>
  <si>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</si>
  <si>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</si>
  <si>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</si>
  <si>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</si>
  <si>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650220008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</si>
  <si>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</si>
  <si>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</si>
  <si>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Mechanické a chemické hubení nežádoucí vegetace u ST OŘ UNL 2023 - OPRAVA Č.1</t>
  </si>
  <si>
    <t>KSO:</t>
  </si>
  <si>
    <t/>
  </si>
  <si>
    <t>CC-CZ:</t>
  </si>
  <si>
    <t>Místo:</t>
  </si>
  <si>
    <t>Obvod OŘ UNL</t>
  </si>
  <si>
    <t>Datum:</t>
  </si>
  <si>
    <t>6. 1. 2023</t>
  </si>
  <si>
    <t>Zadavatel:</t>
  </si>
  <si>
    <t>IČ:</t>
  </si>
  <si>
    <t>Správa železnic, státní organizace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</si>
  <si>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</si>
  <si>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</si>
  <si>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</si>
  <si>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</si>
  <si>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</si>
  <si>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</si>
  <si>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</si>
  <si>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Tomáš Šrédl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</si>
  <si>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</si>
  <si>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</si>
  <si>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</si>
  <si>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</si>
  <si>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</si>
  <si>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</si>
  <si>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</si>
  <si>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</si>
  <si>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</si>
  <si>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</si>
  <si>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</si>
  <si>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</si>
  <si>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</si>
  <si>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</si>
  <si>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</si>
  <si>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</si>
  <si>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</si>
  <si>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</si>
  <si>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</si>
  <si>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</si>
  <si>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</si>
  <si>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</si>
  <si>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</si>
  <si>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</si>
  <si>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</si>
  <si>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</si>
  <si>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</si>
  <si>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</si>
  <si>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</si>
  <si>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</si>
  <si>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</si>
  <si>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</si>
  <si>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</si>
  <si>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</si>
  <si>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</si>
  <si>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</si>
  <si>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</si>
  <si>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</si>
  <si>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</si>
  <si>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</si>
  <si>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01</t>
  </si>
  <si>
    <t>Hubení plevelů v obvodu ST Ústí nad Labem</t>
  </si>
  <si>
    <t>STA</t>
  </si>
  <si>
    <t>1</t>
  </si>
  <si>
    <t>{ebc7d486-278e-4275-b575-8173d2a61387}</t>
  </si>
  <si>
    <t>2</t>
  </si>
  <si>
    <t>/</t>
  </si>
  <si>
    <t>ST</t>
  </si>
  <si>
    <t>UNL</t>
  </si>
  <si>
    <t>Soupis</t>
  </si>
  <si>
    <t>{ae8796c6-fc82-4011-beae-8dae530c395e}</t>
  </si>
  <si>
    <t>02</t>
  </si>
  <si>
    <t>Hubení plevelů v obvodu ST Most</t>
  </si>
  <si>
    <t>{8421ffe0-b08b-4498-a335-885daf9dbfff}</t>
  </si>
  <si>
    <t>Most</t>
  </si>
  <si>
    <t>{dbe2045d-825b-4705-97cc-7c1d6bd505da}</t>
  </si>
  <si>
    <t>KRYCÍ LIST SOUPISU PRACÍ</t>
  </si>
  <si>
    <t>Objekt:</t>
  </si>
  <si>
    <t>01 - Hubení plevelů v obvodu ST Ústí nad Labem</t>
  </si>
  <si>
    <t>Soupis:</t>
  </si>
  <si>
    <t>ST - UNL</t>
  </si>
  <si>
    <t>Obvod ST Ústí nad Labem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</si>
  <si>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</si>
  <si>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</si>
  <si>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</si>
  <si>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</si>
  <si>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</si>
  <si>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</si>
  <si>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</si>
  <si>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</si>
  <si>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</si>
  <si>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</si>
  <si>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</si>
  <si>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</si>
  <si>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</si>
  <si>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</si>
  <si>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</si>
  <si>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</si>
  <si>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</si>
  <si>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</si>
  <si>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</si>
  <si>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</si>
  <si>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</si>
  <si>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</si>
  <si>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</si>
  <si>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</si>
  <si>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</si>
  <si>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5904055010</t>
  </si>
  <si>
    <t>Hubení travního porostu postřikovačem místně ručně tráva, plevel</t>
  </si>
  <si>
    <t>m2</t>
  </si>
  <si>
    <t>Sborník UOŽI 01 2022</t>
  </si>
  <si>
    <t>4</t>
  </si>
  <si>
    <t>1284712697</t>
  </si>
  <si>
    <t>PP</t>
  </si>
  <si>
    <t>Hubení travního porostu postřikovačem místně ručně tráva, plevel. Poznámka: 1. V cenách jsou započteny náklady na postřik travního porostu nebo náletové dřevité vegetace, potřebné manipulace a aplikací herbicidu. 2. V cenách nejsou obsaženy náklady na vodu a dodávku herbicidu.</t>
  </si>
  <si>
    <t>VV</t>
  </si>
  <si>
    <t>"TO Litoměřice" 4400*2</t>
  </si>
  <si>
    <t>5904055310</t>
  </si>
  <si>
    <t>Hubení travního porostu postřikovačem strojně s použitím selektivního postřiku v profilu koleje šíře záběru 5 m</t>
  </si>
  <si>
    <t>km</t>
  </si>
  <si>
    <t>271400792</t>
  </si>
  <si>
    <t>Hubení travního porostu postřikovačem strojně s použitím selektivního postřiku v profilu koleje šíře záběru 5 m. Poznámka: 1. V cenách jsou započteny náklady na postřik travního porostu nebo náletové dřevité vegetace, potřebné manipulace a aplikací herbicidu. 2. V cenách nejsou obsaženy náklady na vodu a dodávku herbicidu.</t>
  </si>
  <si>
    <t>"TO Roudnice n.L."32,195+32,195</t>
  </si>
  <si>
    <t>"TO Lovosice" 46,505+52,476</t>
  </si>
  <si>
    <t>"TO Litoměřice" 32,57+32,57</t>
  </si>
  <si>
    <t>"TO Ústí n.L. západ" 81,038+81,038</t>
  </si>
  <si>
    <t>"TO Ústí n.L. hl.n." 14,886+14,886</t>
  </si>
  <si>
    <t>"TO Děčín hl.n." 60,07+60,07</t>
  </si>
  <si>
    <t>"TO Děčín východ" 48,207+48,207</t>
  </si>
  <si>
    <t>"TO Česká Kamenice" 18,81+18,81</t>
  </si>
  <si>
    <t>"TO Rumburk" 12,408+12,408</t>
  </si>
  <si>
    <t>Součet</t>
  </si>
  <si>
    <t>3</t>
  </si>
  <si>
    <t>5904055320</t>
  </si>
  <si>
    <t>Hubení travního porostu postřikovačem strojně s použitím selektivního postřiku v profilu koleje šíře záběru 6 m</t>
  </si>
  <si>
    <t>1061919707</t>
  </si>
  <si>
    <t>Hubení travního porostu postřikovačem strojně s použitím selektivního postřiku v profilu koleje šíře záběru 6 m. Poznámka: 1. V cenách jsou započteny náklady na postřik travního porostu nebo náletové dřevité vegetace, potřebné manipulace a aplikací herbicidu. 2. V cenách nejsou obsaženy náklady na vodu a dodávku herbicidu.</t>
  </si>
  <si>
    <t>"TO Roudnice n.L."105,195+105,195</t>
  </si>
  <si>
    <t>"TO Lovosice" 51,284+74,844</t>
  </si>
  <si>
    <t>"TO Litoměřice" 69,938+69,938</t>
  </si>
  <si>
    <t>"TO Ústí n.L. západ" 14,302+14,302</t>
  </si>
  <si>
    <t>"TO Ústí n.L. hl.n." 45,928+45,928</t>
  </si>
  <si>
    <t>"TO Děčín hl.n." 60,948+40,082</t>
  </si>
  <si>
    <t>"TO Děčín východ" 61,36+61,36</t>
  </si>
  <si>
    <t>"TO Česká Kamenice" 69,423+68,663</t>
  </si>
  <si>
    <t>"TO Rumburk" 57,021+57,021</t>
  </si>
  <si>
    <t>5904055210</t>
  </si>
  <si>
    <t>Hubení travního porostu postřikovačem strojně mimo profil koleje jednostranně šíře záběru do 2 m</t>
  </si>
  <si>
    <t>-372317487</t>
  </si>
  <si>
    <t>Hubení travního porostu postřikovačem strojně mimo profil koleje jednostranně šíře záběru do 2 m. Poznámka: 1. V cenách jsou započteny náklady na postřik travního porostu nebo náletové dřevité vegetace, potřebné manipulace a aplikací herbicidu. 2. V cenách nejsou obsaženy náklady na vodu a dodávku herbicidu.</t>
  </si>
  <si>
    <t>drátovodné trasy 1.a2.kolo</t>
  </si>
  <si>
    <t>0,365+0,365</t>
  </si>
  <si>
    <t>M</t>
  </si>
  <si>
    <t>5954101035</t>
  </si>
  <si>
    <t>Herbicidy Roundup Klasik Pro</t>
  </si>
  <si>
    <t>litr</t>
  </si>
  <si>
    <t>8</t>
  </si>
  <si>
    <t>-1032559963</t>
  </si>
  <si>
    <t>1772,081*2,4</t>
  </si>
  <si>
    <t>6</t>
  </si>
  <si>
    <t>5954101010</t>
  </si>
  <si>
    <t>Herbicidy Dicopur M 750</t>
  </si>
  <si>
    <t>-1021562764</t>
  </si>
  <si>
    <t>886,896*1,08</t>
  </si>
  <si>
    <t>7</t>
  </si>
  <si>
    <t>08211R</t>
  </si>
  <si>
    <t>voda pitná pro ostatní odběratele</t>
  </si>
  <si>
    <t>m3</t>
  </si>
  <si>
    <t>877008430</t>
  </si>
  <si>
    <t>voda na postřik</t>
  </si>
  <si>
    <t>192</t>
  </si>
  <si>
    <t>"Množství bude sníženo o vodu dodanou bezplatně oraganizační složkou SŽ"</t>
  </si>
  <si>
    <t>02 - Hubení plevelů v obvodu ST Most</t>
  </si>
  <si>
    <t>ST - Most</t>
  </si>
  <si>
    <t>Obvod ST Most</t>
  </si>
  <si>
    <t>1635122548</t>
  </si>
  <si>
    <t xml:space="preserve">"1. a 2. kolo                          =  "513,641*2</t>
  </si>
  <si>
    <t>2060054306</t>
  </si>
  <si>
    <t xml:space="preserve">"1. a 2.kolo                          =  " 345,122*2</t>
  </si>
  <si>
    <t>5904060005</t>
  </si>
  <si>
    <t>Hubení náletové a pařezové vegetace ručně postřikovačem mimo profil KL místně</t>
  </si>
  <si>
    <t>-1942147497</t>
  </si>
  <si>
    <t>Hubení náletové a pařezové vegetace ručně postřikovačem mimo profil KL místně. Poznámka: 1. V cenách jsou započteny náklady na postřik náletové dřevité vegetace nebo pařezové výmladnosti aplikací herbicidu. 2. V cenách nejsou obsaženy náklady na vodu a dodávku herbicidu.</t>
  </si>
  <si>
    <t xml:space="preserve">"V obou kolech    "37450*2</t>
  </si>
  <si>
    <t>852818488</t>
  </si>
  <si>
    <t xml:space="preserve">"Uvažováno s množstvím 4,0 l /ha  v každém ze 2 kol dle registrace na eagri.cz )" </t>
  </si>
  <si>
    <t xml:space="preserve">"Koleje a plochy  ( výpočet v souboru  13.2_Předpokládaný rozsah chemického hubení - OBLAST Č. 2 (ST Most) 2023.xlsx )           "3711,150+14,98</t>
  </si>
  <si>
    <t>-444245079</t>
  </si>
  <si>
    <t>"Na plochách použití Dicopuru nepožadujeme"</t>
  </si>
  <si>
    <t xml:space="preserve">"Uvažováno s množstvím   1,8 l /ha  v každém ze 2 kol dle registrace na eagri.cz )"</t>
  </si>
  <si>
    <t xml:space="preserve">"Koleje   ( výpočet v souboru  13.2_Předpokládaný rozsah chemického hubení - OBLAST Č. 2 (ST Most) 2022.xlsx )           "1670,017+0</t>
  </si>
  <si>
    <t>08211321</t>
  </si>
  <si>
    <t>-2122927578</t>
  </si>
  <si>
    <t xml:space="preserve">"Uvažováno s průměrným množstvím vody 300 l /ha  za oba postřiky    "278,336+1,1235</t>
  </si>
  <si>
    <t>"Množství bude sníženo o vodu dodanou bezplatně oraganizační složkou Správy Železnic"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</si>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</sst>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650220008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Mechanické a chemické hubení nežádoucí vegetace u ST OŘ UNL 2023 - OPRAVA Č.1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Obvod OŘ UNL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železnic, státní organizace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Tomáš Šrédl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ROUND(AS55+AS57,2)</f>
        <v>0</v>
      </c>
      <c r="AT54" s="107">
        <f>ROUND(SUM(AV54:AW54),2)</f>
        <v>0</v>
      </c>
      <c r="AU54" s="108">
        <f>ROUND(AU55+AU57,5)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ROUND(AZ55+AZ57,2)</f>
        <v>0</v>
      </c>
      <c r="BA54" s="107">
        <f>ROUND(BA55+BA57,2)</f>
        <v>0</v>
      </c>
      <c r="BB54" s="107">
        <f>ROUND(BB55+BB57,2)</f>
        <v>0</v>
      </c>
      <c r="BC54" s="107">
        <f>ROUND(BC55+BC57,2)</f>
        <v>0</v>
      </c>
      <c r="BD54" s="109">
        <f>ROUND(BD55+BD57,2)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'ST - UNL'!J32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'ST - UNL'!P87</f>
        <v>0</v>
      </c>
      <c r="AV56" s="131">
        <f>'ST - UNL'!J35</f>
        <v>0</v>
      </c>
      <c r="AW56" s="131">
        <f>'ST - UNL'!J36</f>
        <v>0</v>
      </c>
      <c r="AX56" s="131">
        <f>'ST - UNL'!J37</f>
        <v>0</v>
      </c>
      <c r="AY56" s="131">
        <f>'ST - UNL'!J38</f>
        <v>0</v>
      </c>
      <c r="AZ56" s="131">
        <f>'ST - UNL'!F35</f>
        <v>0</v>
      </c>
      <c r="BA56" s="131">
        <f>'ST - UNL'!F36</f>
        <v>0</v>
      </c>
      <c r="BB56" s="131">
        <f>'ST - UNL'!F37</f>
        <v>0</v>
      </c>
      <c r="BC56" s="131">
        <f>'ST - UNL'!F38</f>
        <v>0</v>
      </c>
      <c r="BD56" s="133">
        <f>'ST - UNL'!F39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7" customFormat="1" ht="16.5" customHeight="1">
      <c r="A57" s="7"/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ROUND(AG58,2)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78</v>
      </c>
      <c r="AR57" s="119"/>
      <c r="AS57" s="120">
        <f>ROUND(AS58,2)</f>
        <v>0</v>
      </c>
      <c r="AT57" s="121">
        <f>ROUND(SUM(AV57:AW57),2)</f>
        <v>0</v>
      </c>
      <c r="AU57" s="122">
        <f>ROUND(AU58,5)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ROUND(AZ58,2)</f>
        <v>0</v>
      </c>
      <c r="BA57" s="121">
        <f>ROUND(BA58,2)</f>
        <v>0</v>
      </c>
      <c r="BB57" s="121">
        <f>ROUND(BB58,2)</f>
        <v>0</v>
      </c>
      <c r="BC57" s="121">
        <f>ROUND(BC58,2)</f>
        <v>0</v>
      </c>
      <c r="BD57" s="123">
        <f>ROUND(BD58,2)</f>
        <v>0</v>
      </c>
      <c r="BE57" s="7"/>
      <c r="BS57" s="124" t="s">
        <v>71</v>
      </c>
      <c r="BT57" s="124" t="s">
        <v>79</v>
      </c>
      <c r="BU57" s="124" t="s">
        <v>73</v>
      </c>
      <c r="BV57" s="124" t="s">
        <v>74</v>
      </c>
      <c r="BW57" s="124" t="s">
        <v>89</v>
      </c>
      <c r="BX57" s="124" t="s">
        <v>5</v>
      </c>
      <c r="CL57" s="124" t="s">
        <v>19</v>
      </c>
      <c r="CM57" s="124" t="s">
        <v>81</v>
      </c>
    </row>
    <row r="58" s="4" customFormat="1" ht="16.5" customHeight="1">
      <c r="A58" s="125" t="s">
        <v>82</v>
      </c>
      <c r="B58" s="64"/>
      <c r="C58" s="126"/>
      <c r="D58" s="126"/>
      <c r="E58" s="127" t="s">
        <v>83</v>
      </c>
      <c r="F58" s="127"/>
      <c r="G58" s="127"/>
      <c r="H58" s="127"/>
      <c r="I58" s="127"/>
      <c r="J58" s="126"/>
      <c r="K58" s="127" t="s">
        <v>90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'ST - Most'!J32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5">
        <v>0</v>
      </c>
      <c r="AT58" s="136">
        <f>ROUND(SUM(AV58:AW58),2)</f>
        <v>0</v>
      </c>
      <c r="AU58" s="137">
        <f>'ST - Most'!P87</f>
        <v>0</v>
      </c>
      <c r="AV58" s="136">
        <f>'ST - Most'!J35</f>
        <v>0</v>
      </c>
      <c r="AW58" s="136">
        <f>'ST - Most'!J36</f>
        <v>0</v>
      </c>
      <c r="AX58" s="136">
        <f>'ST - Most'!J37</f>
        <v>0</v>
      </c>
      <c r="AY58" s="136">
        <f>'ST - Most'!J38</f>
        <v>0</v>
      </c>
      <c r="AZ58" s="136">
        <f>'ST - Most'!F35</f>
        <v>0</v>
      </c>
      <c r="BA58" s="136">
        <f>'ST - Most'!F36</f>
        <v>0</v>
      </c>
      <c r="BB58" s="136">
        <f>'ST - Most'!F37</f>
        <v>0</v>
      </c>
      <c r="BC58" s="136">
        <f>'ST - Most'!F38</f>
        <v>0</v>
      </c>
      <c r="BD58" s="138">
        <f>'ST - Most'!F39</f>
        <v>0</v>
      </c>
      <c r="BE58" s="4"/>
      <c r="BT58" s="134" t="s">
        <v>81</v>
      </c>
      <c r="BV58" s="134" t="s">
        <v>74</v>
      </c>
      <c r="BW58" s="134" t="s">
        <v>91</v>
      </c>
      <c r="BX58" s="134" t="s">
        <v>89</v>
      </c>
      <c r="CL58" s="134" t="s">
        <v>19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vIJe2lMJAbvyG60bmW2IFQ8qzTuLJGQg0aUKLjQ3RX+l6k6/nY8RmmgryO/xyZMpzDcFsvfkp8HAvbJihSyOJw==" hashValue="gATivjuBW80JhWL3UZRXXIX9NvjKQh0tAw5wevL9tRIbmtaNtikh8yly9bAUfvwrjLoMCUvT0dvKcRR4UQThS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T - UNL'!C2" display="/"/>
    <hyperlink ref="A58" location="'ST - Mo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zakázky'!K6</f>
        <v>Mechanické a chemické hubení nežádoucí vegetace u ST OŘ UNL 2023 - OPRAVA Č.1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97</v>
      </c>
      <c r="G14" s="39"/>
      <c r="H14" s="39"/>
      <c r="I14" s="143" t="s">
        <v>23</v>
      </c>
      <c r="J14" s="147" t="str">
        <f>'Rekapitulace zakázky'!AN8</f>
        <v>6. 1. 2023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zakázky'!AN16="","",'Rekapitulace zakázky'!AN16)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43" t="s">
        <v>28</v>
      </c>
      <c r="J23" s="134" t="str">
        <f>IF('Rekapitulace zakázky'!AN17="","",'Rekapitulace zakázky'!AN17)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ROUND((SUM(BE87:BE131)),  2)</f>
        <v>0</v>
      </c>
      <c r="G35" s="39"/>
      <c r="H35" s="39"/>
      <c r="I35" s="158">
        <v>0.20999999999999999</v>
      </c>
      <c r="J35" s="157">
        <f>ROUND(((SUM(BE87:BE131))*I35),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ROUND((SUM(BF87:BF131)),  2)</f>
        <v>0</v>
      </c>
      <c r="G36" s="39"/>
      <c r="H36" s="39"/>
      <c r="I36" s="158">
        <v>0.14999999999999999</v>
      </c>
      <c r="J36" s="157">
        <f>ROUND(((SUM(BF87:BF131))*I36),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Mechanické a chemické hubení nežádoucí vegetace u ST OŘ UNL 2023 - OPRAVA Č.1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 - UNL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Obvod ST Ústí nad Labem</v>
      </c>
      <c r="G56" s="41"/>
      <c r="H56" s="41"/>
      <c r="I56" s="33" t="s">
        <v>23</v>
      </c>
      <c r="J56" s="73" t="str">
        <f>IF(J14="","",J14)</f>
        <v>6. 1. 2023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Správa železnic, státní organizace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99</v>
      </c>
      <c r="D61" s="172"/>
      <c r="E61" s="172"/>
      <c r="F61" s="172"/>
      <c r="G61" s="172"/>
      <c r="H61" s="172"/>
      <c r="I61" s="172"/>
      <c r="J61" s="173" t="s">
        <v>100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101</v>
      </c>
    </row>
    <row r="64" s="9" customFormat="1" ht="24.96" customHeight="1">
      <c r="A64" s="9"/>
      <c r="B64" s="175"/>
      <c r="C64" s="176"/>
      <c r="D64" s="177" t="s">
        <v>102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103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104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Mechanické a chemické hubení nežádoucí vegetace u ST OŘ UNL 2023 - OPRAVA Č.1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93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94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ST - UNL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Obvod ST Ústí nad Labem</v>
      </c>
      <c r="G81" s="41"/>
      <c r="H81" s="41"/>
      <c r="I81" s="33" t="s">
        <v>23</v>
      </c>
      <c r="J81" s="73" t="str">
        <f>IF(J14="","",J14)</f>
        <v>6. 1. 2023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Správa železnic, státní organizace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Tomáš Šrédl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105</v>
      </c>
      <c r="D86" s="189" t="s">
        <v>57</v>
      </c>
      <c r="E86" s="189" t="s">
        <v>53</v>
      </c>
      <c r="F86" s="189" t="s">
        <v>54</v>
      </c>
      <c r="G86" s="189" t="s">
        <v>106</v>
      </c>
      <c r="H86" s="189" t="s">
        <v>107</v>
      </c>
      <c r="I86" s="189" t="s">
        <v>108</v>
      </c>
      <c r="J86" s="189" t="s">
        <v>100</v>
      </c>
      <c r="K86" s="190" t="s">
        <v>109</v>
      </c>
      <c r="L86" s="191"/>
      <c r="M86" s="93" t="s">
        <v>19</v>
      </c>
      <c r="N86" s="94" t="s">
        <v>42</v>
      </c>
      <c r="O86" s="94" t="s">
        <v>110</v>
      </c>
      <c r="P86" s="94" t="s">
        <v>111</v>
      </c>
      <c r="Q86" s="94" t="s">
        <v>112</v>
      </c>
      <c r="R86" s="94" t="s">
        <v>113</v>
      </c>
      <c r="S86" s="94" t="s">
        <v>114</v>
      </c>
      <c r="T86" s="95" t="s">
        <v>115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116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5.2108420000000004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101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117</v>
      </c>
      <c r="F88" s="200" t="s">
        <v>118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5.2108420000000004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71</v>
      </c>
      <c r="AU88" s="209" t="s">
        <v>72</v>
      </c>
      <c r="AY88" s="208" t="s">
        <v>119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120</v>
      </c>
      <c r="F89" s="211" t="s">
        <v>121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SUM(P90:P131)</f>
        <v>0</v>
      </c>
      <c r="Q89" s="205"/>
      <c r="R89" s="206">
        <f>SUM(R90:R131)</f>
        <v>5.2108420000000004</v>
      </c>
      <c r="S89" s="205"/>
      <c r="T89" s="207">
        <f>SUM(T90:T131)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71</v>
      </c>
      <c r="AU89" s="209" t="s">
        <v>79</v>
      </c>
      <c r="AY89" s="208" t="s">
        <v>119</v>
      </c>
      <c r="BK89" s="210">
        <f>SUM(BK90:BK131)</f>
        <v>0</v>
      </c>
    </row>
    <row r="90" s="2" customFormat="1" ht="24.15" customHeight="1">
      <c r="A90" s="39"/>
      <c r="B90" s="40"/>
      <c r="C90" s="213" t="s">
        <v>79</v>
      </c>
      <c r="D90" s="214" t="s">
        <v>122</v>
      </c>
      <c r="E90" s="215" t="s">
        <v>123</v>
      </c>
      <c r="F90" s="216" t="s">
        <v>124</v>
      </c>
      <c r="G90" s="217" t="s">
        <v>125</v>
      </c>
      <c r="H90" s="218">
        <v>8800</v>
      </c>
      <c r="I90" s="219"/>
      <c r="J90" s="220">
        <f>ROUND(I90*H90,2)</f>
        <v>0</v>
      </c>
      <c r="K90" s="216" t="s">
        <v>126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127</v>
      </c>
      <c r="AT90" s="225" t="s">
        <v>122</v>
      </c>
      <c r="AU90" s="225" t="s">
        <v>81</v>
      </c>
      <c r="AY90" s="18" t="s">
        <v>119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79</v>
      </c>
      <c r="BK90" s="226">
        <f>ROUND(I90*H90,2)</f>
        <v>0</v>
      </c>
      <c r="BL90" s="18" t="s">
        <v>127</v>
      </c>
      <c r="BM90" s="225" t="s">
        <v>128</v>
      </c>
    </row>
    <row r="91" s="2" customFormat="1">
      <c r="A91" s="39"/>
      <c r="B91" s="40"/>
      <c r="C91" s="41"/>
      <c r="D91" s="227" t="s">
        <v>129</v>
      </c>
      <c r="E91" s="41"/>
      <c r="F91" s="228" t="s">
        <v>130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81</v>
      </c>
    </row>
    <row r="92" s="13" customFormat="1">
      <c r="A92" s="13"/>
      <c r="B92" s="232"/>
      <c r="C92" s="233"/>
      <c r="D92" s="227" t="s">
        <v>131</v>
      </c>
      <c r="E92" s="234" t="s">
        <v>19</v>
      </c>
      <c r="F92" s="235" t="s">
        <v>132</v>
      </c>
      <c r="G92" s="233"/>
      <c r="H92" s="236">
        <v>8800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131</v>
      </c>
      <c r="AU92" s="242" t="s">
        <v>81</v>
      </c>
      <c r="AV92" s="13" t="s">
        <v>81</v>
      </c>
      <c r="AW92" s="13" t="s">
        <v>33</v>
      </c>
      <c r="AX92" s="13" t="s">
        <v>79</v>
      </c>
      <c r="AY92" s="242" t="s">
        <v>119</v>
      </c>
    </row>
    <row r="93" s="2" customFormat="1" ht="37.8" customHeight="1">
      <c r="A93" s="39"/>
      <c r="B93" s="40"/>
      <c r="C93" s="213" t="s">
        <v>81</v>
      </c>
      <c r="D93" s="213" t="s">
        <v>122</v>
      </c>
      <c r="E93" s="215" t="s">
        <v>133</v>
      </c>
      <c r="F93" s="216" t="s">
        <v>134</v>
      </c>
      <c r="G93" s="217" t="s">
        <v>135</v>
      </c>
      <c r="H93" s="218">
        <v>699.34900000000005</v>
      </c>
      <c r="I93" s="219"/>
      <c r="J93" s="220">
        <f>ROUND(I93*H93,2)</f>
        <v>0</v>
      </c>
      <c r="K93" s="216" t="s">
        <v>126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127</v>
      </c>
      <c r="AT93" s="225" t="s">
        <v>122</v>
      </c>
      <c r="AU93" s="225" t="s">
        <v>81</v>
      </c>
      <c r="AY93" s="18" t="s">
        <v>119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79</v>
      </c>
      <c r="BK93" s="226">
        <f>ROUND(I93*H93,2)</f>
        <v>0</v>
      </c>
      <c r="BL93" s="18" t="s">
        <v>127</v>
      </c>
      <c r="BM93" s="225" t="s">
        <v>136</v>
      </c>
    </row>
    <row r="94" s="2" customFormat="1">
      <c r="A94" s="39"/>
      <c r="B94" s="40"/>
      <c r="C94" s="41"/>
      <c r="D94" s="227" t="s">
        <v>129</v>
      </c>
      <c r="E94" s="41"/>
      <c r="F94" s="228" t="s">
        <v>137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81</v>
      </c>
    </row>
    <row r="95" s="13" customFormat="1">
      <c r="A95" s="13"/>
      <c r="B95" s="232"/>
      <c r="C95" s="233"/>
      <c r="D95" s="227" t="s">
        <v>131</v>
      </c>
      <c r="E95" s="234" t="s">
        <v>19</v>
      </c>
      <c r="F95" s="235" t="s">
        <v>138</v>
      </c>
      <c r="G95" s="233"/>
      <c r="H95" s="236">
        <v>64.390000000000001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131</v>
      </c>
      <c r="AU95" s="242" t="s">
        <v>81</v>
      </c>
      <c r="AV95" s="13" t="s">
        <v>81</v>
      </c>
      <c r="AW95" s="13" t="s">
        <v>33</v>
      </c>
      <c r="AX95" s="13" t="s">
        <v>72</v>
      </c>
      <c r="AY95" s="242" t="s">
        <v>119</v>
      </c>
    </row>
    <row r="96" s="13" customFormat="1">
      <c r="A96" s="13"/>
      <c r="B96" s="232"/>
      <c r="C96" s="233"/>
      <c r="D96" s="227" t="s">
        <v>131</v>
      </c>
      <c r="E96" s="234" t="s">
        <v>19</v>
      </c>
      <c r="F96" s="235" t="s">
        <v>139</v>
      </c>
      <c r="G96" s="233"/>
      <c r="H96" s="236">
        <v>98.980999999999995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131</v>
      </c>
      <c r="AU96" s="242" t="s">
        <v>81</v>
      </c>
      <c r="AV96" s="13" t="s">
        <v>81</v>
      </c>
      <c r="AW96" s="13" t="s">
        <v>33</v>
      </c>
      <c r="AX96" s="13" t="s">
        <v>72</v>
      </c>
      <c r="AY96" s="242" t="s">
        <v>119</v>
      </c>
    </row>
    <row r="97" s="13" customFormat="1">
      <c r="A97" s="13"/>
      <c r="B97" s="232"/>
      <c r="C97" s="233"/>
      <c r="D97" s="227" t="s">
        <v>131</v>
      </c>
      <c r="E97" s="234" t="s">
        <v>19</v>
      </c>
      <c r="F97" s="235" t="s">
        <v>140</v>
      </c>
      <c r="G97" s="233"/>
      <c r="H97" s="236">
        <v>65.140000000000001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131</v>
      </c>
      <c r="AU97" s="242" t="s">
        <v>81</v>
      </c>
      <c r="AV97" s="13" t="s">
        <v>81</v>
      </c>
      <c r="AW97" s="13" t="s">
        <v>33</v>
      </c>
      <c r="AX97" s="13" t="s">
        <v>72</v>
      </c>
      <c r="AY97" s="242" t="s">
        <v>119</v>
      </c>
    </row>
    <row r="98" s="13" customFormat="1">
      <c r="A98" s="13"/>
      <c r="B98" s="232"/>
      <c r="C98" s="233"/>
      <c r="D98" s="227" t="s">
        <v>131</v>
      </c>
      <c r="E98" s="234" t="s">
        <v>19</v>
      </c>
      <c r="F98" s="235" t="s">
        <v>141</v>
      </c>
      <c r="G98" s="233"/>
      <c r="H98" s="236">
        <v>162.07599999999999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131</v>
      </c>
      <c r="AU98" s="242" t="s">
        <v>81</v>
      </c>
      <c r="AV98" s="13" t="s">
        <v>81</v>
      </c>
      <c r="AW98" s="13" t="s">
        <v>33</v>
      </c>
      <c r="AX98" s="13" t="s">
        <v>72</v>
      </c>
      <c r="AY98" s="242" t="s">
        <v>119</v>
      </c>
    </row>
    <row r="99" s="13" customFormat="1">
      <c r="A99" s="13"/>
      <c r="B99" s="232"/>
      <c r="C99" s="233"/>
      <c r="D99" s="227" t="s">
        <v>131</v>
      </c>
      <c r="E99" s="234" t="s">
        <v>19</v>
      </c>
      <c r="F99" s="235" t="s">
        <v>142</v>
      </c>
      <c r="G99" s="233"/>
      <c r="H99" s="236">
        <v>29.771999999999998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131</v>
      </c>
      <c r="AU99" s="242" t="s">
        <v>81</v>
      </c>
      <c r="AV99" s="13" t="s">
        <v>81</v>
      </c>
      <c r="AW99" s="13" t="s">
        <v>33</v>
      </c>
      <c r="AX99" s="13" t="s">
        <v>72</v>
      </c>
      <c r="AY99" s="242" t="s">
        <v>119</v>
      </c>
    </row>
    <row r="100" s="13" customFormat="1">
      <c r="A100" s="13"/>
      <c r="B100" s="232"/>
      <c r="C100" s="233"/>
      <c r="D100" s="227" t="s">
        <v>131</v>
      </c>
      <c r="E100" s="234" t="s">
        <v>19</v>
      </c>
      <c r="F100" s="235" t="s">
        <v>143</v>
      </c>
      <c r="G100" s="233"/>
      <c r="H100" s="236">
        <v>120.14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131</v>
      </c>
      <c r="AU100" s="242" t="s">
        <v>81</v>
      </c>
      <c r="AV100" s="13" t="s">
        <v>81</v>
      </c>
      <c r="AW100" s="13" t="s">
        <v>33</v>
      </c>
      <c r="AX100" s="13" t="s">
        <v>72</v>
      </c>
      <c r="AY100" s="242" t="s">
        <v>119</v>
      </c>
    </row>
    <row r="101" s="13" customFormat="1">
      <c r="A101" s="13"/>
      <c r="B101" s="232"/>
      <c r="C101" s="233"/>
      <c r="D101" s="227" t="s">
        <v>131</v>
      </c>
      <c r="E101" s="234" t="s">
        <v>19</v>
      </c>
      <c r="F101" s="235" t="s">
        <v>144</v>
      </c>
      <c r="G101" s="233"/>
      <c r="H101" s="236">
        <v>96.414000000000001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131</v>
      </c>
      <c r="AU101" s="242" t="s">
        <v>81</v>
      </c>
      <c r="AV101" s="13" t="s">
        <v>81</v>
      </c>
      <c r="AW101" s="13" t="s">
        <v>33</v>
      </c>
      <c r="AX101" s="13" t="s">
        <v>72</v>
      </c>
      <c r="AY101" s="242" t="s">
        <v>119</v>
      </c>
    </row>
    <row r="102" s="13" customFormat="1">
      <c r="A102" s="13"/>
      <c r="B102" s="232"/>
      <c r="C102" s="233"/>
      <c r="D102" s="227" t="s">
        <v>131</v>
      </c>
      <c r="E102" s="234" t="s">
        <v>19</v>
      </c>
      <c r="F102" s="235" t="s">
        <v>145</v>
      </c>
      <c r="G102" s="233"/>
      <c r="H102" s="236">
        <v>37.619999999999997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131</v>
      </c>
      <c r="AU102" s="242" t="s">
        <v>81</v>
      </c>
      <c r="AV102" s="13" t="s">
        <v>81</v>
      </c>
      <c r="AW102" s="13" t="s">
        <v>33</v>
      </c>
      <c r="AX102" s="13" t="s">
        <v>72</v>
      </c>
      <c r="AY102" s="242" t="s">
        <v>119</v>
      </c>
    </row>
    <row r="103" s="13" customFormat="1">
      <c r="A103" s="13"/>
      <c r="B103" s="232"/>
      <c r="C103" s="233"/>
      <c r="D103" s="227" t="s">
        <v>131</v>
      </c>
      <c r="E103" s="234" t="s">
        <v>19</v>
      </c>
      <c r="F103" s="235" t="s">
        <v>146</v>
      </c>
      <c r="G103" s="233"/>
      <c r="H103" s="236">
        <v>24.815999999999999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131</v>
      </c>
      <c r="AU103" s="242" t="s">
        <v>81</v>
      </c>
      <c r="AV103" s="13" t="s">
        <v>81</v>
      </c>
      <c r="AW103" s="13" t="s">
        <v>33</v>
      </c>
      <c r="AX103" s="13" t="s">
        <v>72</v>
      </c>
      <c r="AY103" s="242" t="s">
        <v>119</v>
      </c>
    </row>
    <row r="104" s="14" customFormat="1">
      <c r="A104" s="14"/>
      <c r="B104" s="243"/>
      <c r="C104" s="244"/>
      <c r="D104" s="227" t="s">
        <v>131</v>
      </c>
      <c r="E104" s="245" t="s">
        <v>19</v>
      </c>
      <c r="F104" s="246" t="s">
        <v>147</v>
      </c>
      <c r="G104" s="244"/>
      <c r="H104" s="247">
        <v>699.34900000000005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131</v>
      </c>
      <c r="AU104" s="253" t="s">
        <v>81</v>
      </c>
      <c r="AV104" s="14" t="s">
        <v>127</v>
      </c>
      <c r="AW104" s="14" t="s">
        <v>33</v>
      </c>
      <c r="AX104" s="14" t="s">
        <v>79</v>
      </c>
      <c r="AY104" s="253" t="s">
        <v>119</v>
      </c>
    </row>
    <row r="105" s="2" customFormat="1" ht="37.8" customHeight="1">
      <c r="A105" s="39"/>
      <c r="B105" s="40"/>
      <c r="C105" s="213" t="s">
        <v>148</v>
      </c>
      <c r="D105" s="213" t="s">
        <v>122</v>
      </c>
      <c r="E105" s="215" t="s">
        <v>149</v>
      </c>
      <c r="F105" s="216" t="s">
        <v>150</v>
      </c>
      <c r="G105" s="217" t="s">
        <v>135</v>
      </c>
      <c r="H105" s="218">
        <v>1072.732</v>
      </c>
      <c r="I105" s="219"/>
      <c r="J105" s="220">
        <f>ROUND(I105*H105,2)</f>
        <v>0</v>
      </c>
      <c r="K105" s="216" t="s">
        <v>126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127</v>
      </c>
      <c r="AT105" s="225" t="s">
        <v>122</v>
      </c>
      <c r="AU105" s="225" t="s">
        <v>81</v>
      </c>
      <c r="AY105" s="18" t="s">
        <v>119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127</v>
      </c>
      <c r="BM105" s="225" t="s">
        <v>151</v>
      </c>
    </row>
    <row r="106" s="2" customFormat="1">
      <c r="A106" s="39"/>
      <c r="B106" s="40"/>
      <c r="C106" s="41"/>
      <c r="D106" s="227" t="s">
        <v>129</v>
      </c>
      <c r="E106" s="41"/>
      <c r="F106" s="228" t="s">
        <v>152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81</v>
      </c>
    </row>
    <row r="107" s="13" customFormat="1">
      <c r="A107" s="13"/>
      <c r="B107" s="232"/>
      <c r="C107" s="233"/>
      <c r="D107" s="227" t="s">
        <v>131</v>
      </c>
      <c r="E107" s="234" t="s">
        <v>19</v>
      </c>
      <c r="F107" s="235" t="s">
        <v>153</v>
      </c>
      <c r="G107" s="233"/>
      <c r="H107" s="236">
        <v>210.38999999999999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131</v>
      </c>
      <c r="AU107" s="242" t="s">
        <v>81</v>
      </c>
      <c r="AV107" s="13" t="s">
        <v>81</v>
      </c>
      <c r="AW107" s="13" t="s">
        <v>33</v>
      </c>
      <c r="AX107" s="13" t="s">
        <v>72</v>
      </c>
      <c r="AY107" s="242" t="s">
        <v>119</v>
      </c>
    </row>
    <row r="108" s="13" customFormat="1">
      <c r="A108" s="13"/>
      <c r="B108" s="232"/>
      <c r="C108" s="233"/>
      <c r="D108" s="227" t="s">
        <v>131</v>
      </c>
      <c r="E108" s="234" t="s">
        <v>19</v>
      </c>
      <c r="F108" s="235" t="s">
        <v>154</v>
      </c>
      <c r="G108" s="233"/>
      <c r="H108" s="236">
        <v>126.128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131</v>
      </c>
      <c r="AU108" s="242" t="s">
        <v>81</v>
      </c>
      <c r="AV108" s="13" t="s">
        <v>81</v>
      </c>
      <c r="AW108" s="13" t="s">
        <v>33</v>
      </c>
      <c r="AX108" s="13" t="s">
        <v>72</v>
      </c>
      <c r="AY108" s="242" t="s">
        <v>119</v>
      </c>
    </row>
    <row r="109" s="13" customFormat="1">
      <c r="A109" s="13"/>
      <c r="B109" s="232"/>
      <c r="C109" s="233"/>
      <c r="D109" s="227" t="s">
        <v>131</v>
      </c>
      <c r="E109" s="234" t="s">
        <v>19</v>
      </c>
      <c r="F109" s="235" t="s">
        <v>155</v>
      </c>
      <c r="G109" s="233"/>
      <c r="H109" s="236">
        <v>139.87600000000001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131</v>
      </c>
      <c r="AU109" s="242" t="s">
        <v>81</v>
      </c>
      <c r="AV109" s="13" t="s">
        <v>81</v>
      </c>
      <c r="AW109" s="13" t="s">
        <v>33</v>
      </c>
      <c r="AX109" s="13" t="s">
        <v>72</v>
      </c>
      <c r="AY109" s="242" t="s">
        <v>119</v>
      </c>
    </row>
    <row r="110" s="13" customFormat="1">
      <c r="A110" s="13"/>
      <c r="B110" s="232"/>
      <c r="C110" s="233"/>
      <c r="D110" s="227" t="s">
        <v>131</v>
      </c>
      <c r="E110" s="234" t="s">
        <v>19</v>
      </c>
      <c r="F110" s="235" t="s">
        <v>156</v>
      </c>
      <c r="G110" s="233"/>
      <c r="H110" s="236">
        <v>28.603999999999999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131</v>
      </c>
      <c r="AU110" s="242" t="s">
        <v>81</v>
      </c>
      <c r="AV110" s="13" t="s">
        <v>81</v>
      </c>
      <c r="AW110" s="13" t="s">
        <v>33</v>
      </c>
      <c r="AX110" s="13" t="s">
        <v>72</v>
      </c>
      <c r="AY110" s="242" t="s">
        <v>119</v>
      </c>
    </row>
    <row r="111" s="13" customFormat="1">
      <c r="A111" s="13"/>
      <c r="B111" s="232"/>
      <c r="C111" s="233"/>
      <c r="D111" s="227" t="s">
        <v>131</v>
      </c>
      <c r="E111" s="234" t="s">
        <v>19</v>
      </c>
      <c r="F111" s="235" t="s">
        <v>157</v>
      </c>
      <c r="G111" s="233"/>
      <c r="H111" s="236">
        <v>91.855999999999995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131</v>
      </c>
      <c r="AU111" s="242" t="s">
        <v>81</v>
      </c>
      <c r="AV111" s="13" t="s">
        <v>81</v>
      </c>
      <c r="AW111" s="13" t="s">
        <v>33</v>
      </c>
      <c r="AX111" s="13" t="s">
        <v>72</v>
      </c>
      <c r="AY111" s="242" t="s">
        <v>119</v>
      </c>
    </row>
    <row r="112" s="13" customFormat="1">
      <c r="A112" s="13"/>
      <c r="B112" s="232"/>
      <c r="C112" s="233"/>
      <c r="D112" s="227" t="s">
        <v>131</v>
      </c>
      <c r="E112" s="234" t="s">
        <v>19</v>
      </c>
      <c r="F112" s="235" t="s">
        <v>158</v>
      </c>
      <c r="G112" s="233"/>
      <c r="H112" s="236">
        <v>101.03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131</v>
      </c>
      <c r="AU112" s="242" t="s">
        <v>81</v>
      </c>
      <c r="AV112" s="13" t="s">
        <v>81</v>
      </c>
      <c r="AW112" s="13" t="s">
        <v>33</v>
      </c>
      <c r="AX112" s="13" t="s">
        <v>72</v>
      </c>
      <c r="AY112" s="242" t="s">
        <v>119</v>
      </c>
    </row>
    <row r="113" s="13" customFormat="1">
      <c r="A113" s="13"/>
      <c r="B113" s="232"/>
      <c r="C113" s="233"/>
      <c r="D113" s="227" t="s">
        <v>131</v>
      </c>
      <c r="E113" s="234" t="s">
        <v>19</v>
      </c>
      <c r="F113" s="235" t="s">
        <v>159</v>
      </c>
      <c r="G113" s="233"/>
      <c r="H113" s="236">
        <v>122.72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131</v>
      </c>
      <c r="AU113" s="242" t="s">
        <v>81</v>
      </c>
      <c r="AV113" s="13" t="s">
        <v>81</v>
      </c>
      <c r="AW113" s="13" t="s">
        <v>33</v>
      </c>
      <c r="AX113" s="13" t="s">
        <v>72</v>
      </c>
      <c r="AY113" s="242" t="s">
        <v>119</v>
      </c>
    </row>
    <row r="114" s="13" customFormat="1">
      <c r="A114" s="13"/>
      <c r="B114" s="232"/>
      <c r="C114" s="233"/>
      <c r="D114" s="227" t="s">
        <v>131</v>
      </c>
      <c r="E114" s="234" t="s">
        <v>19</v>
      </c>
      <c r="F114" s="235" t="s">
        <v>160</v>
      </c>
      <c r="G114" s="233"/>
      <c r="H114" s="236">
        <v>138.08600000000001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131</v>
      </c>
      <c r="AU114" s="242" t="s">
        <v>81</v>
      </c>
      <c r="AV114" s="13" t="s">
        <v>81</v>
      </c>
      <c r="AW114" s="13" t="s">
        <v>33</v>
      </c>
      <c r="AX114" s="13" t="s">
        <v>72</v>
      </c>
      <c r="AY114" s="242" t="s">
        <v>119</v>
      </c>
    </row>
    <row r="115" s="13" customFormat="1">
      <c r="A115" s="13"/>
      <c r="B115" s="232"/>
      <c r="C115" s="233"/>
      <c r="D115" s="227" t="s">
        <v>131</v>
      </c>
      <c r="E115" s="234" t="s">
        <v>19</v>
      </c>
      <c r="F115" s="235" t="s">
        <v>161</v>
      </c>
      <c r="G115" s="233"/>
      <c r="H115" s="236">
        <v>114.042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131</v>
      </c>
      <c r="AU115" s="242" t="s">
        <v>81</v>
      </c>
      <c r="AV115" s="13" t="s">
        <v>81</v>
      </c>
      <c r="AW115" s="13" t="s">
        <v>33</v>
      </c>
      <c r="AX115" s="13" t="s">
        <v>72</v>
      </c>
      <c r="AY115" s="242" t="s">
        <v>119</v>
      </c>
    </row>
    <row r="116" s="14" customFormat="1">
      <c r="A116" s="14"/>
      <c r="B116" s="243"/>
      <c r="C116" s="244"/>
      <c r="D116" s="227" t="s">
        <v>131</v>
      </c>
      <c r="E116" s="245" t="s">
        <v>19</v>
      </c>
      <c r="F116" s="246" t="s">
        <v>147</v>
      </c>
      <c r="G116" s="244"/>
      <c r="H116" s="247">
        <v>1072.732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131</v>
      </c>
      <c r="AU116" s="253" t="s">
        <v>81</v>
      </c>
      <c r="AV116" s="14" t="s">
        <v>127</v>
      </c>
      <c r="AW116" s="14" t="s">
        <v>33</v>
      </c>
      <c r="AX116" s="14" t="s">
        <v>79</v>
      </c>
      <c r="AY116" s="253" t="s">
        <v>119</v>
      </c>
    </row>
    <row r="117" s="2" customFormat="1" ht="33" customHeight="1">
      <c r="A117" s="39"/>
      <c r="B117" s="40"/>
      <c r="C117" s="213" t="s">
        <v>127</v>
      </c>
      <c r="D117" s="213" t="s">
        <v>122</v>
      </c>
      <c r="E117" s="215" t="s">
        <v>162</v>
      </c>
      <c r="F117" s="216" t="s">
        <v>163</v>
      </c>
      <c r="G117" s="217" t="s">
        <v>135</v>
      </c>
      <c r="H117" s="218">
        <v>0.72999999999999998</v>
      </c>
      <c r="I117" s="219"/>
      <c r="J117" s="220">
        <f>ROUND(I117*H117,2)</f>
        <v>0</v>
      </c>
      <c r="K117" s="216" t="s">
        <v>126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127</v>
      </c>
      <c r="AT117" s="225" t="s">
        <v>122</v>
      </c>
      <c r="AU117" s="225" t="s">
        <v>81</v>
      </c>
      <c r="AY117" s="18" t="s">
        <v>119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127</v>
      </c>
      <c r="BM117" s="225" t="s">
        <v>164</v>
      </c>
    </row>
    <row r="118" s="2" customFormat="1">
      <c r="A118" s="39"/>
      <c r="B118" s="40"/>
      <c r="C118" s="41"/>
      <c r="D118" s="227" t="s">
        <v>129</v>
      </c>
      <c r="E118" s="41"/>
      <c r="F118" s="228" t="s">
        <v>165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81</v>
      </c>
    </row>
    <row r="119" s="15" customFormat="1">
      <c r="A119" s="15"/>
      <c r="B119" s="254"/>
      <c r="C119" s="255"/>
      <c r="D119" s="227" t="s">
        <v>131</v>
      </c>
      <c r="E119" s="256" t="s">
        <v>19</v>
      </c>
      <c r="F119" s="257" t="s">
        <v>166</v>
      </c>
      <c r="G119" s="255"/>
      <c r="H119" s="256" t="s">
        <v>19</v>
      </c>
      <c r="I119" s="258"/>
      <c r="J119" s="255"/>
      <c r="K119" s="255"/>
      <c r="L119" s="259"/>
      <c r="M119" s="260"/>
      <c r="N119" s="261"/>
      <c r="O119" s="261"/>
      <c r="P119" s="261"/>
      <c r="Q119" s="261"/>
      <c r="R119" s="261"/>
      <c r="S119" s="261"/>
      <c r="T119" s="26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3" t="s">
        <v>131</v>
      </c>
      <c r="AU119" s="263" t="s">
        <v>81</v>
      </c>
      <c r="AV119" s="15" t="s">
        <v>79</v>
      </c>
      <c r="AW119" s="15" t="s">
        <v>33</v>
      </c>
      <c r="AX119" s="15" t="s">
        <v>72</v>
      </c>
      <c r="AY119" s="263" t="s">
        <v>119</v>
      </c>
    </row>
    <row r="120" s="13" customFormat="1">
      <c r="A120" s="13"/>
      <c r="B120" s="232"/>
      <c r="C120" s="233"/>
      <c r="D120" s="227" t="s">
        <v>131</v>
      </c>
      <c r="E120" s="234" t="s">
        <v>19</v>
      </c>
      <c r="F120" s="235" t="s">
        <v>167</v>
      </c>
      <c r="G120" s="233"/>
      <c r="H120" s="236">
        <v>0.72999999999999998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131</v>
      </c>
      <c r="AU120" s="242" t="s">
        <v>81</v>
      </c>
      <c r="AV120" s="13" t="s">
        <v>81</v>
      </c>
      <c r="AW120" s="13" t="s">
        <v>33</v>
      </c>
      <c r="AX120" s="13" t="s">
        <v>79</v>
      </c>
      <c r="AY120" s="242" t="s">
        <v>119</v>
      </c>
    </row>
    <row r="121" s="2" customFormat="1" ht="16.5" customHeight="1">
      <c r="A121" s="39"/>
      <c r="B121" s="40"/>
      <c r="C121" s="264" t="s">
        <v>120</v>
      </c>
      <c r="D121" s="264" t="s">
        <v>168</v>
      </c>
      <c r="E121" s="265" t="s">
        <v>169</v>
      </c>
      <c r="F121" s="266" t="s">
        <v>170</v>
      </c>
      <c r="G121" s="267" t="s">
        <v>171</v>
      </c>
      <c r="H121" s="268">
        <v>4252.9939999999997</v>
      </c>
      <c r="I121" s="269"/>
      <c r="J121" s="270">
        <f>ROUND(I121*H121,2)</f>
        <v>0</v>
      </c>
      <c r="K121" s="266" t="s">
        <v>126</v>
      </c>
      <c r="L121" s="271"/>
      <c r="M121" s="272" t="s">
        <v>19</v>
      </c>
      <c r="N121" s="273" t="s">
        <v>43</v>
      </c>
      <c r="O121" s="85"/>
      <c r="P121" s="223">
        <f>O121*H121</f>
        <v>0</v>
      </c>
      <c r="Q121" s="223">
        <v>0.001</v>
      </c>
      <c r="R121" s="223">
        <f>Q121*H121</f>
        <v>4.2529940000000002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172</v>
      </c>
      <c r="AT121" s="225" t="s">
        <v>168</v>
      </c>
      <c r="AU121" s="225" t="s">
        <v>81</v>
      </c>
      <c r="AY121" s="18" t="s">
        <v>119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127</v>
      </c>
      <c r="BM121" s="225" t="s">
        <v>173</v>
      </c>
    </row>
    <row r="122" s="2" customFormat="1">
      <c r="A122" s="39"/>
      <c r="B122" s="40"/>
      <c r="C122" s="41"/>
      <c r="D122" s="227" t="s">
        <v>129</v>
      </c>
      <c r="E122" s="41"/>
      <c r="F122" s="228" t="s">
        <v>170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81</v>
      </c>
    </row>
    <row r="123" s="13" customFormat="1">
      <c r="A123" s="13"/>
      <c r="B123" s="232"/>
      <c r="C123" s="233"/>
      <c r="D123" s="227" t="s">
        <v>131</v>
      </c>
      <c r="E123" s="234" t="s">
        <v>19</v>
      </c>
      <c r="F123" s="235" t="s">
        <v>174</v>
      </c>
      <c r="G123" s="233"/>
      <c r="H123" s="236">
        <v>4252.9939999999997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131</v>
      </c>
      <c r="AU123" s="242" t="s">
        <v>81</v>
      </c>
      <c r="AV123" s="13" t="s">
        <v>81</v>
      </c>
      <c r="AW123" s="13" t="s">
        <v>33</v>
      </c>
      <c r="AX123" s="13" t="s">
        <v>79</v>
      </c>
      <c r="AY123" s="242" t="s">
        <v>119</v>
      </c>
    </row>
    <row r="124" s="2" customFormat="1" ht="16.5" customHeight="1">
      <c r="A124" s="39"/>
      <c r="B124" s="40"/>
      <c r="C124" s="264" t="s">
        <v>175</v>
      </c>
      <c r="D124" s="264" t="s">
        <v>168</v>
      </c>
      <c r="E124" s="265" t="s">
        <v>176</v>
      </c>
      <c r="F124" s="266" t="s">
        <v>177</v>
      </c>
      <c r="G124" s="267" t="s">
        <v>171</v>
      </c>
      <c r="H124" s="268">
        <v>957.84799999999996</v>
      </c>
      <c r="I124" s="269"/>
      <c r="J124" s="270">
        <f>ROUND(I124*H124,2)</f>
        <v>0</v>
      </c>
      <c r="K124" s="266" t="s">
        <v>126</v>
      </c>
      <c r="L124" s="271"/>
      <c r="M124" s="272" t="s">
        <v>19</v>
      </c>
      <c r="N124" s="273" t="s">
        <v>43</v>
      </c>
      <c r="O124" s="85"/>
      <c r="P124" s="223">
        <f>O124*H124</f>
        <v>0</v>
      </c>
      <c r="Q124" s="223">
        <v>0.001</v>
      </c>
      <c r="R124" s="223">
        <f>Q124*H124</f>
        <v>0.95784799999999992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172</v>
      </c>
      <c r="AT124" s="225" t="s">
        <v>168</v>
      </c>
      <c r="AU124" s="225" t="s">
        <v>81</v>
      </c>
      <c r="AY124" s="18" t="s">
        <v>119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127</v>
      </c>
      <c r="BM124" s="225" t="s">
        <v>178</v>
      </c>
    </row>
    <row r="125" s="2" customFormat="1">
      <c r="A125" s="39"/>
      <c r="B125" s="40"/>
      <c r="C125" s="41"/>
      <c r="D125" s="227" t="s">
        <v>129</v>
      </c>
      <c r="E125" s="41"/>
      <c r="F125" s="228" t="s">
        <v>177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81</v>
      </c>
    </row>
    <row r="126" s="13" customFormat="1">
      <c r="A126" s="13"/>
      <c r="B126" s="232"/>
      <c r="C126" s="233"/>
      <c r="D126" s="227" t="s">
        <v>131</v>
      </c>
      <c r="E126" s="234" t="s">
        <v>19</v>
      </c>
      <c r="F126" s="235" t="s">
        <v>179</v>
      </c>
      <c r="G126" s="233"/>
      <c r="H126" s="236">
        <v>957.84799999999996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131</v>
      </c>
      <c r="AU126" s="242" t="s">
        <v>81</v>
      </c>
      <c r="AV126" s="13" t="s">
        <v>81</v>
      </c>
      <c r="AW126" s="13" t="s">
        <v>33</v>
      </c>
      <c r="AX126" s="13" t="s">
        <v>79</v>
      </c>
      <c r="AY126" s="242" t="s">
        <v>119</v>
      </c>
    </row>
    <row r="127" s="2" customFormat="1" ht="16.5" customHeight="1">
      <c r="A127" s="39"/>
      <c r="B127" s="40"/>
      <c r="C127" s="264" t="s">
        <v>180</v>
      </c>
      <c r="D127" s="264" t="s">
        <v>168</v>
      </c>
      <c r="E127" s="265" t="s">
        <v>181</v>
      </c>
      <c r="F127" s="266" t="s">
        <v>182</v>
      </c>
      <c r="G127" s="267" t="s">
        <v>183</v>
      </c>
      <c r="H127" s="268">
        <v>192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172</v>
      </c>
      <c r="AT127" s="225" t="s">
        <v>168</v>
      </c>
      <c r="AU127" s="225" t="s">
        <v>81</v>
      </c>
      <c r="AY127" s="18" t="s">
        <v>119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127</v>
      </c>
      <c r="BM127" s="225" t="s">
        <v>184</v>
      </c>
    </row>
    <row r="128" s="2" customFormat="1">
      <c r="A128" s="39"/>
      <c r="B128" s="40"/>
      <c r="C128" s="41"/>
      <c r="D128" s="227" t="s">
        <v>129</v>
      </c>
      <c r="E128" s="41"/>
      <c r="F128" s="228" t="s">
        <v>185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129</v>
      </c>
      <c r="AU128" s="18" t="s">
        <v>81</v>
      </c>
    </row>
    <row r="129" s="13" customFormat="1">
      <c r="A129" s="13"/>
      <c r="B129" s="232"/>
      <c r="C129" s="233"/>
      <c r="D129" s="227" t="s">
        <v>131</v>
      </c>
      <c r="E129" s="234" t="s">
        <v>19</v>
      </c>
      <c r="F129" s="235" t="s">
        <v>186</v>
      </c>
      <c r="G129" s="233"/>
      <c r="H129" s="236">
        <v>192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131</v>
      </c>
      <c r="AU129" s="242" t="s">
        <v>81</v>
      </c>
      <c r="AV129" s="13" t="s">
        <v>81</v>
      </c>
      <c r="AW129" s="13" t="s">
        <v>33</v>
      </c>
      <c r="AX129" s="13" t="s">
        <v>72</v>
      </c>
      <c r="AY129" s="242" t="s">
        <v>119</v>
      </c>
    </row>
    <row r="130" s="15" customFormat="1">
      <c r="A130" s="15"/>
      <c r="B130" s="254"/>
      <c r="C130" s="255"/>
      <c r="D130" s="227" t="s">
        <v>131</v>
      </c>
      <c r="E130" s="256" t="s">
        <v>19</v>
      </c>
      <c r="F130" s="257" t="s">
        <v>187</v>
      </c>
      <c r="G130" s="255"/>
      <c r="H130" s="256" t="s">
        <v>19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131</v>
      </c>
      <c r="AU130" s="263" t="s">
        <v>81</v>
      </c>
      <c r="AV130" s="15" t="s">
        <v>79</v>
      </c>
      <c r="AW130" s="15" t="s">
        <v>33</v>
      </c>
      <c r="AX130" s="15" t="s">
        <v>72</v>
      </c>
      <c r="AY130" s="263" t="s">
        <v>119</v>
      </c>
    </row>
    <row r="131" s="14" customFormat="1">
      <c r="A131" s="14"/>
      <c r="B131" s="243"/>
      <c r="C131" s="244"/>
      <c r="D131" s="227" t="s">
        <v>131</v>
      </c>
      <c r="E131" s="245" t="s">
        <v>19</v>
      </c>
      <c r="F131" s="246" t="s">
        <v>147</v>
      </c>
      <c r="G131" s="244"/>
      <c r="H131" s="247">
        <v>192</v>
      </c>
      <c r="I131" s="248"/>
      <c r="J131" s="244"/>
      <c r="K131" s="244"/>
      <c r="L131" s="249"/>
      <c r="M131" s="274"/>
      <c r="N131" s="275"/>
      <c r="O131" s="275"/>
      <c r="P131" s="275"/>
      <c r="Q131" s="275"/>
      <c r="R131" s="275"/>
      <c r="S131" s="275"/>
      <c r="T131" s="27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131</v>
      </c>
      <c r="AU131" s="253" t="s">
        <v>81</v>
      </c>
      <c r="AV131" s="14" t="s">
        <v>127</v>
      </c>
      <c r="AW131" s="14" t="s">
        <v>33</v>
      </c>
      <c r="AX131" s="14" t="s">
        <v>79</v>
      </c>
      <c r="AY131" s="253" t="s">
        <v>119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fSC+g4IEy4junsuV4ZpAQ0Gqpgao85Y6RaqhyyR0GdvaCA7b0ePZevG07Uk18+WavLD5PAgzwxiO0yiDVyvMlA==" hashValue="H0waSBlzAgtwNxkn6xTY8/vLKf+8/bOOmv0sGIEpzO2B9CpZlBI+SV/4NDGRZRJpzj48Msn1Ep4tH7CRT8J23g==" algorithmName="SHA-512" password="CC35"/>
  <autoFilter ref="C8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zakázky'!K6</f>
        <v>Mechanické a chemické hubení nežádoucí vegetace u ST OŘ UNL 2023 - OPRAVA Č.1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188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190</v>
      </c>
      <c r="G14" s="39"/>
      <c r="H14" s="39"/>
      <c r="I14" s="143" t="s">
        <v>23</v>
      </c>
      <c r="J14" s="147" t="str">
        <f>'Rekapitulace zakázky'!AN8</f>
        <v>6. 1. 2023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ROUND((SUM(BE87:BE117)),  2)</f>
        <v>0</v>
      </c>
      <c r="G35" s="39"/>
      <c r="H35" s="39"/>
      <c r="I35" s="158">
        <v>0.20999999999999999</v>
      </c>
      <c r="J35" s="157">
        <f>ROUND(((SUM(BE87:BE117))*I35),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ROUND((SUM(BF87:BF117)),  2)</f>
        <v>0</v>
      </c>
      <c r="G36" s="39"/>
      <c r="H36" s="39"/>
      <c r="I36" s="158">
        <v>0.14999999999999999</v>
      </c>
      <c r="J36" s="157">
        <f>ROUND(((SUM(BF87:BF117))*I36),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ROUND((SUM(BH87:BH117)),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Mechanické a chemické hubení nežádoucí vegetace u ST OŘ UNL 2023 - OPRAVA Č.1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 - Most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Obvod ST Most</v>
      </c>
      <c r="G56" s="41"/>
      <c r="H56" s="41"/>
      <c r="I56" s="33" t="s">
        <v>23</v>
      </c>
      <c r="J56" s="73" t="str">
        <f>IF(J14="","",J14)</f>
        <v>6. 1. 2023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Správa železnic, státní organizace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99</v>
      </c>
      <c r="D61" s="172"/>
      <c r="E61" s="172"/>
      <c r="F61" s="172"/>
      <c r="G61" s="172"/>
      <c r="H61" s="172"/>
      <c r="I61" s="172"/>
      <c r="J61" s="173" t="s">
        <v>100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101</v>
      </c>
    </row>
    <row r="64" s="9" customFormat="1" ht="24.96" customHeight="1">
      <c r="A64" s="9"/>
      <c r="B64" s="175"/>
      <c r="C64" s="176"/>
      <c r="D64" s="177" t="s">
        <v>102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103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104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Mechanické a chemické hubení nežádoucí vegetace u ST OŘ UNL 2023 - OPRAVA Č.1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93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188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ST - Most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Obvod ST Most</v>
      </c>
      <c r="G81" s="41"/>
      <c r="H81" s="41"/>
      <c r="I81" s="33" t="s">
        <v>23</v>
      </c>
      <c r="J81" s="73" t="str">
        <f>IF(J14="","",J14)</f>
        <v>6. 1. 2023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Správa železnic, státní organizace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Tomáš Šrédl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105</v>
      </c>
      <c r="D86" s="189" t="s">
        <v>57</v>
      </c>
      <c r="E86" s="189" t="s">
        <v>53</v>
      </c>
      <c r="F86" s="189" t="s">
        <v>54</v>
      </c>
      <c r="G86" s="189" t="s">
        <v>106</v>
      </c>
      <c r="H86" s="189" t="s">
        <v>107</v>
      </c>
      <c r="I86" s="189" t="s">
        <v>108</v>
      </c>
      <c r="J86" s="189" t="s">
        <v>100</v>
      </c>
      <c r="K86" s="190" t="s">
        <v>109</v>
      </c>
      <c r="L86" s="191"/>
      <c r="M86" s="93" t="s">
        <v>19</v>
      </c>
      <c r="N86" s="94" t="s">
        <v>42</v>
      </c>
      <c r="O86" s="94" t="s">
        <v>110</v>
      </c>
      <c r="P86" s="94" t="s">
        <v>111</v>
      </c>
      <c r="Q86" s="94" t="s">
        <v>112</v>
      </c>
      <c r="R86" s="94" t="s">
        <v>113</v>
      </c>
      <c r="S86" s="94" t="s">
        <v>114</v>
      </c>
      <c r="T86" s="95" t="s">
        <v>115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116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5.3961470000000009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101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117</v>
      </c>
      <c r="F88" s="200" t="s">
        <v>118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5.3961470000000009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71</v>
      </c>
      <c r="AU88" s="209" t="s">
        <v>72</v>
      </c>
      <c r="AY88" s="208" t="s">
        <v>119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120</v>
      </c>
      <c r="F89" s="211" t="s">
        <v>121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SUM(P90:P117)</f>
        <v>0</v>
      </c>
      <c r="Q89" s="205"/>
      <c r="R89" s="206">
        <f>SUM(R90:R117)</f>
        <v>5.3961470000000009</v>
      </c>
      <c r="S89" s="205"/>
      <c r="T89" s="207">
        <f>SUM(T90:T117)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71</v>
      </c>
      <c r="AU89" s="209" t="s">
        <v>79</v>
      </c>
      <c r="AY89" s="208" t="s">
        <v>119</v>
      </c>
      <c r="BK89" s="210">
        <f>SUM(BK90:BK117)</f>
        <v>0</v>
      </c>
    </row>
    <row r="90" s="2" customFormat="1" ht="37.8" customHeight="1">
      <c r="A90" s="39"/>
      <c r="B90" s="40"/>
      <c r="C90" s="213" t="s">
        <v>79</v>
      </c>
      <c r="D90" s="213" t="s">
        <v>122</v>
      </c>
      <c r="E90" s="215" t="s">
        <v>133</v>
      </c>
      <c r="F90" s="216" t="s">
        <v>134</v>
      </c>
      <c r="G90" s="217" t="s">
        <v>135</v>
      </c>
      <c r="H90" s="218">
        <v>1027.2819999999999</v>
      </c>
      <c r="I90" s="219"/>
      <c r="J90" s="220">
        <f>ROUND(I90*H90,2)</f>
        <v>0</v>
      </c>
      <c r="K90" s="216" t="s">
        <v>126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127</v>
      </c>
      <c r="AT90" s="225" t="s">
        <v>122</v>
      </c>
      <c r="AU90" s="225" t="s">
        <v>81</v>
      </c>
      <c r="AY90" s="18" t="s">
        <v>119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79</v>
      </c>
      <c r="BK90" s="226">
        <f>ROUND(I90*H90,2)</f>
        <v>0</v>
      </c>
      <c r="BL90" s="18" t="s">
        <v>127</v>
      </c>
      <c r="BM90" s="225" t="s">
        <v>191</v>
      </c>
    </row>
    <row r="91" s="2" customFormat="1">
      <c r="A91" s="39"/>
      <c r="B91" s="40"/>
      <c r="C91" s="41"/>
      <c r="D91" s="227" t="s">
        <v>129</v>
      </c>
      <c r="E91" s="41"/>
      <c r="F91" s="228" t="s">
        <v>137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81</v>
      </c>
    </row>
    <row r="92" s="13" customFormat="1">
      <c r="A92" s="13"/>
      <c r="B92" s="232"/>
      <c r="C92" s="233"/>
      <c r="D92" s="227" t="s">
        <v>131</v>
      </c>
      <c r="E92" s="234" t="s">
        <v>19</v>
      </c>
      <c r="F92" s="235" t="s">
        <v>192</v>
      </c>
      <c r="G92" s="233"/>
      <c r="H92" s="236">
        <v>1027.2819999999999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131</v>
      </c>
      <c r="AU92" s="242" t="s">
        <v>81</v>
      </c>
      <c r="AV92" s="13" t="s">
        <v>81</v>
      </c>
      <c r="AW92" s="13" t="s">
        <v>33</v>
      </c>
      <c r="AX92" s="13" t="s">
        <v>72</v>
      </c>
      <c r="AY92" s="242" t="s">
        <v>119</v>
      </c>
    </row>
    <row r="93" s="14" customFormat="1">
      <c r="A93" s="14"/>
      <c r="B93" s="243"/>
      <c r="C93" s="244"/>
      <c r="D93" s="227" t="s">
        <v>131</v>
      </c>
      <c r="E93" s="245" t="s">
        <v>19</v>
      </c>
      <c r="F93" s="246" t="s">
        <v>147</v>
      </c>
      <c r="G93" s="244"/>
      <c r="H93" s="247">
        <v>1027.2819999999999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131</v>
      </c>
      <c r="AU93" s="253" t="s">
        <v>81</v>
      </c>
      <c r="AV93" s="14" t="s">
        <v>127</v>
      </c>
      <c r="AW93" s="14" t="s">
        <v>33</v>
      </c>
      <c r="AX93" s="14" t="s">
        <v>79</v>
      </c>
      <c r="AY93" s="253" t="s">
        <v>119</v>
      </c>
    </row>
    <row r="94" s="2" customFormat="1" ht="37.8" customHeight="1">
      <c r="A94" s="39"/>
      <c r="B94" s="40"/>
      <c r="C94" s="213" t="s">
        <v>81</v>
      </c>
      <c r="D94" s="213" t="s">
        <v>122</v>
      </c>
      <c r="E94" s="215" t="s">
        <v>149</v>
      </c>
      <c r="F94" s="216" t="s">
        <v>150</v>
      </c>
      <c r="G94" s="217" t="s">
        <v>135</v>
      </c>
      <c r="H94" s="218">
        <v>690.24400000000003</v>
      </c>
      <c r="I94" s="219"/>
      <c r="J94" s="220">
        <f>ROUND(I94*H94,2)</f>
        <v>0</v>
      </c>
      <c r="K94" s="216" t="s">
        <v>126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127</v>
      </c>
      <c r="AT94" s="225" t="s">
        <v>122</v>
      </c>
      <c r="AU94" s="225" t="s">
        <v>81</v>
      </c>
      <c r="AY94" s="18" t="s">
        <v>119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79</v>
      </c>
      <c r="BK94" s="226">
        <f>ROUND(I94*H94,2)</f>
        <v>0</v>
      </c>
      <c r="BL94" s="18" t="s">
        <v>127</v>
      </c>
      <c r="BM94" s="225" t="s">
        <v>193</v>
      </c>
    </row>
    <row r="95" s="2" customFormat="1">
      <c r="A95" s="39"/>
      <c r="B95" s="40"/>
      <c r="C95" s="41"/>
      <c r="D95" s="227" t="s">
        <v>129</v>
      </c>
      <c r="E95" s="41"/>
      <c r="F95" s="228" t="s">
        <v>152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81</v>
      </c>
    </row>
    <row r="96" s="13" customFormat="1">
      <c r="A96" s="13"/>
      <c r="B96" s="232"/>
      <c r="C96" s="233"/>
      <c r="D96" s="227" t="s">
        <v>131</v>
      </c>
      <c r="E96" s="234" t="s">
        <v>19</v>
      </c>
      <c r="F96" s="235" t="s">
        <v>194</v>
      </c>
      <c r="G96" s="233"/>
      <c r="H96" s="236">
        <v>690.24400000000003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131</v>
      </c>
      <c r="AU96" s="242" t="s">
        <v>81</v>
      </c>
      <c r="AV96" s="13" t="s">
        <v>81</v>
      </c>
      <c r="AW96" s="13" t="s">
        <v>33</v>
      </c>
      <c r="AX96" s="13" t="s">
        <v>72</v>
      </c>
      <c r="AY96" s="242" t="s">
        <v>119</v>
      </c>
    </row>
    <row r="97" s="14" customFormat="1">
      <c r="A97" s="14"/>
      <c r="B97" s="243"/>
      <c r="C97" s="244"/>
      <c r="D97" s="227" t="s">
        <v>131</v>
      </c>
      <c r="E97" s="245" t="s">
        <v>19</v>
      </c>
      <c r="F97" s="246" t="s">
        <v>147</v>
      </c>
      <c r="G97" s="244"/>
      <c r="H97" s="247">
        <v>690.24400000000003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131</v>
      </c>
      <c r="AU97" s="253" t="s">
        <v>81</v>
      </c>
      <c r="AV97" s="14" t="s">
        <v>127</v>
      </c>
      <c r="AW97" s="14" t="s">
        <v>33</v>
      </c>
      <c r="AX97" s="14" t="s">
        <v>79</v>
      </c>
      <c r="AY97" s="253" t="s">
        <v>119</v>
      </c>
    </row>
    <row r="98" s="2" customFormat="1" ht="24.15" customHeight="1">
      <c r="A98" s="39"/>
      <c r="B98" s="40"/>
      <c r="C98" s="213" t="s">
        <v>148</v>
      </c>
      <c r="D98" s="213" t="s">
        <v>122</v>
      </c>
      <c r="E98" s="215" t="s">
        <v>195</v>
      </c>
      <c r="F98" s="216" t="s">
        <v>196</v>
      </c>
      <c r="G98" s="217" t="s">
        <v>125</v>
      </c>
      <c r="H98" s="218">
        <v>74900</v>
      </c>
      <c r="I98" s="219"/>
      <c r="J98" s="220">
        <f>ROUND(I98*H98,2)</f>
        <v>0</v>
      </c>
      <c r="K98" s="216" t="s">
        <v>126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127</v>
      </c>
      <c r="AT98" s="225" t="s">
        <v>122</v>
      </c>
      <c r="AU98" s="225" t="s">
        <v>81</v>
      </c>
      <c r="AY98" s="18" t="s">
        <v>119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79</v>
      </c>
      <c r="BK98" s="226">
        <f>ROUND(I98*H98,2)</f>
        <v>0</v>
      </c>
      <c r="BL98" s="18" t="s">
        <v>127</v>
      </c>
      <c r="BM98" s="225" t="s">
        <v>197</v>
      </c>
    </row>
    <row r="99" s="2" customFormat="1">
      <c r="A99" s="39"/>
      <c r="B99" s="40"/>
      <c r="C99" s="41"/>
      <c r="D99" s="227" t="s">
        <v>129</v>
      </c>
      <c r="E99" s="41"/>
      <c r="F99" s="228" t="s">
        <v>198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81</v>
      </c>
    </row>
    <row r="100" s="13" customFormat="1">
      <c r="A100" s="13"/>
      <c r="B100" s="232"/>
      <c r="C100" s="233"/>
      <c r="D100" s="227" t="s">
        <v>131</v>
      </c>
      <c r="E100" s="234" t="s">
        <v>19</v>
      </c>
      <c r="F100" s="235" t="s">
        <v>199</v>
      </c>
      <c r="G100" s="233"/>
      <c r="H100" s="236">
        <v>74900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131</v>
      </c>
      <c r="AU100" s="242" t="s">
        <v>81</v>
      </c>
      <c r="AV100" s="13" t="s">
        <v>81</v>
      </c>
      <c r="AW100" s="13" t="s">
        <v>33</v>
      </c>
      <c r="AX100" s="13" t="s">
        <v>72</v>
      </c>
      <c r="AY100" s="242" t="s">
        <v>119</v>
      </c>
    </row>
    <row r="101" s="14" customFormat="1">
      <c r="A101" s="14"/>
      <c r="B101" s="243"/>
      <c r="C101" s="244"/>
      <c r="D101" s="227" t="s">
        <v>131</v>
      </c>
      <c r="E101" s="245" t="s">
        <v>19</v>
      </c>
      <c r="F101" s="246" t="s">
        <v>147</v>
      </c>
      <c r="G101" s="244"/>
      <c r="H101" s="247">
        <v>74900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131</v>
      </c>
      <c r="AU101" s="253" t="s">
        <v>81</v>
      </c>
      <c r="AV101" s="14" t="s">
        <v>127</v>
      </c>
      <c r="AW101" s="14" t="s">
        <v>33</v>
      </c>
      <c r="AX101" s="14" t="s">
        <v>79</v>
      </c>
      <c r="AY101" s="253" t="s">
        <v>119</v>
      </c>
    </row>
    <row r="102" s="2" customFormat="1" ht="16.5" customHeight="1">
      <c r="A102" s="39"/>
      <c r="B102" s="40"/>
      <c r="C102" s="264" t="s">
        <v>127</v>
      </c>
      <c r="D102" s="264" t="s">
        <v>168</v>
      </c>
      <c r="E102" s="265" t="s">
        <v>169</v>
      </c>
      <c r="F102" s="266" t="s">
        <v>170</v>
      </c>
      <c r="G102" s="267" t="s">
        <v>171</v>
      </c>
      <c r="H102" s="268">
        <v>3726.1300000000001</v>
      </c>
      <c r="I102" s="269"/>
      <c r="J102" s="270">
        <f>ROUND(I102*H102,2)</f>
        <v>0</v>
      </c>
      <c r="K102" s="266" t="s">
        <v>126</v>
      </c>
      <c r="L102" s="271"/>
      <c r="M102" s="272" t="s">
        <v>19</v>
      </c>
      <c r="N102" s="273" t="s">
        <v>43</v>
      </c>
      <c r="O102" s="85"/>
      <c r="P102" s="223">
        <f>O102*H102</f>
        <v>0</v>
      </c>
      <c r="Q102" s="223">
        <v>0.001</v>
      </c>
      <c r="R102" s="223">
        <f>Q102*H102</f>
        <v>3.7261300000000004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172</v>
      </c>
      <c r="AT102" s="225" t="s">
        <v>168</v>
      </c>
      <c r="AU102" s="225" t="s">
        <v>81</v>
      </c>
      <c r="AY102" s="18" t="s">
        <v>119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127</v>
      </c>
      <c r="BM102" s="225" t="s">
        <v>200</v>
      </c>
    </row>
    <row r="103" s="2" customFormat="1">
      <c r="A103" s="39"/>
      <c r="B103" s="40"/>
      <c r="C103" s="41"/>
      <c r="D103" s="227" t="s">
        <v>129</v>
      </c>
      <c r="E103" s="41"/>
      <c r="F103" s="228" t="s">
        <v>170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81</v>
      </c>
    </row>
    <row r="104" s="15" customFormat="1">
      <c r="A104" s="15"/>
      <c r="B104" s="254"/>
      <c r="C104" s="255"/>
      <c r="D104" s="227" t="s">
        <v>131</v>
      </c>
      <c r="E104" s="256" t="s">
        <v>19</v>
      </c>
      <c r="F104" s="257" t="s">
        <v>201</v>
      </c>
      <c r="G104" s="255"/>
      <c r="H104" s="256" t="s">
        <v>19</v>
      </c>
      <c r="I104" s="258"/>
      <c r="J104" s="255"/>
      <c r="K104" s="255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131</v>
      </c>
      <c r="AU104" s="263" t="s">
        <v>81</v>
      </c>
      <c r="AV104" s="15" t="s">
        <v>79</v>
      </c>
      <c r="AW104" s="15" t="s">
        <v>33</v>
      </c>
      <c r="AX104" s="15" t="s">
        <v>72</v>
      </c>
      <c r="AY104" s="263" t="s">
        <v>119</v>
      </c>
    </row>
    <row r="105" s="13" customFormat="1">
      <c r="A105" s="13"/>
      <c r="B105" s="232"/>
      <c r="C105" s="233"/>
      <c r="D105" s="227" t="s">
        <v>131</v>
      </c>
      <c r="E105" s="234" t="s">
        <v>19</v>
      </c>
      <c r="F105" s="235" t="s">
        <v>202</v>
      </c>
      <c r="G105" s="233"/>
      <c r="H105" s="236">
        <v>3726.1300000000001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131</v>
      </c>
      <c r="AU105" s="242" t="s">
        <v>81</v>
      </c>
      <c r="AV105" s="13" t="s">
        <v>81</v>
      </c>
      <c r="AW105" s="13" t="s">
        <v>33</v>
      </c>
      <c r="AX105" s="13" t="s">
        <v>72</v>
      </c>
      <c r="AY105" s="242" t="s">
        <v>119</v>
      </c>
    </row>
    <row r="106" s="14" customFormat="1">
      <c r="A106" s="14"/>
      <c r="B106" s="243"/>
      <c r="C106" s="244"/>
      <c r="D106" s="227" t="s">
        <v>131</v>
      </c>
      <c r="E106" s="245" t="s">
        <v>19</v>
      </c>
      <c r="F106" s="246" t="s">
        <v>147</v>
      </c>
      <c r="G106" s="244"/>
      <c r="H106" s="247">
        <v>3726.1300000000001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131</v>
      </c>
      <c r="AU106" s="253" t="s">
        <v>81</v>
      </c>
      <c r="AV106" s="14" t="s">
        <v>127</v>
      </c>
      <c r="AW106" s="14" t="s">
        <v>33</v>
      </c>
      <c r="AX106" s="14" t="s">
        <v>79</v>
      </c>
      <c r="AY106" s="253" t="s">
        <v>119</v>
      </c>
    </row>
    <row r="107" s="2" customFormat="1" ht="16.5" customHeight="1">
      <c r="A107" s="39"/>
      <c r="B107" s="40"/>
      <c r="C107" s="264" t="s">
        <v>120</v>
      </c>
      <c r="D107" s="264" t="s">
        <v>168</v>
      </c>
      <c r="E107" s="265" t="s">
        <v>176</v>
      </c>
      <c r="F107" s="266" t="s">
        <v>177</v>
      </c>
      <c r="G107" s="267" t="s">
        <v>171</v>
      </c>
      <c r="H107" s="268">
        <v>1670.0170000000001</v>
      </c>
      <c r="I107" s="269"/>
      <c r="J107" s="270">
        <f>ROUND(I107*H107,2)</f>
        <v>0</v>
      </c>
      <c r="K107" s="266" t="s">
        <v>126</v>
      </c>
      <c r="L107" s="271"/>
      <c r="M107" s="272" t="s">
        <v>19</v>
      </c>
      <c r="N107" s="273" t="s">
        <v>43</v>
      </c>
      <c r="O107" s="85"/>
      <c r="P107" s="223">
        <f>O107*H107</f>
        <v>0</v>
      </c>
      <c r="Q107" s="223">
        <v>0.001</v>
      </c>
      <c r="R107" s="223">
        <f>Q107*H107</f>
        <v>1.6700170000000001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172</v>
      </c>
      <c r="AT107" s="225" t="s">
        <v>168</v>
      </c>
      <c r="AU107" s="225" t="s">
        <v>81</v>
      </c>
      <c r="AY107" s="18" t="s">
        <v>119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127</v>
      </c>
      <c r="BM107" s="225" t="s">
        <v>203</v>
      </c>
    </row>
    <row r="108" s="2" customFormat="1">
      <c r="A108" s="39"/>
      <c r="B108" s="40"/>
      <c r="C108" s="41"/>
      <c r="D108" s="227" t="s">
        <v>129</v>
      </c>
      <c r="E108" s="41"/>
      <c r="F108" s="228" t="s">
        <v>177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81</v>
      </c>
    </row>
    <row r="109" s="15" customFormat="1">
      <c r="A109" s="15"/>
      <c r="B109" s="254"/>
      <c r="C109" s="255"/>
      <c r="D109" s="227" t="s">
        <v>131</v>
      </c>
      <c r="E109" s="256" t="s">
        <v>19</v>
      </c>
      <c r="F109" s="257" t="s">
        <v>204</v>
      </c>
      <c r="G109" s="255"/>
      <c r="H109" s="256" t="s">
        <v>19</v>
      </c>
      <c r="I109" s="258"/>
      <c r="J109" s="255"/>
      <c r="K109" s="255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131</v>
      </c>
      <c r="AU109" s="263" t="s">
        <v>81</v>
      </c>
      <c r="AV109" s="15" t="s">
        <v>79</v>
      </c>
      <c r="AW109" s="15" t="s">
        <v>33</v>
      </c>
      <c r="AX109" s="15" t="s">
        <v>72</v>
      </c>
      <c r="AY109" s="263" t="s">
        <v>119</v>
      </c>
    </row>
    <row r="110" s="15" customFormat="1">
      <c r="A110" s="15"/>
      <c r="B110" s="254"/>
      <c r="C110" s="255"/>
      <c r="D110" s="227" t="s">
        <v>131</v>
      </c>
      <c r="E110" s="256" t="s">
        <v>19</v>
      </c>
      <c r="F110" s="257" t="s">
        <v>205</v>
      </c>
      <c r="G110" s="255"/>
      <c r="H110" s="256" t="s">
        <v>19</v>
      </c>
      <c r="I110" s="258"/>
      <c r="J110" s="255"/>
      <c r="K110" s="255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131</v>
      </c>
      <c r="AU110" s="263" t="s">
        <v>81</v>
      </c>
      <c r="AV110" s="15" t="s">
        <v>79</v>
      </c>
      <c r="AW110" s="15" t="s">
        <v>33</v>
      </c>
      <c r="AX110" s="15" t="s">
        <v>72</v>
      </c>
      <c r="AY110" s="263" t="s">
        <v>119</v>
      </c>
    </row>
    <row r="111" s="13" customFormat="1">
      <c r="A111" s="13"/>
      <c r="B111" s="232"/>
      <c r="C111" s="233"/>
      <c r="D111" s="227" t="s">
        <v>131</v>
      </c>
      <c r="E111" s="234" t="s">
        <v>19</v>
      </c>
      <c r="F111" s="235" t="s">
        <v>206</v>
      </c>
      <c r="G111" s="233"/>
      <c r="H111" s="236">
        <v>1670.0170000000001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131</v>
      </c>
      <c r="AU111" s="242" t="s">
        <v>81</v>
      </c>
      <c r="AV111" s="13" t="s">
        <v>81</v>
      </c>
      <c r="AW111" s="13" t="s">
        <v>33</v>
      </c>
      <c r="AX111" s="13" t="s">
        <v>72</v>
      </c>
      <c r="AY111" s="242" t="s">
        <v>119</v>
      </c>
    </row>
    <row r="112" s="14" customFormat="1">
      <c r="A112" s="14"/>
      <c r="B112" s="243"/>
      <c r="C112" s="244"/>
      <c r="D112" s="227" t="s">
        <v>131</v>
      </c>
      <c r="E112" s="245" t="s">
        <v>19</v>
      </c>
      <c r="F112" s="246" t="s">
        <v>147</v>
      </c>
      <c r="G112" s="244"/>
      <c r="H112" s="247">
        <v>1670.0170000000001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131</v>
      </c>
      <c r="AU112" s="253" t="s">
        <v>81</v>
      </c>
      <c r="AV112" s="14" t="s">
        <v>127</v>
      </c>
      <c r="AW112" s="14" t="s">
        <v>33</v>
      </c>
      <c r="AX112" s="14" t="s">
        <v>79</v>
      </c>
      <c r="AY112" s="253" t="s">
        <v>119</v>
      </c>
    </row>
    <row r="113" s="2" customFormat="1" ht="16.5" customHeight="1">
      <c r="A113" s="39"/>
      <c r="B113" s="40"/>
      <c r="C113" s="264" t="s">
        <v>175</v>
      </c>
      <c r="D113" s="264" t="s">
        <v>168</v>
      </c>
      <c r="E113" s="265" t="s">
        <v>207</v>
      </c>
      <c r="F113" s="266" t="s">
        <v>182</v>
      </c>
      <c r="G113" s="267" t="s">
        <v>183</v>
      </c>
      <c r="H113" s="268">
        <v>279.45999999999998</v>
      </c>
      <c r="I113" s="269"/>
      <c r="J113" s="270">
        <f>ROUND(I113*H113,2)</f>
        <v>0</v>
      </c>
      <c r="K113" s="266" t="s">
        <v>19</v>
      </c>
      <c r="L113" s="271"/>
      <c r="M113" s="272" t="s">
        <v>19</v>
      </c>
      <c r="N113" s="273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172</v>
      </c>
      <c r="AT113" s="225" t="s">
        <v>168</v>
      </c>
      <c r="AU113" s="225" t="s">
        <v>81</v>
      </c>
      <c r="AY113" s="18" t="s">
        <v>119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127</v>
      </c>
      <c r="BM113" s="225" t="s">
        <v>208</v>
      </c>
    </row>
    <row r="114" s="2" customFormat="1">
      <c r="A114" s="39"/>
      <c r="B114" s="40"/>
      <c r="C114" s="41"/>
      <c r="D114" s="227" t="s">
        <v>129</v>
      </c>
      <c r="E114" s="41"/>
      <c r="F114" s="228" t="s">
        <v>182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81</v>
      </c>
    </row>
    <row r="115" s="13" customFormat="1">
      <c r="A115" s="13"/>
      <c r="B115" s="232"/>
      <c r="C115" s="233"/>
      <c r="D115" s="227" t="s">
        <v>131</v>
      </c>
      <c r="E115" s="234" t="s">
        <v>19</v>
      </c>
      <c r="F115" s="235" t="s">
        <v>209</v>
      </c>
      <c r="G115" s="233"/>
      <c r="H115" s="236">
        <v>279.45999999999998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131</v>
      </c>
      <c r="AU115" s="242" t="s">
        <v>81</v>
      </c>
      <c r="AV115" s="13" t="s">
        <v>81</v>
      </c>
      <c r="AW115" s="13" t="s">
        <v>33</v>
      </c>
      <c r="AX115" s="13" t="s">
        <v>72</v>
      </c>
      <c r="AY115" s="242" t="s">
        <v>119</v>
      </c>
    </row>
    <row r="116" s="15" customFormat="1">
      <c r="A116" s="15"/>
      <c r="B116" s="254"/>
      <c r="C116" s="255"/>
      <c r="D116" s="227" t="s">
        <v>131</v>
      </c>
      <c r="E116" s="256" t="s">
        <v>19</v>
      </c>
      <c r="F116" s="257" t="s">
        <v>210</v>
      </c>
      <c r="G116" s="255"/>
      <c r="H116" s="256" t="s">
        <v>19</v>
      </c>
      <c r="I116" s="258"/>
      <c r="J116" s="255"/>
      <c r="K116" s="255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131</v>
      </c>
      <c r="AU116" s="263" t="s">
        <v>81</v>
      </c>
      <c r="AV116" s="15" t="s">
        <v>79</v>
      </c>
      <c r="AW116" s="15" t="s">
        <v>33</v>
      </c>
      <c r="AX116" s="15" t="s">
        <v>72</v>
      </c>
      <c r="AY116" s="263" t="s">
        <v>119</v>
      </c>
    </row>
    <row r="117" s="14" customFormat="1">
      <c r="A117" s="14"/>
      <c r="B117" s="243"/>
      <c r="C117" s="244"/>
      <c r="D117" s="227" t="s">
        <v>131</v>
      </c>
      <c r="E117" s="245" t="s">
        <v>19</v>
      </c>
      <c r="F117" s="246" t="s">
        <v>147</v>
      </c>
      <c r="G117" s="244"/>
      <c r="H117" s="247">
        <v>279.45999999999998</v>
      </c>
      <c r="I117" s="248"/>
      <c r="J117" s="244"/>
      <c r="K117" s="244"/>
      <c r="L117" s="249"/>
      <c r="M117" s="274"/>
      <c r="N117" s="275"/>
      <c r="O117" s="275"/>
      <c r="P117" s="275"/>
      <c r="Q117" s="275"/>
      <c r="R117" s="275"/>
      <c r="S117" s="275"/>
      <c r="T117" s="27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131</v>
      </c>
      <c r="AU117" s="253" t="s">
        <v>81</v>
      </c>
      <c r="AV117" s="14" t="s">
        <v>127</v>
      </c>
      <c r="AW117" s="14" t="s">
        <v>33</v>
      </c>
      <c r="AX117" s="14" t="s">
        <v>79</v>
      </c>
      <c r="AY117" s="253" t="s">
        <v>119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YeAesvOKrtZA22z7yqtzxGFJYwyrdi+ijFjmo+az2lL0wBljtKVcQrOIK7ulkh8zMfqbZ91oJSkUrsrAXnvsAQ==" hashValue="oII7giiaMr/5gxXuIAWQhMCWvHjHkWe59FBsJt0NsMJOLMF7MkU/KbQG17CRjSzluKdWMCawtkeOgYFkmYyZWg==" algorithmName="SHA-512" password="CC35"/>
  <autoFilter ref="C86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211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212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213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214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215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216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217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218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219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220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221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78</v>
      </c>
      <c r="F18" s="288" t="s">
        <v>222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223</v>
      </c>
      <c r="F19" s="288" t="s">
        <v>224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225</v>
      </c>
      <c r="F20" s="288" t="s">
        <v>226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227</v>
      </c>
      <c r="F21" s="288" t="s">
        <v>228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229</v>
      </c>
      <c r="F22" s="288" t="s">
        <v>230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85</v>
      </c>
      <c r="F23" s="288" t="s">
        <v>231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232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233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234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235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236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237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238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239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240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105</v>
      </c>
      <c r="F36" s="288"/>
      <c r="G36" s="288" t="s">
        <v>241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242</v>
      </c>
      <c r="F37" s="288"/>
      <c r="G37" s="288" t="s">
        <v>243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244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245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106</v>
      </c>
      <c r="F40" s="288"/>
      <c r="G40" s="288" t="s">
        <v>246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107</v>
      </c>
      <c r="F41" s="288"/>
      <c r="G41" s="288" t="s">
        <v>247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248</v>
      </c>
      <c r="F42" s="288"/>
      <c r="G42" s="288" t="s">
        <v>249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250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251</v>
      </c>
      <c r="F44" s="288"/>
      <c r="G44" s="288" t="s">
        <v>252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109</v>
      </c>
      <c r="F45" s="288"/>
      <c r="G45" s="288" t="s">
        <v>253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254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255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256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257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258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259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260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261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262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263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264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265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266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267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268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269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270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271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272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273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274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275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276</v>
      </c>
      <c r="D76" s="306"/>
      <c r="E76" s="306"/>
      <c r="F76" s="306" t="s">
        <v>277</v>
      </c>
      <c r="G76" s="307"/>
      <c r="H76" s="306" t="s">
        <v>54</v>
      </c>
      <c r="I76" s="306" t="s">
        <v>57</v>
      </c>
      <c r="J76" s="306" t="s">
        <v>278</v>
      </c>
      <c r="K76" s="305"/>
    </row>
    <row r="77" s="1" customFormat="1" ht="17.25" customHeight="1">
      <c r="B77" s="303"/>
      <c r="C77" s="308" t="s">
        <v>279</v>
      </c>
      <c r="D77" s="308"/>
      <c r="E77" s="308"/>
      <c r="F77" s="309" t="s">
        <v>280</v>
      </c>
      <c r="G77" s="310"/>
      <c r="H77" s="308"/>
      <c r="I77" s="308"/>
      <c r="J77" s="308" t="s">
        <v>281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282</v>
      </c>
      <c r="G79" s="315"/>
      <c r="H79" s="291" t="s">
        <v>283</v>
      </c>
      <c r="I79" s="291" t="s">
        <v>284</v>
      </c>
      <c r="J79" s="291">
        <v>20</v>
      </c>
      <c r="K79" s="305"/>
    </row>
    <row r="80" s="1" customFormat="1" ht="15" customHeight="1">
      <c r="B80" s="303"/>
      <c r="C80" s="291" t="s">
        <v>285</v>
      </c>
      <c r="D80" s="291"/>
      <c r="E80" s="291"/>
      <c r="F80" s="314" t="s">
        <v>282</v>
      </c>
      <c r="G80" s="315"/>
      <c r="H80" s="291" t="s">
        <v>286</v>
      </c>
      <c r="I80" s="291" t="s">
        <v>284</v>
      </c>
      <c r="J80" s="291">
        <v>120</v>
      </c>
      <c r="K80" s="305"/>
    </row>
    <row r="81" s="1" customFormat="1" ht="15" customHeight="1">
      <c r="B81" s="316"/>
      <c r="C81" s="291" t="s">
        <v>287</v>
      </c>
      <c r="D81" s="291"/>
      <c r="E81" s="291"/>
      <c r="F81" s="314" t="s">
        <v>288</v>
      </c>
      <c r="G81" s="315"/>
      <c r="H81" s="291" t="s">
        <v>289</v>
      </c>
      <c r="I81" s="291" t="s">
        <v>284</v>
      </c>
      <c r="J81" s="291">
        <v>50</v>
      </c>
      <c r="K81" s="305"/>
    </row>
    <row r="82" s="1" customFormat="1" ht="15" customHeight="1">
      <c r="B82" s="316"/>
      <c r="C82" s="291" t="s">
        <v>290</v>
      </c>
      <c r="D82" s="291"/>
      <c r="E82" s="291"/>
      <c r="F82" s="314" t="s">
        <v>282</v>
      </c>
      <c r="G82" s="315"/>
      <c r="H82" s="291" t="s">
        <v>291</v>
      </c>
      <c r="I82" s="291" t="s">
        <v>292</v>
      </c>
      <c r="J82" s="291"/>
      <c r="K82" s="305"/>
    </row>
    <row r="83" s="1" customFormat="1" ht="15" customHeight="1">
      <c r="B83" s="316"/>
      <c r="C83" s="317" t="s">
        <v>293</v>
      </c>
      <c r="D83" s="317"/>
      <c r="E83" s="317"/>
      <c r="F83" s="318" t="s">
        <v>288</v>
      </c>
      <c r="G83" s="317"/>
      <c r="H83" s="317" t="s">
        <v>294</v>
      </c>
      <c r="I83" s="317" t="s">
        <v>284</v>
      </c>
      <c r="J83" s="317">
        <v>15</v>
      </c>
      <c r="K83" s="305"/>
    </row>
    <row r="84" s="1" customFormat="1" ht="15" customHeight="1">
      <c r="B84" s="316"/>
      <c r="C84" s="317" t="s">
        <v>295</v>
      </c>
      <c r="D84" s="317"/>
      <c r="E84" s="317"/>
      <c r="F84" s="318" t="s">
        <v>288</v>
      </c>
      <c r="G84" s="317"/>
      <c r="H84" s="317" t="s">
        <v>296</v>
      </c>
      <c r="I84" s="317" t="s">
        <v>284</v>
      </c>
      <c r="J84" s="317">
        <v>15</v>
      </c>
      <c r="K84" s="305"/>
    </row>
    <row r="85" s="1" customFormat="1" ht="15" customHeight="1">
      <c r="B85" s="316"/>
      <c r="C85" s="317" t="s">
        <v>297</v>
      </c>
      <c r="D85" s="317"/>
      <c r="E85" s="317"/>
      <c r="F85" s="318" t="s">
        <v>288</v>
      </c>
      <c r="G85" s="317"/>
      <c r="H85" s="317" t="s">
        <v>298</v>
      </c>
      <c r="I85" s="317" t="s">
        <v>284</v>
      </c>
      <c r="J85" s="317">
        <v>20</v>
      </c>
      <c r="K85" s="305"/>
    </row>
    <row r="86" s="1" customFormat="1" ht="15" customHeight="1">
      <c r="B86" s="316"/>
      <c r="C86" s="317" t="s">
        <v>299</v>
      </c>
      <c r="D86" s="317"/>
      <c r="E86" s="317"/>
      <c r="F86" s="318" t="s">
        <v>288</v>
      </c>
      <c r="G86" s="317"/>
      <c r="H86" s="317" t="s">
        <v>300</v>
      </c>
      <c r="I86" s="317" t="s">
        <v>284</v>
      </c>
      <c r="J86" s="317">
        <v>20</v>
      </c>
      <c r="K86" s="305"/>
    </row>
    <row r="87" s="1" customFormat="1" ht="15" customHeight="1">
      <c r="B87" s="316"/>
      <c r="C87" s="291" t="s">
        <v>301</v>
      </c>
      <c r="D87" s="291"/>
      <c r="E87" s="291"/>
      <c r="F87" s="314" t="s">
        <v>288</v>
      </c>
      <c r="G87" s="315"/>
      <c r="H87" s="291" t="s">
        <v>302</v>
      </c>
      <c r="I87" s="291" t="s">
        <v>284</v>
      </c>
      <c r="J87" s="291">
        <v>50</v>
      </c>
      <c r="K87" s="305"/>
    </row>
    <row r="88" s="1" customFormat="1" ht="15" customHeight="1">
      <c r="B88" s="316"/>
      <c r="C88" s="291" t="s">
        <v>303</v>
      </c>
      <c r="D88" s="291"/>
      <c r="E88" s="291"/>
      <c r="F88" s="314" t="s">
        <v>288</v>
      </c>
      <c r="G88" s="315"/>
      <c r="H88" s="291" t="s">
        <v>304</v>
      </c>
      <c r="I88" s="291" t="s">
        <v>284</v>
      </c>
      <c r="J88" s="291">
        <v>20</v>
      </c>
      <c r="K88" s="305"/>
    </row>
    <row r="89" s="1" customFormat="1" ht="15" customHeight="1">
      <c r="B89" s="316"/>
      <c r="C89" s="291" t="s">
        <v>305</v>
      </c>
      <c r="D89" s="291"/>
      <c r="E89" s="291"/>
      <c r="F89" s="314" t="s">
        <v>288</v>
      </c>
      <c r="G89" s="315"/>
      <c r="H89" s="291" t="s">
        <v>306</v>
      </c>
      <c r="I89" s="291" t="s">
        <v>284</v>
      </c>
      <c r="J89" s="291">
        <v>20</v>
      </c>
      <c r="K89" s="305"/>
    </row>
    <row r="90" s="1" customFormat="1" ht="15" customHeight="1">
      <c r="B90" s="316"/>
      <c r="C90" s="291" t="s">
        <v>307</v>
      </c>
      <c r="D90" s="291"/>
      <c r="E90" s="291"/>
      <c r="F90" s="314" t="s">
        <v>288</v>
      </c>
      <c r="G90" s="315"/>
      <c r="H90" s="291" t="s">
        <v>308</v>
      </c>
      <c r="I90" s="291" t="s">
        <v>284</v>
      </c>
      <c r="J90" s="291">
        <v>50</v>
      </c>
      <c r="K90" s="305"/>
    </row>
    <row r="91" s="1" customFormat="1" ht="15" customHeight="1">
      <c r="B91" s="316"/>
      <c r="C91" s="291" t="s">
        <v>309</v>
      </c>
      <c r="D91" s="291"/>
      <c r="E91" s="291"/>
      <c r="F91" s="314" t="s">
        <v>288</v>
      </c>
      <c r="G91" s="315"/>
      <c r="H91" s="291" t="s">
        <v>309</v>
      </c>
      <c r="I91" s="291" t="s">
        <v>284</v>
      </c>
      <c r="J91" s="291">
        <v>50</v>
      </c>
      <c r="K91" s="305"/>
    </row>
    <row r="92" s="1" customFormat="1" ht="15" customHeight="1">
      <c r="B92" s="316"/>
      <c r="C92" s="291" t="s">
        <v>310</v>
      </c>
      <c r="D92" s="291"/>
      <c r="E92" s="291"/>
      <c r="F92" s="314" t="s">
        <v>288</v>
      </c>
      <c r="G92" s="315"/>
      <c r="H92" s="291" t="s">
        <v>311</v>
      </c>
      <c r="I92" s="291" t="s">
        <v>284</v>
      </c>
      <c r="J92" s="291">
        <v>255</v>
      </c>
      <c r="K92" s="305"/>
    </row>
    <row r="93" s="1" customFormat="1" ht="15" customHeight="1">
      <c r="B93" s="316"/>
      <c r="C93" s="291" t="s">
        <v>312</v>
      </c>
      <c r="D93" s="291"/>
      <c r="E93" s="291"/>
      <c r="F93" s="314" t="s">
        <v>282</v>
      </c>
      <c r="G93" s="315"/>
      <c r="H93" s="291" t="s">
        <v>313</v>
      </c>
      <c r="I93" s="291" t="s">
        <v>314</v>
      </c>
      <c r="J93" s="291"/>
      <c r="K93" s="305"/>
    </row>
    <row r="94" s="1" customFormat="1" ht="15" customHeight="1">
      <c r="B94" s="316"/>
      <c r="C94" s="291" t="s">
        <v>315</v>
      </c>
      <c r="D94" s="291"/>
      <c r="E94" s="291"/>
      <c r="F94" s="314" t="s">
        <v>282</v>
      </c>
      <c r="G94" s="315"/>
      <c r="H94" s="291" t="s">
        <v>316</v>
      </c>
      <c r="I94" s="291" t="s">
        <v>317</v>
      </c>
      <c r="J94" s="291"/>
      <c r="K94" s="305"/>
    </row>
    <row r="95" s="1" customFormat="1" ht="15" customHeight="1">
      <c r="B95" s="316"/>
      <c r="C95" s="291" t="s">
        <v>318</v>
      </c>
      <c r="D95" s="291"/>
      <c r="E95" s="291"/>
      <c r="F95" s="314" t="s">
        <v>282</v>
      </c>
      <c r="G95" s="315"/>
      <c r="H95" s="291" t="s">
        <v>318</v>
      </c>
      <c r="I95" s="291" t="s">
        <v>317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282</v>
      </c>
      <c r="G96" s="315"/>
      <c r="H96" s="291" t="s">
        <v>319</v>
      </c>
      <c r="I96" s="291" t="s">
        <v>317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282</v>
      </c>
      <c r="G97" s="315"/>
      <c r="H97" s="291" t="s">
        <v>320</v>
      </c>
      <c r="I97" s="291" t="s">
        <v>317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321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276</v>
      </c>
      <c r="D103" s="306"/>
      <c r="E103" s="306"/>
      <c r="F103" s="306" t="s">
        <v>277</v>
      </c>
      <c r="G103" s="307"/>
      <c r="H103" s="306" t="s">
        <v>54</v>
      </c>
      <c r="I103" s="306" t="s">
        <v>57</v>
      </c>
      <c r="J103" s="306" t="s">
        <v>278</v>
      </c>
      <c r="K103" s="305"/>
    </row>
    <row r="104" s="1" customFormat="1" ht="17.25" customHeight="1">
      <c r="B104" s="303"/>
      <c r="C104" s="308" t="s">
        <v>279</v>
      </c>
      <c r="D104" s="308"/>
      <c r="E104" s="308"/>
      <c r="F104" s="309" t="s">
        <v>280</v>
      </c>
      <c r="G104" s="310"/>
      <c r="H104" s="308"/>
      <c r="I104" s="308"/>
      <c r="J104" s="308" t="s">
        <v>281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282</v>
      </c>
      <c r="G106" s="291"/>
      <c r="H106" s="291" t="s">
        <v>322</v>
      </c>
      <c r="I106" s="291" t="s">
        <v>284</v>
      </c>
      <c r="J106" s="291">
        <v>20</v>
      </c>
      <c r="K106" s="305"/>
    </row>
    <row r="107" s="1" customFormat="1" ht="15" customHeight="1">
      <c r="B107" s="303"/>
      <c r="C107" s="291" t="s">
        <v>285</v>
      </c>
      <c r="D107" s="291"/>
      <c r="E107" s="291"/>
      <c r="F107" s="314" t="s">
        <v>282</v>
      </c>
      <c r="G107" s="291"/>
      <c r="H107" s="291" t="s">
        <v>322</v>
      </c>
      <c r="I107" s="291" t="s">
        <v>284</v>
      </c>
      <c r="J107" s="291">
        <v>120</v>
      </c>
      <c r="K107" s="305"/>
    </row>
    <row r="108" s="1" customFormat="1" ht="15" customHeight="1">
      <c r="B108" s="316"/>
      <c r="C108" s="291" t="s">
        <v>287</v>
      </c>
      <c r="D108" s="291"/>
      <c r="E108" s="291"/>
      <c r="F108" s="314" t="s">
        <v>288</v>
      </c>
      <c r="G108" s="291"/>
      <c r="H108" s="291" t="s">
        <v>322</v>
      </c>
      <c r="I108" s="291" t="s">
        <v>284</v>
      </c>
      <c r="J108" s="291">
        <v>50</v>
      </c>
      <c r="K108" s="305"/>
    </row>
    <row r="109" s="1" customFormat="1" ht="15" customHeight="1">
      <c r="B109" s="316"/>
      <c r="C109" s="291" t="s">
        <v>290</v>
      </c>
      <c r="D109" s="291"/>
      <c r="E109" s="291"/>
      <c r="F109" s="314" t="s">
        <v>282</v>
      </c>
      <c r="G109" s="291"/>
      <c r="H109" s="291" t="s">
        <v>322</v>
      </c>
      <c r="I109" s="291" t="s">
        <v>292</v>
      </c>
      <c r="J109" s="291"/>
      <c r="K109" s="305"/>
    </row>
    <row r="110" s="1" customFormat="1" ht="15" customHeight="1">
      <c r="B110" s="316"/>
      <c r="C110" s="291" t="s">
        <v>301</v>
      </c>
      <c r="D110" s="291"/>
      <c r="E110" s="291"/>
      <c r="F110" s="314" t="s">
        <v>288</v>
      </c>
      <c r="G110" s="291"/>
      <c r="H110" s="291" t="s">
        <v>322</v>
      </c>
      <c r="I110" s="291" t="s">
        <v>284</v>
      </c>
      <c r="J110" s="291">
        <v>50</v>
      </c>
      <c r="K110" s="305"/>
    </row>
    <row r="111" s="1" customFormat="1" ht="15" customHeight="1">
      <c r="B111" s="316"/>
      <c r="C111" s="291" t="s">
        <v>309</v>
      </c>
      <c r="D111" s="291"/>
      <c r="E111" s="291"/>
      <c r="F111" s="314" t="s">
        <v>288</v>
      </c>
      <c r="G111" s="291"/>
      <c r="H111" s="291" t="s">
        <v>322</v>
      </c>
      <c r="I111" s="291" t="s">
        <v>284</v>
      </c>
      <c r="J111" s="291">
        <v>50</v>
      </c>
      <c r="K111" s="305"/>
    </row>
    <row r="112" s="1" customFormat="1" ht="15" customHeight="1">
      <c r="B112" s="316"/>
      <c r="C112" s="291" t="s">
        <v>307</v>
      </c>
      <c r="D112" s="291"/>
      <c r="E112" s="291"/>
      <c r="F112" s="314" t="s">
        <v>288</v>
      </c>
      <c r="G112" s="291"/>
      <c r="H112" s="291" t="s">
        <v>322</v>
      </c>
      <c r="I112" s="291" t="s">
        <v>284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282</v>
      </c>
      <c r="G113" s="291"/>
      <c r="H113" s="291" t="s">
        <v>323</v>
      </c>
      <c r="I113" s="291" t="s">
        <v>284</v>
      </c>
      <c r="J113" s="291">
        <v>20</v>
      </c>
      <c r="K113" s="305"/>
    </row>
    <row r="114" s="1" customFormat="1" ht="15" customHeight="1">
      <c r="B114" s="316"/>
      <c r="C114" s="291" t="s">
        <v>324</v>
      </c>
      <c r="D114" s="291"/>
      <c r="E114" s="291"/>
      <c r="F114" s="314" t="s">
        <v>282</v>
      </c>
      <c r="G114" s="291"/>
      <c r="H114" s="291" t="s">
        <v>325</v>
      </c>
      <c r="I114" s="291" t="s">
        <v>284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282</v>
      </c>
      <c r="G115" s="291"/>
      <c r="H115" s="291" t="s">
        <v>326</v>
      </c>
      <c r="I115" s="291" t="s">
        <v>317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282</v>
      </c>
      <c r="G116" s="291"/>
      <c r="H116" s="291" t="s">
        <v>327</v>
      </c>
      <c r="I116" s="291" t="s">
        <v>317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282</v>
      </c>
      <c r="G117" s="291"/>
      <c r="H117" s="291" t="s">
        <v>328</v>
      </c>
      <c r="I117" s="291" t="s">
        <v>329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330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276</v>
      </c>
      <c r="D123" s="306"/>
      <c r="E123" s="306"/>
      <c r="F123" s="306" t="s">
        <v>277</v>
      </c>
      <c r="G123" s="307"/>
      <c r="H123" s="306" t="s">
        <v>54</v>
      </c>
      <c r="I123" s="306" t="s">
        <v>57</v>
      </c>
      <c r="J123" s="306" t="s">
        <v>278</v>
      </c>
      <c r="K123" s="335"/>
    </row>
    <row r="124" s="1" customFormat="1" ht="17.25" customHeight="1">
      <c r="B124" s="334"/>
      <c r="C124" s="308" t="s">
        <v>279</v>
      </c>
      <c r="D124" s="308"/>
      <c r="E124" s="308"/>
      <c r="F124" s="309" t="s">
        <v>280</v>
      </c>
      <c r="G124" s="310"/>
      <c r="H124" s="308"/>
      <c r="I124" s="308"/>
      <c r="J124" s="308" t="s">
        <v>281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285</v>
      </c>
      <c r="D126" s="313"/>
      <c r="E126" s="313"/>
      <c r="F126" s="314" t="s">
        <v>282</v>
      </c>
      <c r="G126" s="291"/>
      <c r="H126" s="291" t="s">
        <v>322</v>
      </c>
      <c r="I126" s="291" t="s">
        <v>284</v>
      </c>
      <c r="J126" s="291">
        <v>120</v>
      </c>
      <c r="K126" s="339"/>
    </row>
    <row r="127" s="1" customFormat="1" ht="15" customHeight="1">
      <c r="B127" s="336"/>
      <c r="C127" s="291" t="s">
        <v>331</v>
      </c>
      <c r="D127" s="291"/>
      <c r="E127" s="291"/>
      <c r="F127" s="314" t="s">
        <v>282</v>
      </c>
      <c r="G127" s="291"/>
      <c r="H127" s="291" t="s">
        <v>332</v>
      </c>
      <c r="I127" s="291" t="s">
        <v>284</v>
      </c>
      <c r="J127" s="291" t="s">
        <v>333</v>
      </c>
      <c r="K127" s="339"/>
    </row>
    <row r="128" s="1" customFormat="1" ht="15" customHeight="1">
      <c r="B128" s="336"/>
      <c r="C128" s="291" t="s">
        <v>85</v>
      </c>
      <c r="D128" s="291"/>
      <c r="E128" s="291"/>
      <c r="F128" s="314" t="s">
        <v>282</v>
      </c>
      <c r="G128" s="291"/>
      <c r="H128" s="291" t="s">
        <v>334</v>
      </c>
      <c r="I128" s="291" t="s">
        <v>284</v>
      </c>
      <c r="J128" s="291" t="s">
        <v>333</v>
      </c>
      <c r="K128" s="339"/>
    </row>
    <row r="129" s="1" customFormat="1" ht="15" customHeight="1">
      <c r="B129" s="336"/>
      <c r="C129" s="291" t="s">
        <v>293</v>
      </c>
      <c r="D129" s="291"/>
      <c r="E129" s="291"/>
      <c r="F129" s="314" t="s">
        <v>288</v>
      </c>
      <c r="G129" s="291"/>
      <c r="H129" s="291" t="s">
        <v>294</v>
      </c>
      <c r="I129" s="291" t="s">
        <v>284</v>
      </c>
      <c r="J129" s="291">
        <v>15</v>
      </c>
      <c r="K129" s="339"/>
    </row>
    <row r="130" s="1" customFormat="1" ht="15" customHeight="1">
      <c r="B130" s="336"/>
      <c r="C130" s="317" t="s">
        <v>295</v>
      </c>
      <c r="D130" s="317"/>
      <c r="E130" s="317"/>
      <c r="F130" s="318" t="s">
        <v>288</v>
      </c>
      <c r="G130" s="317"/>
      <c r="H130" s="317" t="s">
        <v>296</v>
      </c>
      <c r="I130" s="317" t="s">
        <v>284</v>
      </c>
      <c r="J130" s="317">
        <v>15</v>
      </c>
      <c r="K130" s="339"/>
    </row>
    <row r="131" s="1" customFormat="1" ht="15" customHeight="1">
      <c r="B131" s="336"/>
      <c r="C131" s="317" t="s">
        <v>297</v>
      </c>
      <c r="D131" s="317"/>
      <c r="E131" s="317"/>
      <c r="F131" s="318" t="s">
        <v>288</v>
      </c>
      <c r="G131" s="317"/>
      <c r="H131" s="317" t="s">
        <v>298</v>
      </c>
      <c r="I131" s="317" t="s">
        <v>284</v>
      </c>
      <c r="J131" s="317">
        <v>20</v>
      </c>
      <c r="K131" s="339"/>
    </row>
    <row r="132" s="1" customFormat="1" ht="15" customHeight="1">
      <c r="B132" s="336"/>
      <c r="C132" s="317" t="s">
        <v>299</v>
      </c>
      <c r="D132" s="317"/>
      <c r="E132" s="317"/>
      <c r="F132" s="318" t="s">
        <v>288</v>
      </c>
      <c r="G132" s="317"/>
      <c r="H132" s="317" t="s">
        <v>300</v>
      </c>
      <c r="I132" s="317" t="s">
        <v>284</v>
      </c>
      <c r="J132" s="317">
        <v>20</v>
      </c>
      <c r="K132" s="339"/>
    </row>
    <row r="133" s="1" customFormat="1" ht="15" customHeight="1">
      <c r="B133" s="336"/>
      <c r="C133" s="291" t="s">
        <v>287</v>
      </c>
      <c r="D133" s="291"/>
      <c r="E133" s="291"/>
      <c r="F133" s="314" t="s">
        <v>288</v>
      </c>
      <c r="G133" s="291"/>
      <c r="H133" s="291" t="s">
        <v>322</v>
      </c>
      <c r="I133" s="291" t="s">
        <v>284</v>
      </c>
      <c r="J133" s="291">
        <v>50</v>
      </c>
      <c r="K133" s="339"/>
    </row>
    <row r="134" s="1" customFormat="1" ht="15" customHeight="1">
      <c r="B134" s="336"/>
      <c r="C134" s="291" t="s">
        <v>301</v>
      </c>
      <c r="D134" s="291"/>
      <c r="E134" s="291"/>
      <c r="F134" s="314" t="s">
        <v>288</v>
      </c>
      <c r="G134" s="291"/>
      <c r="H134" s="291" t="s">
        <v>322</v>
      </c>
      <c r="I134" s="291" t="s">
        <v>284</v>
      </c>
      <c r="J134" s="291">
        <v>50</v>
      </c>
      <c r="K134" s="339"/>
    </row>
    <row r="135" s="1" customFormat="1" ht="15" customHeight="1">
      <c r="B135" s="336"/>
      <c r="C135" s="291" t="s">
        <v>307</v>
      </c>
      <c r="D135" s="291"/>
      <c r="E135" s="291"/>
      <c r="F135" s="314" t="s">
        <v>288</v>
      </c>
      <c r="G135" s="291"/>
      <c r="H135" s="291" t="s">
        <v>322</v>
      </c>
      <c r="I135" s="291" t="s">
        <v>284</v>
      </c>
      <c r="J135" s="291">
        <v>50</v>
      </c>
      <c r="K135" s="339"/>
    </row>
    <row r="136" s="1" customFormat="1" ht="15" customHeight="1">
      <c r="B136" s="336"/>
      <c r="C136" s="291" t="s">
        <v>309</v>
      </c>
      <c r="D136" s="291"/>
      <c r="E136" s="291"/>
      <c r="F136" s="314" t="s">
        <v>288</v>
      </c>
      <c r="G136" s="291"/>
      <c r="H136" s="291" t="s">
        <v>322</v>
      </c>
      <c r="I136" s="291" t="s">
        <v>284</v>
      </c>
      <c r="J136" s="291">
        <v>50</v>
      </c>
      <c r="K136" s="339"/>
    </row>
    <row r="137" s="1" customFormat="1" ht="15" customHeight="1">
      <c r="B137" s="336"/>
      <c r="C137" s="291" t="s">
        <v>310</v>
      </c>
      <c r="D137" s="291"/>
      <c r="E137" s="291"/>
      <c r="F137" s="314" t="s">
        <v>288</v>
      </c>
      <c r="G137" s="291"/>
      <c r="H137" s="291" t="s">
        <v>335</v>
      </c>
      <c r="I137" s="291" t="s">
        <v>284</v>
      </c>
      <c r="J137" s="291">
        <v>255</v>
      </c>
      <c r="K137" s="339"/>
    </row>
    <row r="138" s="1" customFormat="1" ht="15" customHeight="1">
      <c r="B138" s="336"/>
      <c r="C138" s="291" t="s">
        <v>312</v>
      </c>
      <c r="D138" s="291"/>
      <c r="E138" s="291"/>
      <c r="F138" s="314" t="s">
        <v>282</v>
      </c>
      <c r="G138" s="291"/>
      <c r="H138" s="291" t="s">
        <v>336</v>
      </c>
      <c r="I138" s="291" t="s">
        <v>314</v>
      </c>
      <c r="J138" s="291"/>
      <c r="K138" s="339"/>
    </row>
    <row r="139" s="1" customFormat="1" ht="15" customHeight="1">
      <c r="B139" s="336"/>
      <c r="C139" s="291" t="s">
        <v>315</v>
      </c>
      <c r="D139" s="291"/>
      <c r="E139" s="291"/>
      <c r="F139" s="314" t="s">
        <v>282</v>
      </c>
      <c r="G139" s="291"/>
      <c r="H139" s="291" t="s">
        <v>337</v>
      </c>
      <c r="I139" s="291" t="s">
        <v>317</v>
      </c>
      <c r="J139" s="291"/>
      <c r="K139" s="339"/>
    </row>
    <row r="140" s="1" customFormat="1" ht="15" customHeight="1">
      <c r="B140" s="336"/>
      <c r="C140" s="291" t="s">
        <v>318</v>
      </c>
      <c r="D140" s="291"/>
      <c r="E140" s="291"/>
      <c r="F140" s="314" t="s">
        <v>282</v>
      </c>
      <c r="G140" s="291"/>
      <c r="H140" s="291" t="s">
        <v>318</v>
      </c>
      <c r="I140" s="291" t="s">
        <v>317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282</v>
      </c>
      <c r="G141" s="291"/>
      <c r="H141" s="291" t="s">
        <v>338</v>
      </c>
      <c r="I141" s="291" t="s">
        <v>317</v>
      </c>
      <c r="J141" s="291"/>
      <c r="K141" s="339"/>
    </row>
    <row r="142" s="1" customFormat="1" ht="15" customHeight="1">
      <c r="B142" s="336"/>
      <c r="C142" s="291" t="s">
        <v>339</v>
      </c>
      <c r="D142" s="291"/>
      <c r="E142" s="291"/>
      <c r="F142" s="314" t="s">
        <v>282</v>
      </c>
      <c r="G142" s="291"/>
      <c r="H142" s="291" t="s">
        <v>340</v>
      </c>
      <c r="I142" s="291" t="s">
        <v>317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341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276</v>
      </c>
      <c r="D148" s="306"/>
      <c r="E148" s="306"/>
      <c r="F148" s="306" t="s">
        <v>277</v>
      </c>
      <c r="G148" s="307"/>
      <c r="H148" s="306" t="s">
        <v>54</v>
      </c>
      <c r="I148" s="306" t="s">
        <v>57</v>
      </c>
      <c r="J148" s="306" t="s">
        <v>278</v>
      </c>
      <c r="K148" s="305"/>
    </row>
    <row r="149" s="1" customFormat="1" ht="17.25" customHeight="1">
      <c r="B149" s="303"/>
      <c r="C149" s="308" t="s">
        <v>279</v>
      </c>
      <c r="D149" s="308"/>
      <c r="E149" s="308"/>
      <c r="F149" s="309" t="s">
        <v>280</v>
      </c>
      <c r="G149" s="310"/>
      <c r="H149" s="308"/>
      <c r="I149" s="308"/>
      <c r="J149" s="308" t="s">
        <v>281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285</v>
      </c>
      <c r="D151" s="291"/>
      <c r="E151" s="291"/>
      <c r="F151" s="344" t="s">
        <v>282</v>
      </c>
      <c r="G151" s="291"/>
      <c r="H151" s="343" t="s">
        <v>322</v>
      </c>
      <c r="I151" s="343" t="s">
        <v>284</v>
      </c>
      <c r="J151" s="343">
        <v>120</v>
      </c>
      <c r="K151" s="339"/>
    </row>
    <row r="152" s="1" customFormat="1" ht="15" customHeight="1">
      <c r="B152" s="316"/>
      <c r="C152" s="343" t="s">
        <v>331</v>
      </c>
      <c r="D152" s="291"/>
      <c r="E152" s="291"/>
      <c r="F152" s="344" t="s">
        <v>282</v>
      </c>
      <c r="G152" s="291"/>
      <c r="H152" s="343" t="s">
        <v>342</v>
      </c>
      <c r="I152" s="343" t="s">
        <v>284</v>
      </c>
      <c r="J152" s="343" t="s">
        <v>333</v>
      </c>
      <c r="K152" s="339"/>
    </row>
    <row r="153" s="1" customFormat="1" ht="15" customHeight="1">
      <c r="B153" s="316"/>
      <c r="C153" s="343" t="s">
        <v>85</v>
      </c>
      <c r="D153" s="291"/>
      <c r="E153" s="291"/>
      <c r="F153" s="344" t="s">
        <v>282</v>
      </c>
      <c r="G153" s="291"/>
      <c r="H153" s="343" t="s">
        <v>343</v>
      </c>
      <c r="I153" s="343" t="s">
        <v>284</v>
      </c>
      <c r="J153" s="343" t="s">
        <v>333</v>
      </c>
      <c r="K153" s="339"/>
    </row>
    <row r="154" s="1" customFormat="1" ht="15" customHeight="1">
      <c r="B154" s="316"/>
      <c r="C154" s="343" t="s">
        <v>287</v>
      </c>
      <c r="D154" s="291"/>
      <c r="E154" s="291"/>
      <c r="F154" s="344" t="s">
        <v>288</v>
      </c>
      <c r="G154" s="291"/>
      <c r="H154" s="343" t="s">
        <v>322</v>
      </c>
      <c r="I154" s="343" t="s">
        <v>284</v>
      </c>
      <c r="J154" s="343">
        <v>50</v>
      </c>
      <c r="K154" s="339"/>
    </row>
    <row r="155" s="1" customFormat="1" ht="15" customHeight="1">
      <c r="B155" s="316"/>
      <c r="C155" s="343" t="s">
        <v>290</v>
      </c>
      <c r="D155" s="291"/>
      <c r="E155" s="291"/>
      <c r="F155" s="344" t="s">
        <v>282</v>
      </c>
      <c r="G155" s="291"/>
      <c r="H155" s="343" t="s">
        <v>322</v>
      </c>
      <c r="I155" s="343" t="s">
        <v>292</v>
      </c>
      <c r="J155" s="343"/>
      <c r="K155" s="339"/>
    </row>
    <row r="156" s="1" customFormat="1" ht="15" customHeight="1">
      <c r="B156" s="316"/>
      <c r="C156" s="343" t="s">
        <v>301</v>
      </c>
      <c r="D156" s="291"/>
      <c r="E156" s="291"/>
      <c r="F156" s="344" t="s">
        <v>288</v>
      </c>
      <c r="G156" s="291"/>
      <c r="H156" s="343" t="s">
        <v>322</v>
      </c>
      <c r="I156" s="343" t="s">
        <v>284</v>
      </c>
      <c r="J156" s="343">
        <v>50</v>
      </c>
      <c r="K156" s="339"/>
    </row>
    <row r="157" s="1" customFormat="1" ht="15" customHeight="1">
      <c r="B157" s="316"/>
      <c r="C157" s="343" t="s">
        <v>309</v>
      </c>
      <c r="D157" s="291"/>
      <c r="E157" s="291"/>
      <c r="F157" s="344" t="s">
        <v>288</v>
      </c>
      <c r="G157" s="291"/>
      <c r="H157" s="343" t="s">
        <v>322</v>
      </c>
      <c r="I157" s="343" t="s">
        <v>284</v>
      </c>
      <c r="J157" s="343">
        <v>50</v>
      </c>
      <c r="K157" s="339"/>
    </row>
    <row r="158" s="1" customFormat="1" ht="15" customHeight="1">
      <c r="B158" s="316"/>
      <c r="C158" s="343" t="s">
        <v>307</v>
      </c>
      <c r="D158" s="291"/>
      <c r="E158" s="291"/>
      <c r="F158" s="344" t="s">
        <v>288</v>
      </c>
      <c r="G158" s="291"/>
      <c r="H158" s="343" t="s">
        <v>322</v>
      </c>
      <c r="I158" s="343" t="s">
        <v>284</v>
      </c>
      <c r="J158" s="343">
        <v>50</v>
      </c>
      <c r="K158" s="339"/>
    </row>
    <row r="159" s="1" customFormat="1" ht="15" customHeight="1">
      <c r="B159" s="316"/>
      <c r="C159" s="343" t="s">
        <v>99</v>
      </c>
      <c r="D159" s="291"/>
      <c r="E159" s="291"/>
      <c r="F159" s="344" t="s">
        <v>282</v>
      </c>
      <c r="G159" s="291"/>
      <c r="H159" s="343" t="s">
        <v>344</v>
      </c>
      <c r="I159" s="343" t="s">
        <v>284</v>
      </c>
      <c r="J159" s="343" t="s">
        <v>345</v>
      </c>
      <c r="K159" s="339"/>
    </row>
    <row r="160" s="1" customFormat="1" ht="15" customHeight="1">
      <c r="B160" s="316"/>
      <c r="C160" s="343" t="s">
        <v>346</v>
      </c>
      <c r="D160" s="291"/>
      <c r="E160" s="291"/>
      <c r="F160" s="344" t="s">
        <v>282</v>
      </c>
      <c r="G160" s="291"/>
      <c r="H160" s="343" t="s">
        <v>347</v>
      </c>
      <c r="I160" s="343" t="s">
        <v>317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348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276</v>
      </c>
      <c r="D172" s="306"/>
      <c r="E172" s="306"/>
      <c r="F172" s="306" t="s">
        <v>277</v>
      </c>
      <c r="G172" s="349"/>
      <c r="H172" s="350" t="s">
        <v>54</v>
      </c>
      <c r="I172" s="350" t="s">
        <v>57</v>
      </c>
      <c r="J172" s="306" t="s">
        <v>278</v>
      </c>
      <c r="K172" s="283"/>
    </row>
    <row r="173" s="1" customFormat="1" ht="17.25" customHeight="1">
      <c r="B173" s="284"/>
      <c r="C173" s="308" t="s">
        <v>279</v>
      </c>
      <c r="D173" s="308"/>
      <c r="E173" s="308"/>
      <c r="F173" s="309" t="s">
        <v>280</v>
      </c>
      <c r="G173" s="351"/>
      <c r="H173" s="352"/>
      <c r="I173" s="352"/>
      <c r="J173" s="308" t="s">
        <v>281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285</v>
      </c>
      <c r="D175" s="291"/>
      <c r="E175" s="291"/>
      <c r="F175" s="314" t="s">
        <v>282</v>
      </c>
      <c r="G175" s="291"/>
      <c r="H175" s="291" t="s">
        <v>322</v>
      </c>
      <c r="I175" s="291" t="s">
        <v>284</v>
      </c>
      <c r="J175" s="291">
        <v>120</v>
      </c>
      <c r="K175" s="339"/>
    </row>
    <row r="176" s="1" customFormat="1" ht="15" customHeight="1">
      <c r="B176" s="316"/>
      <c r="C176" s="291" t="s">
        <v>331</v>
      </c>
      <c r="D176" s="291"/>
      <c r="E176" s="291"/>
      <c r="F176" s="314" t="s">
        <v>282</v>
      </c>
      <c r="G176" s="291"/>
      <c r="H176" s="291" t="s">
        <v>332</v>
      </c>
      <c r="I176" s="291" t="s">
        <v>284</v>
      </c>
      <c r="J176" s="291" t="s">
        <v>333</v>
      </c>
      <c r="K176" s="339"/>
    </row>
    <row r="177" s="1" customFormat="1" ht="15" customHeight="1">
      <c r="B177" s="316"/>
      <c r="C177" s="291" t="s">
        <v>85</v>
      </c>
      <c r="D177" s="291"/>
      <c r="E177" s="291"/>
      <c r="F177" s="314" t="s">
        <v>282</v>
      </c>
      <c r="G177" s="291"/>
      <c r="H177" s="291" t="s">
        <v>349</v>
      </c>
      <c r="I177" s="291" t="s">
        <v>284</v>
      </c>
      <c r="J177" s="291" t="s">
        <v>333</v>
      </c>
      <c r="K177" s="339"/>
    </row>
    <row r="178" s="1" customFormat="1" ht="15" customHeight="1">
      <c r="B178" s="316"/>
      <c r="C178" s="291" t="s">
        <v>287</v>
      </c>
      <c r="D178" s="291"/>
      <c r="E178" s="291"/>
      <c r="F178" s="314" t="s">
        <v>288</v>
      </c>
      <c r="G178" s="291"/>
      <c r="H178" s="291" t="s">
        <v>349</v>
      </c>
      <c r="I178" s="291" t="s">
        <v>284</v>
      </c>
      <c r="J178" s="291">
        <v>50</v>
      </c>
      <c r="K178" s="339"/>
    </row>
    <row r="179" s="1" customFormat="1" ht="15" customHeight="1">
      <c r="B179" s="316"/>
      <c r="C179" s="291" t="s">
        <v>290</v>
      </c>
      <c r="D179" s="291"/>
      <c r="E179" s="291"/>
      <c r="F179" s="314" t="s">
        <v>282</v>
      </c>
      <c r="G179" s="291"/>
      <c r="H179" s="291" t="s">
        <v>349</v>
      </c>
      <c r="I179" s="291" t="s">
        <v>292</v>
      </c>
      <c r="J179" s="291"/>
      <c r="K179" s="339"/>
    </row>
    <row r="180" s="1" customFormat="1" ht="15" customHeight="1">
      <c r="B180" s="316"/>
      <c r="C180" s="291" t="s">
        <v>301</v>
      </c>
      <c r="D180" s="291"/>
      <c r="E180" s="291"/>
      <c r="F180" s="314" t="s">
        <v>288</v>
      </c>
      <c r="G180" s="291"/>
      <c r="H180" s="291" t="s">
        <v>349</v>
      </c>
      <c r="I180" s="291" t="s">
        <v>284</v>
      </c>
      <c r="J180" s="291">
        <v>50</v>
      </c>
      <c r="K180" s="339"/>
    </row>
    <row r="181" s="1" customFormat="1" ht="15" customHeight="1">
      <c r="B181" s="316"/>
      <c r="C181" s="291" t="s">
        <v>309</v>
      </c>
      <c r="D181" s="291"/>
      <c r="E181" s="291"/>
      <c r="F181" s="314" t="s">
        <v>288</v>
      </c>
      <c r="G181" s="291"/>
      <c r="H181" s="291" t="s">
        <v>349</v>
      </c>
      <c r="I181" s="291" t="s">
        <v>284</v>
      </c>
      <c r="J181" s="291">
        <v>50</v>
      </c>
      <c r="K181" s="339"/>
    </row>
    <row r="182" s="1" customFormat="1" ht="15" customHeight="1">
      <c r="B182" s="316"/>
      <c r="C182" s="291" t="s">
        <v>307</v>
      </c>
      <c r="D182" s="291"/>
      <c r="E182" s="291"/>
      <c r="F182" s="314" t="s">
        <v>288</v>
      </c>
      <c r="G182" s="291"/>
      <c r="H182" s="291" t="s">
        <v>349</v>
      </c>
      <c r="I182" s="291" t="s">
        <v>284</v>
      </c>
      <c r="J182" s="291">
        <v>50</v>
      </c>
      <c r="K182" s="339"/>
    </row>
    <row r="183" s="1" customFormat="1" ht="15" customHeight="1">
      <c r="B183" s="316"/>
      <c r="C183" s="291" t="s">
        <v>105</v>
      </c>
      <c r="D183" s="291"/>
      <c r="E183" s="291"/>
      <c r="F183" s="314" t="s">
        <v>282</v>
      </c>
      <c r="G183" s="291"/>
      <c r="H183" s="291" t="s">
        <v>350</v>
      </c>
      <c r="I183" s="291" t="s">
        <v>351</v>
      </c>
      <c r="J183" s="291"/>
      <c r="K183" s="339"/>
    </row>
    <row r="184" s="1" customFormat="1" ht="15" customHeight="1">
      <c r="B184" s="316"/>
      <c r="C184" s="291" t="s">
        <v>57</v>
      </c>
      <c r="D184" s="291"/>
      <c r="E184" s="291"/>
      <c r="F184" s="314" t="s">
        <v>282</v>
      </c>
      <c r="G184" s="291"/>
      <c r="H184" s="291" t="s">
        <v>352</v>
      </c>
      <c r="I184" s="291" t="s">
        <v>353</v>
      </c>
      <c r="J184" s="291">
        <v>1</v>
      </c>
      <c r="K184" s="339"/>
    </row>
    <row r="185" s="1" customFormat="1" ht="15" customHeight="1">
      <c r="B185" s="316"/>
      <c r="C185" s="291" t="s">
        <v>53</v>
      </c>
      <c r="D185" s="291"/>
      <c r="E185" s="291"/>
      <c r="F185" s="314" t="s">
        <v>282</v>
      </c>
      <c r="G185" s="291"/>
      <c r="H185" s="291" t="s">
        <v>354</v>
      </c>
      <c r="I185" s="291" t="s">
        <v>284</v>
      </c>
      <c r="J185" s="291">
        <v>20</v>
      </c>
      <c r="K185" s="339"/>
    </row>
    <row r="186" s="1" customFormat="1" ht="15" customHeight="1">
      <c r="B186" s="316"/>
      <c r="C186" s="291" t="s">
        <v>54</v>
      </c>
      <c r="D186" s="291"/>
      <c r="E186" s="291"/>
      <c r="F186" s="314" t="s">
        <v>282</v>
      </c>
      <c r="G186" s="291"/>
      <c r="H186" s="291" t="s">
        <v>355</v>
      </c>
      <c r="I186" s="291" t="s">
        <v>284</v>
      </c>
      <c r="J186" s="291">
        <v>255</v>
      </c>
      <c r="K186" s="339"/>
    </row>
    <row r="187" s="1" customFormat="1" ht="15" customHeight="1">
      <c r="B187" s="316"/>
      <c r="C187" s="291" t="s">
        <v>106</v>
      </c>
      <c r="D187" s="291"/>
      <c r="E187" s="291"/>
      <c r="F187" s="314" t="s">
        <v>282</v>
      </c>
      <c r="G187" s="291"/>
      <c r="H187" s="291" t="s">
        <v>246</v>
      </c>
      <c r="I187" s="291" t="s">
        <v>284</v>
      </c>
      <c r="J187" s="291">
        <v>10</v>
      </c>
      <c r="K187" s="339"/>
    </row>
    <row r="188" s="1" customFormat="1" ht="15" customHeight="1">
      <c r="B188" s="316"/>
      <c r="C188" s="291" t="s">
        <v>107</v>
      </c>
      <c r="D188" s="291"/>
      <c r="E188" s="291"/>
      <c r="F188" s="314" t="s">
        <v>282</v>
      </c>
      <c r="G188" s="291"/>
      <c r="H188" s="291" t="s">
        <v>356</v>
      </c>
      <c r="I188" s="291" t="s">
        <v>317</v>
      </c>
      <c r="J188" s="291"/>
      <c r="K188" s="339"/>
    </row>
    <row r="189" s="1" customFormat="1" ht="15" customHeight="1">
      <c r="B189" s="316"/>
      <c r="C189" s="291" t="s">
        <v>357</v>
      </c>
      <c r="D189" s="291"/>
      <c r="E189" s="291"/>
      <c r="F189" s="314" t="s">
        <v>282</v>
      </c>
      <c r="G189" s="291"/>
      <c r="H189" s="291" t="s">
        <v>358</v>
      </c>
      <c r="I189" s="291" t="s">
        <v>317</v>
      </c>
      <c r="J189" s="291"/>
      <c r="K189" s="339"/>
    </row>
    <row r="190" s="1" customFormat="1" ht="15" customHeight="1">
      <c r="B190" s="316"/>
      <c r="C190" s="291" t="s">
        <v>346</v>
      </c>
      <c r="D190" s="291"/>
      <c r="E190" s="291"/>
      <c r="F190" s="314" t="s">
        <v>282</v>
      </c>
      <c r="G190" s="291"/>
      <c r="H190" s="291" t="s">
        <v>359</v>
      </c>
      <c r="I190" s="291" t="s">
        <v>317</v>
      </c>
      <c r="J190" s="291"/>
      <c r="K190" s="339"/>
    </row>
    <row r="191" s="1" customFormat="1" ht="15" customHeight="1">
      <c r="B191" s="316"/>
      <c r="C191" s="291" t="s">
        <v>109</v>
      </c>
      <c r="D191" s="291"/>
      <c r="E191" s="291"/>
      <c r="F191" s="314" t="s">
        <v>288</v>
      </c>
      <c r="G191" s="291"/>
      <c r="H191" s="291" t="s">
        <v>360</v>
      </c>
      <c r="I191" s="291" t="s">
        <v>284</v>
      </c>
      <c r="J191" s="291">
        <v>50</v>
      </c>
      <c r="K191" s="339"/>
    </row>
    <row r="192" s="1" customFormat="1" ht="15" customHeight="1">
      <c r="B192" s="316"/>
      <c r="C192" s="291" t="s">
        <v>361</v>
      </c>
      <c r="D192" s="291"/>
      <c r="E192" s="291"/>
      <c r="F192" s="314" t="s">
        <v>288</v>
      </c>
      <c r="G192" s="291"/>
      <c r="H192" s="291" t="s">
        <v>362</v>
      </c>
      <c r="I192" s="291" t="s">
        <v>363</v>
      </c>
      <c r="J192" s="291"/>
      <c r="K192" s="339"/>
    </row>
    <row r="193" s="1" customFormat="1" ht="15" customHeight="1">
      <c r="B193" s="316"/>
      <c r="C193" s="291" t="s">
        <v>364</v>
      </c>
      <c r="D193" s="291"/>
      <c r="E193" s="291"/>
      <c r="F193" s="314" t="s">
        <v>288</v>
      </c>
      <c r="G193" s="291"/>
      <c r="H193" s="291" t="s">
        <v>365</v>
      </c>
      <c r="I193" s="291" t="s">
        <v>363</v>
      </c>
      <c r="J193" s="291"/>
      <c r="K193" s="339"/>
    </row>
    <row r="194" s="1" customFormat="1" ht="15" customHeight="1">
      <c r="B194" s="316"/>
      <c r="C194" s="291" t="s">
        <v>366</v>
      </c>
      <c r="D194" s="291"/>
      <c r="E194" s="291"/>
      <c r="F194" s="314" t="s">
        <v>288</v>
      </c>
      <c r="G194" s="291"/>
      <c r="H194" s="291" t="s">
        <v>367</v>
      </c>
      <c r="I194" s="291" t="s">
        <v>363</v>
      </c>
      <c r="J194" s="291"/>
      <c r="K194" s="339"/>
    </row>
    <row r="195" s="1" customFormat="1" ht="15" customHeight="1">
      <c r="B195" s="316"/>
      <c r="C195" s="353" t="s">
        <v>368</v>
      </c>
      <c r="D195" s="291"/>
      <c r="E195" s="291"/>
      <c r="F195" s="314" t="s">
        <v>288</v>
      </c>
      <c r="G195" s="291"/>
      <c r="H195" s="291" t="s">
        <v>369</v>
      </c>
      <c r="I195" s="291" t="s">
        <v>370</v>
      </c>
      <c r="J195" s="354" t="s">
        <v>371</v>
      </c>
      <c r="K195" s="339"/>
    </row>
    <row r="196" s="1" customFormat="1" ht="15" customHeight="1">
      <c r="B196" s="316"/>
      <c r="C196" s="353" t="s">
        <v>42</v>
      </c>
      <c r="D196" s="291"/>
      <c r="E196" s="291"/>
      <c r="F196" s="314" t="s">
        <v>282</v>
      </c>
      <c r="G196" s="291"/>
      <c r="H196" s="288" t="s">
        <v>372</v>
      </c>
      <c r="I196" s="291" t="s">
        <v>373</v>
      </c>
      <c r="J196" s="291"/>
      <c r="K196" s="339"/>
    </row>
    <row r="197" s="1" customFormat="1" ht="15" customHeight="1">
      <c r="B197" s="316"/>
      <c r="C197" s="353" t="s">
        <v>374</v>
      </c>
      <c r="D197" s="291"/>
      <c r="E197" s="291"/>
      <c r="F197" s="314" t="s">
        <v>282</v>
      </c>
      <c r="G197" s="291"/>
      <c r="H197" s="291" t="s">
        <v>375</v>
      </c>
      <c r="I197" s="291" t="s">
        <v>317</v>
      </c>
      <c r="J197" s="291"/>
      <c r="K197" s="339"/>
    </row>
    <row r="198" s="1" customFormat="1" ht="15" customHeight="1">
      <c r="B198" s="316"/>
      <c r="C198" s="353" t="s">
        <v>376</v>
      </c>
      <c r="D198" s="291"/>
      <c r="E198" s="291"/>
      <c r="F198" s="314" t="s">
        <v>282</v>
      </c>
      <c r="G198" s="291"/>
      <c r="H198" s="291" t="s">
        <v>377</v>
      </c>
      <c r="I198" s="291" t="s">
        <v>317</v>
      </c>
      <c r="J198" s="291"/>
      <c r="K198" s="339"/>
    </row>
    <row r="199" s="1" customFormat="1" ht="15" customHeight="1">
      <c r="B199" s="316"/>
      <c r="C199" s="353" t="s">
        <v>378</v>
      </c>
      <c r="D199" s="291"/>
      <c r="E199" s="291"/>
      <c r="F199" s="314" t="s">
        <v>288</v>
      </c>
      <c r="G199" s="291"/>
      <c r="H199" s="291" t="s">
        <v>379</v>
      </c>
      <c r="I199" s="291" t="s">
        <v>317</v>
      </c>
      <c r="J199" s="291"/>
      <c r="K199" s="339"/>
    </row>
    <row r="200" s="1" customFormat="1" ht="15" customHeight="1">
      <c r="B200" s="345"/>
      <c r="C200" s="355"/>
      <c r="D200" s="346"/>
      <c r="E200" s="346"/>
      <c r="F200" s="346"/>
      <c r="G200" s="346"/>
      <c r="H200" s="346"/>
      <c r="I200" s="346"/>
      <c r="J200" s="346"/>
      <c r="K200" s="347"/>
    </row>
    <row r="201" s="1" customFormat="1" ht="18.75" customHeight="1">
      <c r="B201" s="327"/>
      <c r="C201" s="337"/>
      <c r="D201" s="337"/>
      <c r="E201" s="337"/>
      <c r="F201" s="348"/>
      <c r="G201" s="337"/>
      <c r="H201" s="337"/>
      <c r="I201" s="337"/>
      <c r="J201" s="337"/>
      <c r="K201" s="327"/>
    </row>
    <row r="202" s="1" customFormat="1" ht="18.75" customHeight="1"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</row>
    <row r="203" s="1" customFormat="1" ht="13.5">
      <c r="B203" s="278"/>
      <c r="C203" s="279"/>
      <c r="D203" s="279"/>
      <c r="E203" s="279"/>
      <c r="F203" s="279"/>
      <c r="G203" s="279"/>
      <c r="H203" s="279"/>
      <c r="I203" s="279"/>
      <c r="J203" s="279"/>
      <c r="K203" s="280"/>
    </row>
    <row r="204" s="1" customFormat="1" ht="21" customHeight="1">
      <c r="B204" s="281"/>
      <c r="C204" s="282" t="s">
        <v>380</v>
      </c>
      <c r="D204" s="282"/>
      <c r="E204" s="282"/>
      <c r="F204" s="282"/>
      <c r="G204" s="282"/>
      <c r="H204" s="282"/>
      <c r="I204" s="282"/>
      <c r="J204" s="282"/>
      <c r="K204" s="283"/>
    </row>
    <row r="205" s="1" customFormat="1" ht="25.5" customHeight="1">
      <c r="B205" s="281"/>
      <c r="C205" s="356" t="s">
        <v>381</v>
      </c>
      <c r="D205" s="356"/>
      <c r="E205" s="356"/>
      <c r="F205" s="356" t="s">
        <v>382</v>
      </c>
      <c r="G205" s="357"/>
      <c r="H205" s="356" t="s">
        <v>383</v>
      </c>
      <c r="I205" s="356"/>
      <c r="J205" s="356"/>
      <c r="K205" s="283"/>
    </row>
    <row r="206" s="1" customFormat="1" ht="5.25" customHeight="1">
      <c r="B206" s="316"/>
      <c r="C206" s="311"/>
      <c r="D206" s="311"/>
      <c r="E206" s="311"/>
      <c r="F206" s="311"/>
      <c r="G206" s="337"/>
      <c r="H206" s="311"/>
      <c r="I206" s="311"/>
      <c r="J206" s="311"/>
      <c r="K206" s="339"/>
    </row>
    <row r="207" s="1" customFormat="1" ht="15" customHeight="1">
      <c r="B207" s="316"/>
      <c r="C207" s="291" t="s">
        <v>373</v>
      </c>
      <c r="D207" s="291"/>
      <c r="E207" s="291"/>
      <c r="F207" s="314" t="s">
        <v>43</v>
      </c>
      <c r="G207" s="291"/>
      <c r="H207" s="291" t="s">
        <v>384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 t="s">
        <v>44</v>
      </c>
      <c r="G208" s="291"/>
      <c r="H208" s="291" t="s">
        <v>385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47</v>
      </c>
      <c r="G209" s="291"/>
      <c r="H209" s="291" t="s">
        <v>386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45</v>
      </c>
      <c r="G210" s="291"/>
      <c r="H210" s="291" t="s">
        <v>387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46</v>
      </c>
      <c r="G211" s="291"/>
      <c r="H211" s="291" t="s">
        <v>388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/>
      <c r="G212" s="291"/>
      <c r="H212" s="291"/>
      <c r="I212" s="291"/>
      <c r="J212" s="291"/>
      <c r="K212" s="339"/>
    </row>
    <row r="213" s="1" customFormat="1" ht="15" customHeight="1">
      <c r="B213" s="316"/>
      <c r="C213" s="291" t="s">
        <v>329</v>
      </c>
      <c r="D213" s="291"/>
      <c r="E213" s="291"/>
      <c r="F213" s="314" t="s">
        <v>78</v>
      </c>
      <c r="G213" s="291"/>
      <c r="H213" s="291" t="s">
        <v>389</v>
      </c>
      <c r="I213" s="291"/>
      <c r="J213" s="291"/>
      <c r="K213" s="339"/>
    </row>
    <row r="214" s="1" customFormat="1" ht="15" customHeight="1">
      <c r="B214" s="316"/>
      <c r="C214" s="291"/>
      <c r="D214" s="291"/>
      <c r="E214" s="291"/>
      <c r="F214" s="314" t="s">
        <v>225</v>
      </c>
      <c r="G214" s="291"/>
      <c r="H214" s="291" t="s">
        <v>226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223</v>
      </c>
      <c r="G215" s="291"/>
      <c r="H215" s="291" t="s">
        <v>390</v>
      </c>
      <c r="I215" s="291"/>
      <c r="J215" s="291"/>
      <c r="K215" s="339"/>
    </row>
    <row r="216" s="1" customFormat="1" ht="15" customHeight="1">
      <c r="B216" s="358"/>
      <c r="C216" s="291"/>
      <c r="D216" s="291"/>
      <c r="E216" s="291"/>
      <c r="F216" s="314" t="s">
        <v>227</v>
      </c>
      <c r="G216" s="353"/>
      <c r="H216" s="343" t="s">
        <v>228</v>
      </c>
      <c r="I216" s="343"/>
      <c r="J216" s="343"/>
      <c r="K216" s="359"/>
    </row>
    <row r="217" s="1" customFormat="1" ht="15" customHeight="1">
      <c r="B217" s="358"/>
      <c r="C217" s="291"/>
      <c r="D217" s="291"/>
      <c r="E217" s="291"/>
      <c r="F217" s="314" t="s">
        <v>229</v>
      </c>
      <c r="G217" s="353"/>
      <c r="H217" s="343" t="s">
        <v>391</v>
      </c>
      <c r="I217" s="343"/>
      <c r="J217" s="343"/>
      <c r="K217" s="359"/>
    </row>
    <row r="218" s="1" customFormat="1" ht="15" customHeight="1">
      <c r="B218" s="358"/>
      <c r="C218" s="291"/>
      <c r="D218" s="291"/>
      <c r="E218" s="291"/>
      <c r="F218" s="314"/>
      <c r="G218" s="353"/>
      <c r="H218" s="343"/>
      <c r="I218" s="343"/>
      <c r="J218" s="343"/>
      <c r="K218" s="359"/>
    </row>
    <row r="219" s="1" customFormat="1" ht="15" customHeight="1">
      <c r="B219" s="358"/>
      <c r="C219" s="291" t="s">
        <v>353</v>
      </c>
      <c r="D219" s="291"/>
      <c r="E219" s="291"/>
      <c r="F219" s="314">
        <v>1</v>
      </c>
      <c r="G219" s="353"/>
      <c r="H219" s="343" t="s">
        <v>392</v>
      </c>
      <c r="I219" s="343"/>
      <c r="J219" s="343"/>
      <c r="K219" s="359"/>
    </row>
    <row r="220" s="1" customFormat="1" ht="15" customHeight="1">
      <c r="B220" s="358"/>
      <c r="C220" s="291"/>
      <c r="D220" s="291"/>
      <c r="E220" s="291"/>
      <c r="F220" s="314">
        <v>2</v>
      </c>
      <c r="G220" s="353"/>
      <c r="H220" s="343" t="s">
        <v>393</v>
      </c>
      <c r="I220" s="343"/>
      <c r="J220" s="343"/>
      <c r="K220" s="359"/>
    </row>
    <row r="221" s="1" customFormat="1" ht="15" customHeight="1">
      <c r="B221" s="358"/>
      <c r="C221" s="291"/>
      <c r="D221" s="291"/>
      <c r="E221" s="291"/>
      <c r="F221" s="314">
        <v>3</v>
      </c>
      <c r="G221" s="353"/>
      <c r="H221" s="343" t="s">
        <v>394</v>
      </c>
      <c r="I221" s="343"/>
      <c r="J221" s="343"/>
      <c r="K221" s="359"/>
    </row>
    <row r="222" s="1" customFormat="1" ht="15" customHeight="1">
      <c r="B222" s="358"/>
      <c r="C222" s="291"/>
      <c r="D222" s="291"/>
      <c r="E222" s="291"/>
      <c r="F222" s="314">
        <v>4</v>
      </c>
      <c r="G222" s="353"/>
      <c r="H222" s="343" t="s">
        <v>395</v>
      </c>
      <c r="I222" s="343"/>
      <c r="J222" s="343"/>
      <c r="K222" s="359"/>
    </row>
    <row r="223" s="1" customFormat="1" ht="12.75" customHeight="1">
      <c r="B223" s="360"/>
      <c r="C223" s="361"/>
      <c r="D223" s="361"/>
      <c r="E223" s="361"/>
      <c r="F223" s="361"/>
      <c r="G223" s="361"/>
      <c r="H223" s="361"/>
      <c r="I223" s="361"/>
      <c r="J223" s="361"/>
      <c r="K223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Šrédl Tomáš</dc:creator>
  <cp:lastModifiedBy>Šrédl Tomáš</cp:lastModifiedBy>
  <dcterms:created xsi:type="dcterms:W3CDTF">2023-01-06T11:02:29Z</dcterms:created>
  <dcterms:modified xsi:type="dcterms:W3CDTF">2023-01-06T11:02:32Z</dcterms:modified>
</cp:coreProperties>
</file>