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trnadovaD\Desktop\VZ 2019-22\VZ 2022\Poskytování právních služeb\Nové znění 5.8.2022\01 Podklady pro vyhlášení zakázky\"/>
    </mc:Choice>
  </mc:AlternateContent>
  <bookViews>
    <workbookView xWindow="0" yWindow="0" windowWidth="28800" windowHeight="10485"/>
  </bookViews>
  <sheets>
    <sheet name="Příloha č. 5 a)" sheetId="1" r:id="rId1"/>
    <sheet name="Příloha č. 5 b)" sheetId="2" r:id="rId2"/>
    <sheet name="Příloha č. 5 c)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3" l="1"/>
  <c r="G3" i="3" s="1"/>
  <c r="G3" i="2"/>
  <c r="E3" i="2"/>
  <c r="E3" i="1"/>
  <c r="G3" i="1" s="1"/>
  <c r="E4" i="1"/>
  <c r="G4" i="1" s="1"/>
  <c r="E5" i="1"/>
  <c r="G5" i="1" s="1"/>
  <c r="E6" i="1"/>
  <c r="G6" i="1" s="1"/>
  <c r="G7" i="1" l="1"/>
  <c r="H3" i="3"/>
  <c r="I3" i="3" s="1"/>
  <c r="J3" i="3" s="1"/>
  <c r="H3" i="2"/>
  <c r="I3" i="2" s="1"/>
  <c r="J3" i="2" s="1"/>
  <c r="H3" i="1" l="1"/>
  <c r="H4" i="1"/>
  <c r="H5" i="1"/>
  <c r="H6" i="1" l="1"/>
  <c r="I6" i="1" s="1"/>
  <c r="I3" i="1"/>
  <c r="J3" i="1" s="1"/>
  <c r="I5" i="1" l="1"/>
  <c r="J5" i="1" s="1"/>
  <c r="I4" i="1"/>
  <c r="J4" i="1" s="1"/>
  <c r="J6" i="1"/>
  <c r="H7" i="1"/>
  <c r="I7" i="1" s="1"/>
  <c r="J7" i="1" s="1"/>
</calcChain>
</file>

<file path=xl/sharedStrings.xml><?xml version="1.0" encoding="utf-8"?>
<sst xmlns="http://schemas.openxmlformats.org/spreadsheetml/2006/main" count="46" uniqueCount="22">
  <si>
    <t>Předpokládaný objem</t>
  </si>
  <si>
    <t>jednotková cena bez DPH</t>
  </si>
  <si>
    <t>cena za předpokládaný objem bez DPH</t>
  </si>
  <si>
    <t>kus</t>
  </si>
  <si>
    <t>Druh poskytované právní služby</t>
  </si>
  <si>
    <t>hodina</t>
  </si>
  <si>
    <t>Celkem</t>
  </si>
  <si>
    <t>DPH za předpokládaný objem</t>
  </si>
  <si>
    <t>komplexní administrace - nadlimitní veřejná zakázka zadávaná v otevřeném řízení</t>
  </si>
  <si>
    <t>komplexní administrace - nadlimitní veřejná zakázka zadávaná v jednacím řízení s uveřejněním</t>
  </si>
  <si>
    <t>komplexní administrace - nadlimitní veřejná zakázka zadávaná  soutěžním dialogem, inovační partnerství či v řízení s použitím metody hodnocení BVA bez ohledu na druh zadávacího řízení</t>
  </si>
  <si>
    <t>další právní poradenství dle předmětu plnění</t>
  </si>
  <si>
    <t>minimální jednotková cena
(dle odst. 11.1.2 ZD)</t>
  </si>
  <si>
    <t xml:space="preserve">měrná jednotková cena bez DPH
</t>
  </si>
  <si>
    <t>Celkem s DPH</t>
  </si>
  <si>
    <t>Položkový rozpočet/Právní služby část 2.</t>
  </si>
  <si>
    <t>Položkový rozpočet/Právní služby část 1.</t>
  </si>
  <si>
    <t>právní poradenství dle předmětu plnění</t>
  </si>
  <si>
    <t>Položkový rozpočet/Právní služby část 3.</t>
  </si>
  <si>
    <t>jednotková cena pro účely hodnocení</t>
  </si>
  <si>
    <t>celková cena pro účely hodnocení</t>
  </si>
  <si>
    <t>minimální jednotková cena
(dle odst. 11.2.2 ZD)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</si>
</sst>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2" x14ac:knownFonts="1"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64" fontId="0" fillId="4" borderId="1" xfId="0" applyNumberForma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"/>
  <sheetViews>
    <sheetView tabSelected="1" zoomScaleNormal="100" workbookViewId="0">
      <selection activeCell="C10" sqref="C10"/>
    </sheetView>
  </sheetViews>
  <sheetFormatPr defaultRowHeight="12.75" x14ac:dyDescent="0.2"/>
  <cols>
    <col min="1" max="1" width="32.75" bestFit="1" customWidth="1"/>
    <col min="2" max="2" width="18.5" bestFit="1" customWidth="1"/>
    <col min="3" max="3" width="18.5" customWidth="1"/>
    <col min="4" max="4" width="20.125" bestFit="1" customWidth="1"/>
    <col min="5" max="5" width="20.125" customWidth="1"/>
    <col min="6" max="6" width="20.25" bestFit="1" customWidth="1"/>
    <col min="7" max="7" width="20.25" customWidth="1"/>
    <col min="8" max="8" width="18.625" bestFit="1" customWidth="1"/>
    <col min="9" max="9" width="28.875" customWidth="1"/>
    <col min="10" max="10" width="15.5" bestFit="1" customWidth="1"/>
  </cols>
  <sheetData>
    <row r="1" spans="1:12" ht="39.75" customHeight="1" x14ac:dyDescent="0.2">
      <c r="A1" s="12" t="s">
        <v>16</v>
      </c>
      <c r="B1" s="13"/>
      <c r="C1" s="13"/>
      <c r="D1" s="13"/>
      <c r="E1" s="13"/>
      <c r="F1" s="13"/>
      <c r="G1" s="13"/>
      <c r="H1" s="13"/>
      <c r="I1" s="13"/>
      <c r="J1" s="13"/>
      <c r="K1" s="1"/>
      <c r="L1" s="1"/>
    </row>
    <row r="2" spans="1:12" ht="48" customHeight="1" x14ac:dyDescent="0.2">
      <c r="A2" s="4" t="s">
        <v>4</v>
      </c>
      <c r="B2" s="4" t="s">
        <v>0</v>
      </c>
      <c r="C2" s="4" t="s">
        <v>13</v>
      </c>
      <c r="D2" s="4" t="s">
        <v>12</v>
      </c>
      <c r="E2" s="4" t="s">
        <v>19</v>
      </c>
      <c r="F2" s="4" t="s">
        <v>1</v>
      </c>
      <c r="G2" s="4" t="s">
        <v>20</v>
      </c>
      <c r="H2" s="4" t="s">
        <v>2</v>
      </c>
      <c r="I2" s="4" t="s">
        <v>7</v>
      </c>
      <c r="J2" s="4" t="s">
        <v>14</v>
      </c>
      <c r="K2" s="2"/>
    </row>
    <row r="3" spans="1:12" ht="38.25" customHeight="1" x14ac:dyDescent="0.2">
      <c r="A3" s="3" t="s">
        <v>8</v>
      </c>
      <c r="B3" s="5">
        <v>8</v>
      </c>
      <c r="C3" s="5" t="s">
        <v>3</v>
      </c>
      <c r="D3" s="6">
        <v>400000</v>
      </c>
      <c r="E3" s="6">
        <f>IF(F3&lt;D3,D3,F3)</f>
        <v>400000</v>
      </c>
      <c r="F3" s="8"/>
      <c r="G3" s="11">
        <f>E3*B3</f>
        <v>3200000</v>
      </c>
      <c r="H3" s="6">
        <f>F3*B3</f>
        <v>0</v>
      </c>
      <c r="I3" s="6">
        <f>H3*0.21</f>
        <v>0</v>
      </c>
      <c r="J3" s="6">
        <f>I3+H3</f>
        <v>0</v>
      </c>
    </row>
    <row r="4" spans="1:12" ht="51.75" customHeight="1" x14ac:dyDescent="0.2">
      <c r="A4" s="3" t="s">
        <v>9</v>
      </c>
      <c r="B4" s="5">
        <v>4</v>
      </c>
      <c r="C4" s="5" t="s">
        <v>3</v>
      </c>
      <c r="D4" s="6">
        <v>500000</v>
      </c>
      <c r="E4" s="6">
        <f t="shared" ref="E4:E6" si="0">IF(F4&lt;D4,D4,F4)</f>
        <v>500000</v>
      </c>
      <c r="F4" s="8"/>
      <c r="G4" s="11">
        <f t="shared" ref="G4:G6" si="1">E4*B4</f>
        <v>2000000</v>
      </c>
      <c r="H4" s="6">
        <f>F4*B4</f>
        <v>0</v>
      </c>
      <c r="I4" s="6">
        <f t="shared" ref="I4:I7" si="2">H4*0.21</f>
        <v>0</v>
      </c>
      <c r="J4" s="6">
        <f t="shared" ref="J4:J7" si="3">I4+H4</f>
        <v>0</v>
      </c>
    </row>
    <row r="5" spans="1:12" ht="82.5" customHeight="1" x14ac:dyDescent="0.2">
      <c r="A5" s="3" t="s">
        <v>10</v>
      </c>
      <c r="B5" s="5">
        <v>2</v>
      </c>
      <c r="C5" s="5" t="s">
        <v>3</v>
      </c>
      <c r="D5" s="6">
        <v>650000</v>
      </c>
      <c r="E5" s="6">
        <f t="shared" si="0"/>
        <v>650000</v>
      </c>
      <c r="F5" s="8"/>
      <c r="G5" s="11">
        <f t="shared" si="1"/>
        <v>1300000</v>
      </c>
      <c r="H5" s="6">
        <f>F5*B5</f>
        <v>0</v>
      </c>
      <c r="I5" s="6">
        <f t="shared" si="2"/>
        <v>0</v>
      </c>
      <c r="J5" s="6">
        <f t="shared" si="3"/>
        <v>0</v>
      </c>
    </row>
    <row r="6" spans="1:12" ht="27.75" customHeight="1" x14ac:dyDescent="0.2">
      <c r="A6" s="3" t="s">
        <v>11</v>
      </c>
      <c r="B6" s="5">
        <v>3000</v>
      </c>
      <c r="C6" s="5" t="s">
        <v>5</v>
      </c>
      <c r="D6" s="6">
        <v>2000</v>
      </c>
      <c r="E6" s="6">
        <f t="shared" si="0"/>
        <v>2000</v>
      </c>
      <c r="F6" s="8"/>
      <c r="G6" s="11">
        <f t="shared" si="1"/>
        <v>6000000</v>
      </c>
      <c r="H6" s="6">
        <f>F6*B6</f>
        <v>0</v>
      </c>
      <c r="I6" s="6">
        <f t="shared" si="2"/>
        <v>0</v>
      </c>
      <c r="J6" s="6">
        <f t="shared" si="3"/>
        <v>0</v>
      </c>
    </row>
    <row r="7" spans="1:12" x14ac:dyDescent="0.2">
      <c r="A7" s="7" t="s">
        <v>6</v>
      </c>
      <c r="B7" s="9"/>
      <c r="C7" s="9"/>
      <c r="D7" s="9"/>
      <c r="E7" s="9"/>
      <c r="F7" s="10"/>
      <c r="G7" s="6">
        <f>SUM(G3:G6)</f>
        <v>12500000</v>
      </c>
      <c r="H7" s="6">
        <f>H3+H4+H5+H6</f>
        <v>0</v>
      </c>
      <c r="I7" s="6">
        <f t="shared" si="2"/>
        <v>0</v>
      </c>
      <c r="J7" s="6">
        <f t="shared" si="3"/>
        <v>0</v>
      </c>
    </row>
  </sheetData>
  <dataConsolidate/>
  <mergeCells count="1">
    <mergeCell ref="A1:J1"/>
  </mergeCells>
  <pageMargins left="0.7" right="0.7" top="0.78740157499999996" bottom="0.78740157499999996" header="0.3" footer="0.3"/>
  <pageSetup paperSize="9" scale="53" orientation="landscape" r:id="rId1"/>
  <ignoredErrors>
    <ignoredError sqref="I7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"/>
  <sheetViews>
    <sheetView zoomScaleNormal="100" workbookViewId="0">
      <selection activeCell="C10" sqref="C10"/>
    </sheetView>
  </sheetViews>
  <sheetFormatPr defaultRowHeight="12.75" x14ac:dyDescent="0.2"/>
  <cols>
    <col min="1" max="1" width="42.75" customWidth="1"/>
    <col min="4" max="4" width="12.75" bestFit="1" customWidth="1"/>
    <col min="5" max="5" width="12.75" customWidth="1"/>
    <col min="7" max="7" width="15.5" bestFit="1" customWidth="1"/>
  </cols>
  <sheetData>
    <row r="1" spans="1:10" x14ac:dyDescent="0.2">
      <c r="A1" s="12" t="s">
        <v>15</v>
      </c>
      <c r="B1" s="13"/>
      <c r="C1" s="13"/>
      <c r="D1" s="13"/>
      <c r="E1" s="13"/>
      <c r="F1" s="13"/>
      <c r="G1" s="13"/>
      <c r="H1" s="13"/>
      <c r="I1" s="13"/>
      <c r="J1" s="13"/>
    </row>
    <row r="2" spans="1:10" ht="76.5" x14ac:dyDescent="0.2">
      <c r="A2" s="4" t="s">
        <v>4</v>
      </c>
      <c r="B2" s="4" t="s">
        <v>0</v>
      </c>
      <c r="C2" s="4" t="s">
        <v>13</v>
      </c>
      <c r="D2" s="4" t="s">
        <v>21</v>
      </c>
      <c r="E2" s="4" t="s">
        <v>19</v>
      </c>
      <c r="F2" s="4" t="s">
        <v>1</v>
      </c>
      <c r="G2" s="4" t="s">
        <v>20</v>
      </c>
      <c r="H2" s="4" t="s">
        <v>2</v>
      </c>
      <c r="I2" s="4" t="s">
        <v>7</v>
      </c>
      <c r="J2" s="4" t="s">
        <v>14</v>
      </c>
    </row>
    <row r="3" spans="1:10" ht="112.5" customHeight="1" x14ac:dyDescent="0.2">
      <c r="A3" s="3" t="s">
        <v>17</v>
      </c>
      <c r="B3" s="5">
        <v>5600</v>
      </c>
      <c r="C3" s="5" t="s">
        <v>5</v>
      </c>
      <c r="D3" s="6">
        <v>2000</v>
      </c>
      <c r="E3" s="6">
        <f>IF(F3&lt;D3,D3,F3)</f>
        <v>2000</v>
      </c>
      <c r="F3" s="8"/>
      <c r="G3" s="6">
        <f>E3*B3</f>
        <v>11200000</v>
      </c>
      <c r="H3" s="6">
        <f>F3*B3</f>
        <v>0</v>
      </c>
      <c r="I3" s="6">
        <f t="shared" ref="I3" si="0">H3*0.21</f>
        <v>0</v>
      </c>
      <c r="J3" s="6">
        <f t="shared" ref="J3" si="1">I3+H3</f>
        <v>0</v>
      </c>
    </row>
  </sheetData>
  <mergeCells count="1">
    <mergeCell ref="A1:J1"/>
  </mergeCells>
  <pageMargins left="0.7" right="0.7" top="0.78740157499999996" bottom="0.78740157499999996" header="0.3" footer="0.3"/>
  <pageSetup paperSize="9" scale="8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"/>
  <sheetViews>
    <sheetView zoomScaleNormal="100" workbookViewId="0">
      <selection activeCell="C10" sqref="C10"/>
    </sheetView>
  </sheetViews>
  <sheetFormatPr defaultRowHeight="12.75" x14ac:dyDescent="0.2"/>
  <cols>
    <col min="1" max="1" width="22.5" customWidth="1"/>
    <col min="4" max="4" width="10.75" bestFit="1" customWidth="1"/>
    <col min="5" max="5" width="10.75" customWidth="1"/>
    <col min="7" max="7" width="14.5" bestFit="1" customWidth="1"/>
  </cols>
  <sheetData>
    <row r="1" spans="1:10" x14ac:dyDescent="0.2">
      <c r="A1" s="12" t="s">
        <v>18</v>
      </c>
      <c r="B1" s="13"/>
      <c r="C1" s="13"/>
      <c r="D1" s="13"/>
      <c r="E1" s="13"/>
      <c r="F1" s="13"/>
      <c r="G1" s="13"/>
      <c r="H1" s="13"/>
      <c r="I1" s="13"/>
      <c r="J1" s="13"/>
    </row>
    <row r="2" spans="1:10" ht="76.5" x14ac:dyDescent="0.2">
      <c r="A2" s="4" t="s">
        <v>4</v>
      </c>
      <c r="B2" s="4" t="s">
        <v>0</v>
      </c>
      <c r="C2" s="4" t="s">
        <v>13</v>
      </c>
      <c r="D2" s="4" t="s">
        <v>21</v>
      </c>
      <c r="E2" s="4" t="s">
        <v>19</v>
      </c>
      <c r="F2" s="4" t="s">
        <v>1</v>
      </c>
      <c r="G2" s="4" t="s">
        <v>20</v>
      </c>
      <c r="H2" s="4" t="s">
        <v>2</v>
      </c>
      <c r="I2" s="4" t="s">
        <v>7</v>
      </c>
      <c r="J2" s="4" t="s">
        <v>14</v>
      </c>
    </row>
    <row r="3" spans="1:10" ht="59.25" customHeight="1" x14ac:dyDescent="0.2">
      <c r="A3" s="3" t="s">
        <v>17</v>
      </c>
      <c r="B3" s="5">
        <v>3200</v>
      </c>
      <c r="C3" s="5" t="s">
        <v>5</v>
      </c>
      <c r="D3" s="6">
        <v>2000</v>
      </c>
      <c r="E3" s="6">
        <f>IF(F3&lt;D3,D3,F3)</f>
        <v>2000</v>
      </c>
      <c r="F3" s="8"/>
      <c r="G3" s="6">
        <f>E3*B3</f>
        <v>6400000</v>
      </c>
      <c r="H3" s="6">
        <f>F3*B3</f>
        <v>0</v>
      </c>
      <c r="I3" s="6">
        <f t="shared" ref="I3" si="0">H3*0.21</f>
        <v>0</v>
      </c>
      <c r="J3" s="6">
        <f t="shared" ref="J3" si="1">I3+H3</f>
        <v>0</v>
      </c>
    </row>
  </sheetData>
  <mergeCells count="1">
    <mergeCell ref="A1:J1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Příloha č. 5 a)</vt:lpstr>
      <vt:lpstr>Příloha č. 5 b)</vt:lpstr>
      <vt:lpstr>Příloha č. 5 c)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Šorf David, Mgr.</dc:creator>
  <cp:lastModifiedBy>Strnadová Dagmar</cp:lastModifiedBy>
  <cp:lastPrinted>2022-08-09T11:22:28Z</cp:lastPrinted>
  <dcterms:created xsi:type="dcterms:W3CDTF">2022-05-19T12:20:09Z</dcterms:created>
  <dcterms:modified xsi:type="dcterms:W3CDTF">2022-08-09T11:23:43Z</dcterms:modified>
</cp:coreProperties>
</file>