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167_NÁDRAŽÍ KARVINÁ\04_NÁDRAŽÍ KARVINÁ_SP\NK_SP_D.2_STAVEBNÍ  ČÁST\NK_SP_700_VZT\NK_SP_700_VZT_PDF\"/>
    </mc:Choice>
  </mc:AlternateContent>
  <xr:revisionPtr revIDLastSave="0" documentId="13_ncr:1_{03B5A94E-72CF-4B13-97B4-63CB0FE2907B}" xr6:coauthVersionLast="47" xr6:coauthVersionMax="47" xr10:uidLastSave="{00000000-0000-0000-0000-000000000000}"/>
  <bookViews>
    <workbookView xWindow="-28920" yWindow="-120" windowWidth="29040" windowHeight="15840" activeTab="2" xr2:uid="{00000000-000D-0000-FFFF-FFFF00000000}"/>
  </bookViews>
  <sheets>
    <sheet name="Krycí list" sheetId="1" r:id="rId1"/>
    <sheet name="Rekapitulace" sheetId="5" r:id="rId2"/>
    <sheet name="Položkový rozpočet" sheetId="4" r:id="rId3"/>
  </sheets>
  <externalReferences>
    <externalReference r:id="rId4"/>
  </externalReferences>
  <definedNames>
    <definedName name="_xlnm.Print_Titles" localSheetId="2">'Položkový rozpočet'!$1:$5</definedName>
    <definedName name="_xlnm.Print_Area" localSheetId="2">'Položkový rozpočet'!$A$1:$H$104</definedName>
    <definedName name="_xlnm.Print_Area" localSheetId="1">Rekapitulace!$A$1:$J$41</definedName>
  </definedNames>
  <calcPr calcId="181029"/>
</workbook>
</file>

<file path=xl/calcChain.xml><?xml version="1.0" encoding="utf-8"?>
<calcChain xmlns="http://schemas.openxmlformats.org/spreadsheetml/2006/main">
  <c r="G66" i="4" l="1"/>
  <c r="H66" i="4" s="1"/>
  <c r="F66" i="4"/>
  <c r="G46" i="4"/>
  <c r="H46" i="4" s="1"/>
  <c r="F46" i="4"/>
  <c r="G28" i="4"/>
  <c r="H28" i="4" s="1"/>
  <c r="F28" i="4"/>
  <c r="G10" i="4"/>
  <c r="H10" i="4" s="1"/>
  <c r="F10" i="4"/>
  <c r="G93" i="4"/>
  <c r="H93" i="4" s="1"/>
  <c r="F93" i="4"/>
  <c r="F96" i="4"/>
  <c r="G96" i="4" s="1"/>
  <c r="H96" i="4" s="1"/>
  <c r="G99" i="4"/>
  <c r="H99" i="4" s="1"/>
  <c r="F99" i="4"/>
  <c r="F95" i="4"/>
  <c r="G95" i="4" s="1"/>
  <c r="H95" i="4" s="1"/>
  <c r="F88" i="4"/>
  <c r="G88" i="4" s="1"/>
  <c r="H88" i="4" s="1"/>
  <c r="F87" i="4"/>
  <c r="G87" i="4" s="1"/>
  <c r="H87" i="4" s="1"/>
  <c r="G86" i="4"/>
  <c r="H86" i="4" s="1"/>
  <c r="F86" i="4"/>
  <c r="G85" i="4"/>
  <c r="H85" i="4" s="1"/>
  <c r="F85" i="4"/>
  <c r="G83" i="4"/>
  <c r="H83" i="4" s="1"/>
  <c r="F83" i="4"/>
  <c r="G84" i="4"/>
  <c r="H84" i="4" s="1"/>
  <c r="F84" i="4"/>
  <c r="G82" i="4"/>
  <c r="H82" i="4" s="1"/>
  <c r="F82" i="4"/>
  <c r="F101" i="4"/>
  <c r="G91" i="4"/>
  <c r="H91" i="4" s="1"/>
  <c r="F91" i="4"/>
  <c r="G75" i="4"/>
  <c r="H75" i="4" s="1"/>
  <c r="F75" i="4"/>
  <c r="G69" i="4" l="1"/>
  <c r="H69" i="4" s="1"/>
  <c r="F69" i="4"/>
  <c r="G68" i="4"/>
  <c r="H68" i="4" s="1"/>
  <c r="F68" i="4"/>
  <c r="G65" i="4"/>
  <c r="H65" i="4" s="1"/>
  <c r="F65" i="4"/>
  <c r="H77" i="4"/>
  <c r="F77" i="4"/>
  <c r="G73" i="4"/>
  <c r="H73" i="4" s="1"/>
  <c r="F73" i="4"/>
  <c r="G70" i="4"/>
  <c r="H70" i="4" s="1"/>
  <c r="F70" i="4"/>
  <c r="G64" i="4"/>
  <c r="H64" i="4" s="1"/>
  <c r="F64" i="4"/>
  <c r="G63" i="4"/>
  <c r="H63" i="4" s="1"/>
  <c r="F63" i="4"/>
  <c r="H58" i="4"/>
  <c r="F58" i="4"/>
  <c r="H56" i="4"/>
  <c r="F56" i="4"/>
  <c r="G54" i="4"/>
  <c r="H54" i="4" s="1"/>
  <c r="F54" i="4"/>
  <c r="G48" i="4"/>
  <c r="H48" i="4" s="1"/>
  <c r="F48" i="4"/>
  <c r="F51" i="4"/>
  <c r="G51" i="4" s="1"/>
  <c r="H51" i="4" s="1"/>
  <c r="F49" i="4"/>
  <c r="G49" i="4" s="1"/>
  <c r="H49" i="4" s="1"/>
  <c r="F47" i="4"/>
  <c r="G47" i="4"/>
  <c r="G45" i="4"/>
  <c r="H45" i="4" s="1"/>
  <c r="F45" i="4"/>
  <c r="G44" i="4"/>
  <c r="H44" i="4" s="1"/>
  <c r="F44" i="4"/>
  <c r="G29" i="4"/>
  <c r="H29" i="4" s="1"/>
  <c r="F29" i="4"/>
  <c r="H38" i="4"/>
  <c r="F38" i="4"/>
  <c r="H36" i="4"/>
  <c r="F36" i="4"/>
  <c r="G34" i="4"/>
  <c r="H34" i="4" s="1"/>
  <c r="F34" i="4"/>
  <c r="F31" i="4"/>
  <c r="G31" i="4" s="1"/>
  <c r="H31" i="4" s="1"/>
  <c r="G30" i="4"/>
  <c r="H30" i="4" s="1"/>
  <c r="F30" i="4"/>
  <c r="G27" i="4"/>
  <c r="H27" i="4" s="1"/>
  <c r="F27" i="4"/>
  <c r="G26" i="4"/>
  <c r="H26" i="4" s="1"/>
  <c r="F26" i="4"/>
  <c r="F98" i="4"/>
  <c r="F103" i="4" s="1"/>
  <c r="G98" i="4"/>
  <c r="H98" i="4" s="1"/>
  <c r="H103" i="4" s="1"/>
  <c r="G11" i="4"/>
  <c r="H11" i="4" s="1"/>
  <c r="F11" i="4"/>
  <c r="F79" i="4" l="1"/>
  <c r="H79" i="4"/>
  <c r="F60" i="4"/>
  <c r="F42" i="4"/>
  <c r="H42" i="4"/>
  <c r="H47" i="4"/>
  <c r="H60" i="4" s="1"/>
  <c r="H18" i="4" l="1"/>
  <c r="F18" i="4"/>
  <c r="H20" i="4"/>
  <c r="F20" i="4"/>
  <c r="F12" i="4"/>
  <c r="G12" i="4" s="1"/>
  <c r="H12" i="4" s="1"/>
  <c r="G9" i="4"/>
  <c r="H9" i="4" s="1"/>
  <c r="F9" i="4"/>
  <c r="E5" i="1"/>
  <c r="G8" i="4"/>
  <c r="H8" i="4" s="1"/>
  <c r="G15" i="4"/>
  <c r="H15" i="4" s="1"/>
  <c r="F8" i="4"/>
  <c r="F15" i="4"/>
  <c r="I36" i="5"/>
  <c r="R45" i="1" s="1"/>
  <c r="J44" i="1"/>
  <c r="R35" i="1"/>
  <c r="J35" i="1"/>
  <c r="E35" i="1"/>
  <c r="E27" i="1"/>
  <c r="E26" i="1"/>
  <c r="E7" i="1"/>
  <c r="P5" i="1"/>
  <c r="B4" i="5"/>
  <c r="F24" i="4" l="1"/>
  <c r="H24" i="4"/>
  <c r="I21" i="5"/>
  <c r="E41" i="1" s="1"/>
  <c r="G21" i="5"/>
  <c r="E40" i="1" l="1"/>
  <c r="R38" i="1" s="1"/>
  <c r="R44" i="1" s="1"/>
  <c r="E44" i="1" l="1"/>
  <c r="R47" i="1" s="1"/>
  <c r="O49" i="1" s="1"/>
  <c r="R49" i="1" s="1"/>
  <c r="R50" i="1" s="1"/>
</calcChain>
</file>

<file path=xl/sharedStrings.xml><?xml version="1.0" encoding="utf-8"?>
<sst xmlns="http://schemas.openxmlformats.org/spreadsheetml/2006/main" count="276" uniqueCount="172">
  <si>
    <t>Název stavby</t>
  </si>
  <si>
    <t>JKSO</t>
  </si>
  <si>
    <t>Název objektu</t>
  </si>
  <si>
    <t>EČO</t>
  </si>
  <si>
    <t>Kód objektu</t>
  </si>
  <si>
    <t>1</t>
  </si>
  <si>
    <t>Název části</t>
  </si>
  <si>
    <t xml:space="preserve"> </t>
  </si>
  <si>
    <t>Místo</t>
  </si>
  <si>
    <t>Kód části</t>
  </si>
  <si>
    <t>Název podčásti</t>
  </si>
  <si>
    <t>Kód podčásti</t>
  </si>
  <si>
    <t>IČ</t>
  </si>
  <si>
    <t>DIČ</t>
  </si>
  <si>
    <t>Objednatel</t>
  </si>
  <si>
    <t>Projektant</t>
  </si>
  <si>
    <t>Zhotovitel</t>
  </si>
  <si>
    <t>Rozpočet číslo</t>
  </si>
  <si>
    <t>Zpracoval</t>
  </si>
  <si>
    <t>Dne</t>
  </si>
  <si>
    <t xml:space="preserve">               Měrné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</si>
  <si>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</si>
  <si>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</si>
  <si>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</si>
  <si>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</si>
  <si>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</si>
  <si>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</si>
  <si>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Rozpočtové náklady v</t>
  </si>
  <si>
    <t>CZK</t>
  </si>
  <si>
    <t>A</t>
  </si>
  <si>
    <t>Základní rozp. náklady</t>
  </si>
  <si>
    <t>B</t>
  </si>
  <si>
    <t>Doplňkové náklady</t>
  </si>
  <si>
    <t>C</t>
  </si>
  <si>
    <t>Náklady na umístění stavby</t>
  </si>
  <si>
    <t>HSV</t>
  </si>
  <si>
    <t>Dodávky</t>
  </si>
  <si>
    <t>Práce přesčas</t>
  </si>
  <si>
    <t>Montáž</t>
  </si>
  <si>
    <t>Bez pevné podl.</t>
  </si>
  <si>
    <t>PSV</t>
  </si>
  <si>
    <t>Kulturní památka</t>
  </si>
  <si>
    <t>"M"</t>
  </si>
  <si>
    <t>ZRN (ř. 1-6)</t>
  </si>
  <si>
    <t>DN (ř. 8-11)</t>
  </si>
  <si>
    <t>NUS (ř. 13-18)</t>
  </si>
  <si>
    <t>HZS</t>
  </si>
  <si>
    <t>Kompl. činnost</t>
  </si>
  <si>
    <t>Ostatní náklady</t>
  </si>
  <si>
    <t>D</t>
  </si>
  <si>
    <t>Celkové náklady</t>
  </si>
  <si>
    <t>Součet 7, 12, 19-22</t>
  </si>
  <si>
    <t>Datum a podpis</t>
  </si>
  <si>
    <t>Razítko</t>
  </si>
  <si>
    <t>%</t>
  </si>
  <si>
    <t>DPH</t>
  </si>
  <si>
    <t>Cena s DPH (ř. 23-25)</t>
  </si>
  <si>
    <t>E</t>
  </si>
  <si>
    <t>Přípočty a odpočty</t>
  </si>
  <si>
    <t>Dodávky objednatele</t>
  </si>
  <si>
    <t>Klouzavá doložka</t>
  </si>
  <si>
    <t>Zvýhodnění + -</t>
  </si>
  <si>
    <t>Stavba:</t>
  </si>
  <si>
    <t>Část:</t>
  </si>
  <si>
    <t>Objednatel:</t>
  </si>
  <si>
    <t>Popis</t>
  </si>
  <si>
    <t>MJ</t>
  </si>
  <si>
    <t>Počet</t>
  </si>
  <si>
    <t>Dodávka jednotky</t>
  </si>
  <si>
    <t>Dodávka celkem</t>
  </si>
  <si>
    <t>Montáž jednotky</t>
  </si>
  <si>
    <t>Montáž celkem</t>
  </si>
  <si>
    <t>Pozice</t>
  </si>
  <si>
    <t>ks</t>
  </si>
  <si>
    <t>VRN (2% z PSV)</t>
  </si>
  <si>
    <t>Poznámka:</t>
  </si>
  <si>
    <t>Ing. Jitka Smékalová</t>
  </si>
  <si>
    <t>kpl</t>
  </si>
  <si>
    <t>Pomocný materiál a práce</t>
  </si>
  <si>
    <t>Výkaz výměr a zařízení</t>
  </si>
  <si>
    <t>REKAPITULACE</t>
  </si>
  <si>
    <t>JKSO:</t>
  </si>
  <si>
    <t>Datum:</t>
  </si>
  <si>
    <t>Název zařízení</t>
  </si>
  <si>
    <t>Mezisoučet všech zařízení</t>
  </si>
  <si>
    <t>P.1</t>
  </si>
  <si>
    <t xml:space="preserve">Montážní, závěsný, spojovací a těsnící materiál </t>
  </si>
  <si>
    <t>P.2</t>
  </si>
  <si>
    <t>Doprava, svislá přeprava, lešení, plošina</t>
  </si>
  <si>
    <t>P.3</t>
  </si>
  <si>
    <t>P.4</t>
  </si>
  <si>
    <t>P.5</t>
  </si>
  <si>
    <t>Zhotovení provozního řádu VZT zařízení</t>
  </si>
  <si>
    <t>P.6</t>
  </si>
  <si>
    <t>Dílenská dokumentace - příprava do výroby (opozicování potrubí VZT, dořešení detailů apod.)</t>
  </si>
  <si>
    <t>P.7</t>
  </si>
  <si>
    <t>Dokumentace skutečného provedení stavby vč. vypracování dokladové části VZT</t>
  </si>
  <si>
    <t>P.8</t>
  </si>
  <si>
    <t>Měření hluku vč. Protokolu o měření</t>
  </si>
  <si>
    <t>P.9</t>
  </si>
  <si>
    <t>Mezisoučet pomocného materiálu a prací</t>
  </si>
  <si>
    <t>703 - KRYCÍ LIST VÝKAZ VÝMĚR</t>
  </si>
  <si>
    <t>bm</t>
  </si>
  <si>
    <t>m2</t>
  </si>
  <si>
    <r>
      <t xml:space="preserve">Kruhové vzduchotechnické potrubí ze spirálově vinutých trub a tvarových kusů opatřených dvoubřitým těsněním z gumy, které se zasouvá do sebe, třída těsnosti D, provedení pozink, spojováno na spojky - </t>
    </r>
    <r>
      <rPr>
        <sz val="8"/>
        <color theme="4"/>
        <rFont val="Tahoma"/>
        <family val="2"/>
        <charset val="238"/>
      </rPr>
      <t>"kompletní provedení dle specifikace PD a TZ vč. souvisejících prací"</t>
    </r>
  </si>
  <si>
    <t>Mezisoučet zařízení č. 2</t>
  </si>
  <si>
    <t>Mezisoučet zařízení č. 3</t>
  </si>
  <si>
    <t>Mezisoučet zařízení č. 4</t>
  </si>
  <si>
    <t>Mezisoučet zařízení č. 5</t>
  </si>
  <si>
    <t>Technická a koordinační činnost na stavbě (cca 50hod)</t>
  </si>
  <si>
    <t>Zaregulování systémů VZT, nastavení režimu větrání, zaškolení obsluhy</t>
  </si>
  <si>
    <r>
      <t xml:space="preserve">Protipožární manžety, ucpávky a tmely Hilti pro rozvody VZT (ucpávky s požární odolností dle požadavku PBŘ) vč. instalace - </t>
    </r>
    <r>
      <rPr>
        <sz val="8"/>
        <color theme="3"/>
        <rFont val="Tahoma"/>
        <family val="2"/>
        <charset val="238"/>
      </rPr>
      <t>dodávka stavební části</t>
    </r>
  </si>
  <si>
    <t>do průměru 200mm, včetně 30% tvarovek</t>
  </si>
  <si>
    <t>5.1</t>
  </si>
  <si>
    <t>5.2</t>
  </si>
  <si>
    <t>5.3</t>
  </si>
  <si>
    <t>1.1</t>
  </si>
  <si>
    <t>1.2</t>
  </si>
  <si>
    <t>Mezisoučet zařízení č. 1</t>
  </si>
  <si>
    <t>2.1</t>
  </si>
  <si>
    <t>4.1</t>
  </si>
  <si>
    <t>4.2</t>
  </si>
  <si>
    <t>4.3</t>
  </si>
  <si>
    <t>do průměru 125mm, včetně 20% tvarovek</t>
  </si>
  <si>
    <t>Tepelná izolace tl. 60mm s pozinkovaným oplechováním</t>
  </si>
  <si>
    <t>Karviná ON - Rekonstrukce části výpravní budovy</t>
  </si>
  <si>
    <t>09/2021</t>
  </si>
  <si>
    <t>Zařízení č. 2 - Větrání prostorů v podlaží 1PP - pravá část</t>
  </si>
  <si>
    <t>Zařízení č. 3 - Odvětrání sociálního zázemí</t>
  </si>
  <si>
    <t xml:space="preserve">Zařízení vzduchotechniky </t>
  </si>
  <si>
    <t>Zařízení č. 5 - Odvětrání veřejného sociálního zázemí</t>
  </si>
  <si>
    <t>Zařízení č. 1 - Větrání prostorů v podlaží 1PP - levá část</t>
  </si>
  <si>
    <t>Tlumič hluku do kruhového potrubí DN200mm, délky 600mm</t>
  </si>
  <si>
    <t>Výfuková hlavice, DN200mm, pozinkovaný plech</t>
  </si>
  <si>
    <t>Izolovaný prostup pro VZT vedený rovnou střechou (na stoupačku průměr 200mm)</t>
  </si>
  <si>
    <t>Odvodní  talířový ventil s regulací průtoku vzduchu, kovový, velikost DN100mm</t>
  </si>
  <si>
    <t>Mřížka - požární provedení, k instalaci do stěny, rozměr 300x200mm (koplet 2ks)</t>
  </si>
  <si>
    <t>Mřížka pro přívod vzduchu (přes stěnu z venkovního prostředí) - dodávka stavební části</t>
  </si>
  <si>
    <t>2.2</t>
  </si>
  <si>
    <t>3.1</t>
  </si>
  <si>
    <t>3.2</t>
  </si>
  <si>
    <t>Tlumič hluku do kruhového potrubí DN125mm, délky 600mm</t>
  </si>
  <si>
    <t>Výfuková hlavice, DN125mm, pozinkovaný plech</t>
  </si>
  <si>
    <t>Dveřní mřížka, oboustranná 420*70mm</t>
  </si>
  <si>
    <t>Odvodní  talířový ventil s regulací průtoku vzduchu, kovový, velikost DN150mm</t>
  </si>
  <si>
    <t>do průměru 125mm, včetně 30% tvarovek</t>
  </si>
  <si>
    <t>Izolovaný prostup pro VZT vedený rovnou střechou (na stoupačku průměr 125mm)</t>
  </si>
  <si>
    <t>Radiální potrubní venitlátor, vzduchový výkon Vo=150m3/hod, externí tlaková ztráta 150Pa, Pi=29W/230V, DN125mm včetně pružných manžet.</t>
  </si>
  <si>
    <t>Radiální potrubní venitlátor, vzduchový výkon Vo=600m3/hod, externí tlaková ztráta 150Pa, Pi=103W/230V (3-otáčkový) DN200mm včetně pružných manžet.</t>
  </si>
  <si>
    <t>Radiální potrubní venitlátor, vzduchový výkon Vo=600m3/hod, externí tlaková ztráta 150Pa, Pi=103W/230V (3-otáčkový), DN200mm včetně pružných manžet</t>
  </si>
  <si>
    <t>Radiální potrubní venitlátor, vzduchový výkon Vo=150m3/hod, externí tlaková ztráta 100Pa, Pi=29W/230V, DN125mm včetně pružných manžet.</t>
  </si>
  <si>
    <t>Odvodní vyústka, 2-řadá, s regulací průtoku vzduchu, s nádstavcem pro instalaci na kruhové potrubí, rozměr 315x100mm</t>
  </si>
  <si>
    <t>Tepelná izolace tl. 60mm s pozinkovaným oplechováním (odvodní potrubí po ventilátor, přívodní sestava 100%)</t>
  </si>
  <si>
    <t>Regulační klapa se servem, 4-hranná, velikost 315x200mm + síto z tahokovu instalace na klapu</t>
  </si>
  <si>
    <t>Protideštová žaluzie, k instalaci na potrubí 315x200mm</t>
  </si>
  <si>
    <t>Protideštová žaluzie (výfukový kus), k instalci do potrubí DN125mm</t>
  </si>
  <si>
    <t>Čtyřhranné VZT potrubí pozink. sk. I., tř. těsnosti I. - 40% tvarovek do obvodu 630mm</t>
  </si>
  <si>
    <t>Radiální potrubní venitlátor, vzduchový výkon Vo=290m3/hod, externí tlaková ztráta 150Pa, Pi=110W/230V (3-otáčkový) DN160mm včetně pružných manžet.</t>
  </si>
  <si>
    <t>Tlumič hluku do kruhového potrubí DN160mm, délky 600mm</t>
  </si>
  <si>
    <t>Radiální potrubní venitlátor, vzduchový výkon Vo=380m3/hod, externí tlaková ztráta 150Pa, Pi=110W/230V (3-otáčkový) DN160mm včetně pružných manžet.</t>
  </si>
  <si>
    <t>Zpětná regulační klapa DN160mm</t>
  </si>
  <si>
    <t>Výfukový hlavice - atypické provedení k instalaci na 4-hranné potrubí, o rozměru 250x200mm</t>
  </si>
  <si>
    <t>Odvodní  talířový ventil s regulací průtoku vzduchu, kovový, velikost DN125mm</t>
  </si>
  <si>
    <t>Flexo ohebná hadice průměru 100mm (max. dopojení odvodního ventilu, nad podhledovou konstrukcí, max 1bm)</t>
  </si>
  <si>
    <t>Flexo ohebná hadice průměru 125mm (max. dopojení odvodního ventilu, nad podhledovou konstrukcí, max 1bm)</t>
  </si>
  <si>
    <t>Stěnová mřížka, oboustranná 400x200mm</t>
  </si>
  <si>
    <t>do průměru 160mm, včetně 20% tvarovek</t>
  </si>
  <si>
    <t>Čtyřhranné VZT potrubí pozink. sk. I., tř. těsnosti I. - 40% tvarovek do obvodu 900mm</t>
  </si>
  <si>
    <t>Zpětná klapa do kruhového potrubí DN200mm</t>
  </si>
  <si>
    <t>Zpětná klapa do kruhového potrubí DN125mm</t>
  </si>
  <si>
    <t>Součástí dodávky VZT nejsou stavební prostupy a začíštění.</t>
  </si>
  <si>
    <t>Zařízení č. 4 - Větrání rozvodny 1S.35a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</si>
</sst>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#;\-####"/>
    <numFmt numFmtId="165" formatCode="#,##0.00\ &quot;Kč&quot;"/>
    <numFmt numFmtId="166" formatCode="0.0"/>
  </numFmts>
  <fonts count="5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 CE"/>
      <charset val="110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8"/>
      <name val="Arial CE"/>
      <charset val="238"/>
    </font>
    <font>
      <b/>
      <sz val="12"/>
      <name val="Arial CE"/>
      <charset val="110"/>
    </font>
    <font>
      <sz val="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theme="1"/>
      <name val="Arial CE"/>
      <charset val="110"/>
    </font>
    <font>
      <sz val="8"/>
      <name val="Arial CE"/>
      <family val="2"/>
      <charset val="238"/>
    </font>
    <font>
      <sz val="10"/>
      <color theme="1"/>
      <name val="Arial CE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14"/>
      <name val="Tahoma"/>
      <family val="2"/>
      <charset val="238"/>
    </font>
    <font>
      <sz val="11"/>
      <color theme="1"/>
      <name val="Tahoma"/>
      <family val="2"/>
      <charset val="238"/>
    </font>
    <font>
      <b/>
      <sz val="8"/>
      <name val="Tahoma"/>
      <family val="2"/>
      <charset val="238"/>
    </font>
    <font>
      <sz val="8"/>
      <name val="Tahoma"/>
      <family val="2"/>
      <charset val="238"/>
    </font>
    <font>
      <b/>
      <sz val="9"/>
      <name val="Tahoma"/>
      <family val="2"/>
      <charset val="238"/>
    </font>
    <font>
      <sz val="8"/>
      <color theme="1"/>
      <name val="Tahoma"/>
      <family val="2"/>
      <charset val="238"/>
    </font>
    <font>
      <sz val="10"/>
      <name val="Tahoma"/>
      <family val="2"/>
      <charset val="238"/>
    </font>
    <font>
      <b/>
      <sz val="18"/>
      <color theme="1"/>
      <name val="Tahoma"/>
      <family val="2"/>
      <charset val="238"/>
    </font>
    <font>
      <sz val="7"/>
      <name val="Tahoma"/>
      <family val="2"/>
      <charset val="238"/>
    </font>
    <font>
      <b/>
      <sz val="10"/>
      <name val="Tahoma"/>
      <family val="2"/>
      <charset val="238"/>
    </font>
    <font>
      <b/>
      <sz val="12"/>
      <name val="Tahoma"/>
      <family val="2"/>
      <charset val="238"/>
    </font>
    <font>
      <sz val="8"/>
      <color indexed="9"/>
      <name val="Tahoma"/>
      <family val="2"/>
      <charset val="238"/>
    </font>
    <font>
      <sz val="10"/>
      <color indexed="9"/>
      <name val="Tahoma"/>
      <family val="2"/>
      <charset val="238"/>
    </font>
    <font>
      <b/>
      <sz val="8"/>
      <color theme="1"/>
      <name val="Arial CE"/>
      <charset val="110"/>
    </font>
    <font>
      <sz val="8"/>
      <name val="Calibri"/>
      <family val="2"/>
      <charset val="238"/>
      <scheme val="minor"/>
    </font>
    <font>
      <sz val="8"/>
      <color theme="4"/>
      <name val="Tahoma"/>
      <family val="2"/>
      <charset val="238"/>
    </font>
    <font>
      <sz val="8"/>
      <color theme="3"/>
      <name val="Tahoma"/>
      <family val="2"/>
      <charset val="238"/>
    </font>
    <font>
      <sz val="8"/>
      <color theme="4"/>
      <name val="Arial"/>
      <family val="2"/>
      <charset val="238"/>
    </font>
    <font>
      <sz val="10"/>
      <color theme="1"/>
      <name val="Tahoma"/>
      <family val="2"/>
      <charset val="238"/>
    </font>
    <font>
      <sz val="8"/>
      <color rgb="FFFF0000"/>
      <name val="Tahoma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82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medium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10">
    <xf numFmtId="0" fontId="0" fillId="0" borderId="0"/>
    <xf numFmtId="0" fontId="1" fillId="0" borderId="0" applyAlignment="0">
      <alignment vertical="top" wrapText="1"/>
      <protection locked="0"/>
    </xf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1" applyNumberFormat="0" applyFill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18" borderId="6" applyNumberFormat="0" applyFont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3" fillId="0" borderId="0"/>
    <xf numFmtId="0" fontId="27" fillId="0" borderId="64">
      <alignment horizontal="center" vertical="center" wrapText="1"/>
    </xf>
    <xf numFmtId="0" fontId="28" fillId="0" borderId="0"/>
    <xf numFmtId="0" fontId="29" fillId="0" borderId="0">
      <alignment horizontal="left" vertical="center" wrapText="1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>
      <alignment wrapText="1"/>
    </xf>
    <xf numFmtId="0" fontId="25" fillId="0" borderId="0">
      <alignment wrapText="1"/>
    </xf>
    <xf numFmtId="0" fontId="25" fillId="0" borderId="0"/>
    <xf numFmtId="0" fontId="25" fillId="0" borderId="0"/>
    <xf numFmtId="0" fontId="29" fillId="0" borderId="0">
      <alignment horizontal="center" vertical="center" wrapText="1"/>
    </xf>
    <xf numFmtId="0" fontId="29" fillId="0" borderId="0">
      <alignment horizontal="center" vertical="center" wrapText="1"/>
    </xf>
    <xf numFmtId="0" fontId="29" fillId="0" borderId="0">
      <alignment horizontal="center" vertical="center" wrapText="1"/>
    </xf>
    <xf numFmtId="0" fontId="29" fillId="0" borderId="0">
      <alignment horizontal="center" vertical="center" wrapText="1"/>
    </xf>
    <xf numFmtId="0" fontId="29" fillId="0" borderId="0">
      <alignment horizontal="center" vertical="center" wrapText="1"/>
    </xf>
    <xf numFmtId="0" fontId="29" fillId="0" borderId="0">
      <alignment horizontal="center" vertical="center" wrapText="1"/>
    </xf>
    <xf numFmtId="0" fontId="29" fillId="0" borderId="0">
      <alignment horizontal="center" vertical="center" wrapText="1"/>
    </xf>
    <xf numFmtId="0" fontId="25" fillId="0" borderId="0"/>
    <xf numFmtId="0" fontId="29" fillId="0" borderId="0">
      <alignment horizontal="center" vertical="center" wrapText="1"/>
    </xf>
    <xf numFmtId="0" fontId="25" fillId="0" borderId="0"/>
    <xf numFmtId="0" fontId="29" fillId="0" borderId="0">
      <alignment horizontal="center" vertical="center" wrapText="1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9" fillId="0" borderId="0">
      <alignment horizontal="center" vertical="center" wrapText="1"/>
    </xf>
    <xf numFmtId="0" fontId="25" fillId="0" borderId="0"/>
    <xf numFmtId="0" fontId="29" fillId="0" borderId="0">
      <alignment horizontal="center" vertical="center" wrapText="1"/>
    </xf>
    <xf numFmtId="0" fontId="29" fillId="0" borderId="0">
      <alignment horizontal="center" vertical="center" wrapText="1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>
      <alignment wrapText="1"/>
    </xf>
    <xf numFmtId="0" fontId="25" fillId="0" borderId="0">
      <alignment wrapText="1"/>
    </xf>
    <xf numFmtId="0" fontId="25" fillId="0" borderId="0">
      <alignment wrapText="1"/>
    </xf>
    <xf numFmtId="0" fontId="25" fillId="0" borderId="0">
      <alignment wrapText="1"/>
    </xf>
    <xf numFmtId="0" fontId="25" fillId="0" borderId="0">
      <alignment wrapText="1"/>
    </xf>
    <xf numFmtId="0" fontId="25" fillId="0" borderId="0">
      <alignment wrapText="1"/>
    </xf>
    <xf numFmtId="0" fontId="25" fillId="0" borderId="0">
      <alignment wrapText="1"/>
    </xf>
    <xf numFmtId="0" fontId="25" fillId="0" borderId="0">
      <alignment wrapText="1"/>
    </xf>
    <xf numFmtId="0" fontId="25" fillId="0" borderId="0">
      <alignment wrapText="1"/>
    </xf>
    <xf numFmtId="0" fontId="25" fillId="0" borderId="0">
      <alignment wrapText="1"/>
    </xf>
    <xf numFmtId="0" fontId="25" fillId="0" borderId="0">
      <alignment wrapText="1"/>
    </xf>
    <xf numFmtId="0" fontId="25" fillId="0" borderId="0">
      <alignment wrapText="1"/>
    </xf>
    <xf numFmtId="0" fontId="25" fillId="0" borderId="0">
      <alignment wrapText="1"/>
    </xf>
    <xf numFmtId="0" fontId="25" fillId="0" borderId="0">
      <alignment wrapText="1"/>
    </xf>
    <xf numFmtId="0" fontId="25" fillId="0" borderId="0">
      <alignment wrapText="1"/>
    </xf>
    <xf numFmtId="0" fontId="25" fillId="0" borderId="0">
      <alignment wrapText="1"/>
    </xf>
    <xf numFmtId="0" fontId="25" fillId="0" borderId="0">
      <alignment wrapText="1"/>
    </xf>
    <xf numFmtId="0" fontId="25" fillId="0" borderId="0">
      <alignment wrapText="1"/>
    </xf>
    <xf numFmtId="0" fontId="25" fillId="0" borderId="0">
      <alignment wrapText="1"/>
    </xf>
    <xf numFmtId="0" fontId="25" fillId="0" borderId="0">
      <alignment wrapText="1"/>
    </xf>
    <xf numFmtId="0" fontId="25" fillId="0" borderId="0">
      <alignment wrapText="1"/>
    </xf>
    <xf numFmtId="0" fontId="25" fillId="0" borderId="0">
      <alignment wrapText="1"/>
    </xf>
    <xf numFmtId="0" fontId="25" fillId="0" borderId="0">
      <alignment wrapText="1"/>
    </xf>
    <xf numFmtId="0" fontId="25" fillId="0" borderId="0">
      <alignment wrapText="1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</cellStyleXfs>
  <cellXfs count="273">
    <xf numFmtId="0" fontId="0" fillId="0" borderId="0" xfId="0"/>
    <xf numFmtId="0" fontId="0" fillId="0" borderId="0" xfId="0" applyAlignment="1"/>
    <xf numFmtId="0" fontId="0" fillId="0" borderId="0" xfId="0" applyFill="1"/>
    <xf numFmtId="0" fontId="2" fillId="0" borderId="0" xfId="1" applyFont="1" applyFill="1" applyBorder="1" applyAlignment="1" applyProtection="1">
      <alignment horizontal="center" vertical="center" wrapText="1"/>
    </xf>
    <xf numFmtId="0" fontId="2" fillId="0" borderId="0" xfId="1" applyFont="1" applyFill="1" applyAlignment="1" applyProtection="1">
      <alignment horizontal="left"/>
    </xf>
    <xf numFmtId="0" fontId="2" fillId="0" borderId="0" xfId="1" applyFont="1" applyFill="1" applyAlignment="1" applyProtection="1">
      <alignment horizontal="left" vertical="center"/>
    </xf>
    <xf numFmtId="0" fontId="22" fillId="0" borderId="0" xfId="0" applyFont="1" applyFill="1"/>
    <xf numFmtId="0" fontId="0" fillId="0" borderId="0" xfId="0" applyFill="1" applyAlignment="1"/>
    <xf numFmtId="0" fontId="22" fillId="0" borderId="0" xfId="0" applyFont="1" applyFill="1" applyAlignment="1"/>
    <xf numFmtId="0" fontId="26" fillId="0" borderId="0" xfId="1" applyFont="1" applyFill="1" applyAlignment="1" applyProtection="1">
      <alignment horizontal="left"/>
    </xf>
    <xf numFmtId="0" fontId="26" fillId="0" borderId="0" xfId="1" applyFont="1" applyFill="1" applyBorder="1" applyAlignment="1" applyProtection="1">
      <alignment horizontal="center" vertical="center" wrapText="1"/>
    </xf>
    <xf numFmtId="39" fontId="22" fillId="0" borderId="0" xfId="1" applyNumberFormat="1" applyFont="1" applyFill="1" applyAlignment="1" applyProtection="1">
      <alignment horizontal="right" vertical="top"/>
    </xf>
    <xf numFmtId="0" fontId="25" fillId="0" borderId="0" xfId="0" applyFont="1"/>
    <xf numFmtId="39" fontId="24" fillId="0" borderId="0" xfId="1" applyNumberFormat="1" applyFont="1" applyFill="1" applyAlignment="1" applyProtection="1">
      <alignment horizontal="right" vertical="top"/>
    </xf>
    <xf numFmtId="2" fontId="2" fillId="0" borderId="0" xfId="1" applyNumberFormat="1" applyFont="1" applyFill="1" applyAlignment="1" applyProtection="1">
      <alignment horizontal="left" vertical="center"/>
    </xf>
    <xf numFmtId="2" fontId="2" fillId="0" borderId="0" xfId="1" applyNumberFormat="1" applyFont="1" applyFill="1" applyAlignment="1" applyProtection="1">
      <alignment horizontal="left"/>
    </xf>
    <xf numFmtId="2" fontId="26" fillId="0" borderId="0" xfId="1" applyNumberFormat="1" applyFont="1" applyFill="1" applyAlignment="1" applyProtection="1">
      <alignment horizontal="left"/>
    </xf>
    <xf numFmtId="2" fontId="2" fillId="0" borderId="0" xfId="1" applyNumberFormat="1" applyFont="1" applyFill="1" applyBorder="1" applyAlignment="1" applyProtection="1">
      <alignment horizontal="center" vertical="center" wrapText="1"/>
    </xf>
    <xf numFmtId="2" fontId="26" fillId="0" borderId="0" xfId="1" applyNumberFormat="1" applyFont="1" applyFill="1" applyBorder="1" applyAlignment="1" applyProtection="1">
      <alignment horizontal="center" vertical="center" wrapText="1"/>
    </xf>
    <xf numFmtId="2" fontId="22" fillId="0" borderId="0" xfId="1" applyNumberFormat="1" applyFont="1" applyFill="1" applyAlignment="1" applyProtection="1">
      <alignment horizontal="right" vertical="top"/>
    </xf>
    <xf numFmtId="2" fontId="0" fillId="0" borderId="0" xfId="0" applyNumberFormat="1"/>
    <xf numFmtId="2" fontId="25" fillId="0" borderId="0" xfId="0" applyNumberFormat="1" applyFont="1"/>
    <xf numFmtId="0" fontId="26" fillId="0" borderId="0" xfId="1" applyFont="1" applyFill="1" applyBorder="1" applyAlignment="1" applyProtection="1">
      <alignment horizontal="right" vertical="center" wrapText="1"/>
    </xf>
    <xf numFmtId="0" fontId="22" fillId="0" borderId="0" xfId="1" applyFont="1" applyFill="1" applyAlignment="1" applyProtection="1">
      <alignment horizontal="center" vertical="top"/>
    </xf>
    <xf numFmtId="2" fontId="22" fillId="0" borderId="0" xfId="1" applyNumberFormat="1" applyFont="1" applyFill="1" applyAlignment="1" applyProtection="1">
      <alignment horizontal="center" vertical="top"/>
    </xf>
    <xf numFmtId="0" fontId="26" fillId="0" borderId="0" xfId="1" applyFont="1" applyFill="1" applyAlignment="1" applyProtection="1">
      <alignment horizontal="right"/>
    </xf>
    <xf numFmtId="0" fontId="25" fillId="0" borderId="0" xfId="0" applyFont="1" applyAlignment="1">
      <alignment horizontal="right"/>
    </xf>
    <xf numFmtId="0" fontId="24" fillId="0" borderId="0" xfId="1" applyFont="1" applyFill="1" applyAlignment="1" applyProtection="1">
      <alignment horizontal="center" vertical="top"/>
    </xf>
    <xf numFmtId="2" fontId="24" fillId="0" borderId="0" xfId="1" applyNumberFormat="1" applyFont="1" applyFill="1" applyAlignment="1" applyProtection="1">
      <alignment horizontal="center" vertical="top"/>
    </xf>
    <xf numFmtId="2" fontId="24" fillId="0" borderId="0" xfId="1" applyNumberFormat="1" applyFont="1" applyFill="1" applyAlignment="1" applyProtection="1">
      <alignment horizontal="right" vertical="top"/>
    </xf>
    <xf numFmtId="0" fontId="22" fillId="0" borderId="0" xfId="1" applyFont="1" applyFill="1" applyAlignment="1" applyProtection="1">
      <alignment horizontal="left" vertical="top" wrapText="1"/>
    </xf>
    <xf numFmtId="0" fontId="2" fillId="0" borderId="0" xfId="1" applyFont="1" applyFill="1" applyAlignment="1" applyProtection="1">
      <alignment horizontal="center"/>
    </xf>
    <xf numFmtId="0" fontId="0" fillId="0" borderId="0" xfId="0" applyAlignment="1">
      <alignment horizontal="center"/>
    </xf>
    <xf numFmtId="0" fontId="20" fillId="0" borderId="0" xfId="1" applyFont="1" applyFill="1" applyAlignment="1" applyProtection="1">
      <alignment horizontal="center" vertical="center"/>
    </xf>
    <xf numFmtId="0" fontId="32" fillId="0" borderId="0" xfId="0" applyFont="1"/>
    <xf numFmtId="0" fontId="31" fillId="0" borderId="0" xfId="1" applyFont="1" applyAlignment="1" applyProtection="1">
      <alignment horizontal="center"/>
    </xf>
    <xf numFmtId="0" fontId="33" fillId="0" borderId="0" xfId="1" applyFont="1" applyAlignment="1" applyProtection="1">
      <alignment horizontal="left" vertical="center"/>
    </xf>
    <xf numFmtId="0" fontId="34" fillId="0" borderId="0" xfId="1" applyFont="1" applyAlignment="1" applyProtection="1">
      <alignment horizontal="left" vertical="center"/>
    </xf>
    <xf numFmtId="49" fontId="34" fillId="0" borderId="0" xfId="1" applyNumberFormat="1" applyFont="1" applyAlignment="1" applyProtection="1">
      <alignment horizontal="left" vertical="center"/>
    </xf>
    <xf numFmtId="165" fontId="32" fillId="0" borderId="0" xfId="0" applyNumberFormat="1" applyFont="1"/>
    <xf numFmtId="0" fontId="35" fillId="0" borderId="58" xfId="1" applyFont="1" applyBorder="1" applyAlignment="1" applyProtection="1">
      <alignment horizontal="left"/>
    </xf>
    <xf numFmtId="0" fontId="35" fillId="0" borderId="58" xfId="1" applyFont="1" applyBorder="1" applyAlignment="1" applyProtection="1">
      <alignment horizontal="center"/>
    </xf>
    <xf numFmtId="0" fontId="34" fillId="0" borderId="75" xfId="1" applyFont="1" applyBorder="1" applyAlignment="1" applyProtection="1">
      <alignment horizontal="left"/>
    </xf>
    <xf numFmtId="0" fontId="36" fillId="0" borderId="0" xfId="0" applyFont="1"/>
    <xf numFmtId="0" fontId="34" fillId="0" borderId="71" xfId="1" applyFont="1" applyBorder="1" applyAlignment="1" applyProtection="1">
      <alignment horizontal="left"/>
    </xf>
    <xf numFmtId="1" fontId="32" fillId="0" borderId="0" xfId="0" applyNumberFormat="1" applyFont="1"/>
    <xf numFmtId="0" fontId="36" fillId="0" borderId="71" xfId="1" applyFont="1" applyBorder="1" applyAlignment="1" applyProtection="1">
      <alignment horizontal="left"/>
    </xf>
    <xf numFmtId="0" fontId="34" fillId="0" borderId="69" xfId="1" applyFont="1" applyBorder="1" applyAlignment="1" applyProtection="1">
      <alignment horizontal="left"/>
    </xf>
    <xf numFmtId="0" fontId="34" fillId="0" borderId="70" xfId="1" applyFont="1" applyBorder="1" applyAlignment="1" applyProtection="1">
      <alignment horizontal="left"/>
    </xf>
    <xf numFmtId="0" fontId="34" fillId="0" borderId="78" xfId="1" applyFont="1" applyBorder="1" applyAlignment="1" applyProtection="1">
      <alignment horizontal="left"/>
    </xf>
    <xf numFmtId="0" fontId="34" fillId="0" borderId="79" xfId="1" applyFont="1" applyBorder="1" applyAlignment="1" applyProtection="1">
      <alignment horizontal="left"/>
    </xf>
    <xf numFmtId="0" fontId="34" fillId="0" borderId="72" xfId="1" applyFont="1" applyBorder="1" applyAlignment="1" applyProtection="1">
      <alignment horizontal="left"/>
    </xf>
    <xf numFmtId="0" fontId="37" fillId="0" borderId="10" xfId="1" applyFont="1" applyBorder="1" applyAlignment="1" applyProtection="1">
      <alignment horizontal="left"/>
    </xf>
    <xf numFmtId="0" fontId="37" fillId="0" borderId="11" xfId="1" applyFont="1" applyBorder="1" applyAlignment="1" applyProtection="1">
      <alignment horizontal="left"/>
    </xf>
    <xf numFmtId="0" fontId="37" fillId="0" borderId="12" xfId="1" applyFont="1" applyBorder="1" applyAlignment="1" applyProtection="1">
      <alignment horizontal="left"/>
    </xf>
    <xf numFmtId="0" fontId="37" fillId="0" borderId="15" xfId="1" applyFont="1" applyBorder="1" applyAlignment="1" applyProtection="1">
      <alignment horizontal="left"/>
    </xf>
    <xf numFmtId="0" fontId="37" fillId="0" borderId="16" xfId="1" applyFont="1" applyBorder="1" applyAlignment="1" applyProtection="1">
      <alignment horizontal="left"/>
    </xf>
    <xf numFmtId="0" fontId="37" fillId="0" borderId="17" xfId="1" applyFont="1" applyBorder="1" applyAlignment="1" applyProtection="1">
      <alignment horizontal="left"/>
    </xf>
    <xf numFmtId="0" fontId="34" fillId="0" borderId="10" xfId="1" applyFont="1" applyBorder="1" applyAlignment="1" applyProtection="1">
      <alignment horizontal="left" vertical="center"/>
    </xf>
    <xf numFmtId="0" fontId="34" fillId="0" borderId="11" xfId="1" applyFont="1" applyBorder="1" applyAlignment="1" applyProtection="1">
      <alignment horizontal="left" vertical="center"/>
    </xf>
    <xf numFmtId="0" fontId="34" fillId="0" borderId="12" xfId="1" applyFont="1" applyBorder="1" applyAlignment="1" applyProtection="1">
      <alignment horizontal="left" vertical="center"/>
    </xf>
    <xf numFmtId="0" fontId="34" fillId="0" borderId="13" xfId="1" applyFont="1" applyBorder="1" applyAlignment="1" applyProtection="1">
      <alignment horizontal="left" vertical="center"/>
    </xf>
    <xf numFmtId="0" fontId="34" fillId="0" borderId="20" xfId="1" applyFont="1" applyBorder="1" applyAlignment="1" applyProtection="1">
      <alignment horizontal="left" vertical="center"/>
    </xf>
    <xf numFmtId="0" fontId="34" fillId="0" borderId="14" xfId="1" applyFont="1" applyBorder="1" applyAlignment="1" applyProtection="1">
      <alignment horizontal="left" vertical="center"/>
    </xf>
    <xf numFmtId="164" fontId="34" fillId="0" borderId="21" xfId="1" applyNumberFormat="1" applyFont="1" applyBorder="1" applyAlignment="1" applyProtection="1">
      <alignment horizontal="right" vertical="center"/>
    </xf>
    <xf numFmtId="164" fontId="34" fillId="0" borderId="0" xfId="1" applyNumberFormat="1" applyFont="1" applyAlignment="1" applyProtection="1">
      <alignment horizontal="right" vertical="center"/>
    </xf>
    <xf numFmtId="0" fontId="34" fillId="0" borderId="22" xfId="1" applyFont="1" applyBorder="1" applyAlignment="1" applyProtection="1">
      <alignment horizontal="left" vertical="center"/>
    </xf>
    <xf numFmtId="0" fontId="34" fillId="0" borderId="21" xfId="1" applyFont="1" applyBorder="1" applyAlignment="1" applyProtection="1">
      <alignment horizontal="left" vertical="center"/>
    </xf>
    <xf numFmtId="0" fontId="34" fillId="0" borderId="23" xfId="1" applyFont="1" applyBorder="1" applyAlignment="1" applyProtection="1">
      <alignment horizontal="left" vertical="top"/>
    </xf>
    <xf numFmtId="0" fontId="34" fillId="0" borderId="24" xfId="1" applyFont="1" applyBorder="1" applyAlignment="1" applyProtection="1">
      <alignment horizontal="left" vertical="center"/>
    </xf>
    <xf numFmtId="0" fontId="34" fillId="0" borderId="25" xfId="1" applyFont="1" applyBorder="1" applyAlignment="1" applyProtection="1">
      <alignment horizontal="left" vertical="center"/>
    </xf>
    <xf numFmtId="0" fontId="34" fillId="0" borderId="23" xfId="1" applyFont="1" applyBorder="1" applyAlignment="1" applyProtection="1">
      <alignment horizontal="left" vertical="center"/>
    </xf>
    <xf numFmtId="164" fontId="34" fillId="0" borderId="24" xfId="1" applyNumberFormat="1" applyFont="1" applyBorder="1" applyAlignment="1" applyProtection="1">
      <alignment horizontal="right" vertical="center"/>
    </xf>
    <xf numFmtId="0" fontId="34" fillId="0" borderId="0" xfId="1" applyFont="1" applyAlignment="1" applyProtection="1">
      <alignment horizontal="left" vertical="top"/>
    </xf>
    <xf numFmtId="0" fontId="34" fillId="0" borderId="18" xfId="1" applyFont="1" applyBorder="1" applyAlignment="1" applyProtection="1">
      <alignment horizontal="left" vertical="center"/>
    </xf>
    <xf numFmtId="0" fontId="34" fillId="0" borderId="19" xfId="1" applyFont="1" applyBorder="1" applyAlignment="1" applyProtection="1">
      <alignment horizontal="left" vertical="center"/>
    </xf>
    <xf numFmtId="0" fontId="34" fillId="0" borderId="26" xfId="1" applyFont="1" applyBorder="1" applyAlignment="1" applyProtection="1">
      <alignment horizontal="left" vertical="center"/>
    </xf>
    <xf numFmtId="0" fontId="34" fillId="0" borderId="27" xfId="1" applyFont="1" applyBorder="1" applyAlignment="1" applyProtection="1">
      <alignment horizontal="left" vertical="center"/>
    </xf>
    <xf numFmtId="164" fontId="34" fillId="0" borderId="28" xfId="1" applyNumberFormat="1" applyFont="1" applyBorder="1" applyAlignment="1" applyProtection="1">
      <alignment horizontal="right" vertical="center"/>
    </xf>
    <xf numFmtId="0" fontId="34" fillId="0" borderId="29" xfId="1" applyFont="1" applyBorder="1" applyAlignment="1" applyProtection="1">
      <alignment horizontal="left" vertical="center"/>
    </xf>
    <xf numFmtId="0" fontId="39" fillId="0" borderId="0" xfId="1" applyFont="1" applyAlignment="1" applyProtection="1">
      <alignment horizontal="left" vertical="center"/>
    </xf>
    <xf numFmtId="0" fontId="34" fillId="0" borderId="28" xfId="1" applyFont="1" applyBorder="1" applyAlignment="1" applyProtection="1">
      <alignment horizontal="left" vertical="center"/>
    </xf>
    <xf numFmtId="164" fontId="34" fillId="0" borderId="29" xfId="1" applyNumberFormat="1" applyFont="1" applyBorder="1" applyAlignment="1" applyProtection="1">
      <alignment horizontal="right" vertical="center"/>
    </xf>
    <xf numFmtId="49" fontId="34" fillId="0" borderId="26" xfId="1" applyNumberFormat="1" applyFont="1" applyBorder="1" applyAlignment="1" applyProtection="1">
      <alignment horizontal="left" vertical="center"/>
    </xf>
    <xf numFmtId="0" fontId="34" fillId="0" borderId="15" xfId="1" applyFont="1" applyBorder="1" applyAlignment="1" applyProtection="1">
      <alignment horizontal="left" vertical="center"/>
    </xf>
    <xf numFmtId="0" fontId="34" fillId="0" borderId="16" xfId="1" applyFont="1" applyBorder="1" applyAlignment="1" applyProtection="1">
      <alignment horizontal="left" vertical="center"/>
    </xf>
    <xf numFmtId="0" fontId="34" fillId="0" borderId="17" xfId="1" applyFont="1" applyBorder="1" applyAlignment="1" applyProtection="1">
      <alignment horizontal="left" vertical="center"/>
    </xf>
    <xf numFmtId="0" fontId="34" fillId="0" borderId="30" xfId="1" applyFont="1" applyBorder="1" applyAlignment="1" applyProtection="1">
      <alignment horizontal="left" vertical="center"/>
    </xf>
    <xf numFmtId="0" fontId="34" fillId="0" borderId="31" xfId="1" applyFont="1" applyBorder="1" applyAlignment="1" applyProtection="1">
      <alignment horizontal="left" vertical="center"/>
    </xf>
    <xf numFmtId="0" fontId="40" fillId="0" borderId="31" xfId="1" applyFont="1" applyBorder="1" applyAlignment="1" applyProtection="1">
      <alignment horizontal="left" vertical="center"/>
    </xf>
    <xf numFmtId="0" fontId="34" fillId="0" borderId="32" xfId="1" applyFont="1" applyBorder="1" applyAlignment="1" applyProtection="1">
      <alignment horizontal="left" vertical="center"/>
    </xf>
    <xf numFmtId="0" fontId="34" fillId="0" borderId="33" xfId="1" applyFont="1" applyBorder="1" applyAlignment="1" applyProtection="1">
      <alignment horizontal="left" vertical="center"/>
    </xf>
    <xf numFmtId="0" fontId="34" fillId="0" borderId="34" xfId="1" applyFont="1" applyBorder="1" applyAlignment="1" applyProtection="1">
      <alignment horizontal="left" vertical="center"/>
    </xf>
    <xf numFmtId="0" fontId="34" fillId="0" borderId="35" xfId="1" applyFont="1" applyBorder="1" applyAlignment="1" applyProtection="1">
      <alignment horizontal="left" vertical="center"/>
    </xf>
    <xf numFmtId="0" fontId="34" fillId="0" borderId="36" xfId="1" applyFont="1" applyBorder="1" applyAlignment="1" applyProtection="1">
      <alignment horizontal="left" vertical="center"/>
    </xf>
    <xf numFmtId="0" fontId="34" fillId="0" borderId="37" xfId="1" applyFont="1" applyBorder="1" applyAlignment="1" applyProtection="1">
      <alignment horizontal="left" vertical="center"/>
    </xf>
    <xf numFmtId="37" fontId="37" fillId="0" borderId="38" xfId="1" applyNumberFormat="1" applyFont="1" applyBorder="1" applyAlignment="1" applyProtection="1">
      <alignment horizontal="right" vertical="center"/>
    </xf>
    <xf numFmtId="37" fontId="37" fillId="0" borderId="39" xfId="1" applyNumberFormat="1" applyFont="1" applyBorder="1" applyAlignment="1" applyProtection="1">
      <alignment horizontal="right" vertical="center"/>
    </xf>
    <xf numFmtId="37" fontId="37" fillId="0" borderId="40" xfId="1" applyNumberFormat="1" applyFont="1" applyBorder="1" applyAlignment="1" applyProtection="1">
      <alignment horizontal="right" vertical="center"/>
    </xf>
    <xf numFmtId="39" fontId="37" fillId="0" borderId="41" xfId="1" applyNumberFormat="1" applyFont="1" applyBorder="1" applyAlignment="1" applyProtection="1">
      <alignment horizontal="right" vertical="center"/>
    </xf>
    <xf numFmtId="37" fontId="37" fillId="0" borderId="41" xfId="1" applyNumberFormat="1" applyFont="1" applyBorder="1" applyAlignment="1" applyProtection="1">
      <alignment horizontal="right" vertical="center"/>
    </xf>
    <xf numFmtId="39" fontId="37" fillId="0" borderId="39" xfId="1" applyNumberFormat="1" applyFont="1" applyBorder="1" applyAlignment="1" applyProtection="1">
      <alignment horizontal="right" vertical="center"/>
    </xf>
    <xf numFmtId="37" fontId="37" fillId="0" borderId="42" xfId="1" applyNumberFormat="1" applyFont="1" applyBorder="1" applyAlignment="1" applyProtection="1">
      <alignment horizontal="right" vertical="center"/>
    </xf>
    <xf numFmtId="0" fontId="40" fillId="0" borderId="31" xfId="1" applyFont="1" applyBorder="1" applyAlignment="1" applyProtection="1">
      <alignment horizontal="left" vertical="center" wrapText="1"/>
    </xf>
    <xf numFmtId="0" fontId="41" fillId="0" borderId="33" xfId="1" applyFont="1" applyBorder="1" applyAlignment="1" applyProtection="1">
      <alignment horizontal="left" vertical="center"/>
    </xf>
    <xf numFmtId="0" fontId="41" fillId="0" borderId="35" xfId="1" applyFont="1" applyBorder="1" applyAlignment="1" applyProtection="1">
      <alignment horizontal="left" vertical="center"/>
    </xf>
    <xf numFmtId="0" fontId="40" fillId="0" borderId="36" xfId="1" applyFont="1" applyBorder="1" applyAlignment="1" applyProtection="1">
      <alignment horizontal="left" vertical="center"/>
    </xf>
    <xf numFmtId="0" fontId="40" fillId="0" borderId="34" xfId="1" applyFont="1" applyBorder="1" applyAlignment="1" applyProtection="1">
      <alignment horizontal="left" vertical="center"/>
    </xf>
    <xf numFmtId="0" fontId="40" fillId="0" borderId="37" xfId="1" applyFont="1" applyBorder="1" applyAlignment="1" applyProtection="1">
      <alignment horizontal="left" vertical="center"/>
    </xf>
    <xf numFmtId="0" fontId="40" fillId="0" borderId="35" xfId="1" applyFont="1" applyBorder="1" applyAlignment="1" applyProtection="1">
      <alignment horizontal="left" vertical="center"/>
    </xf>
    <xf numFmtId="164" fontId="34" fillId="0" borderId="43" xfId="1" applyNumberFormat="1" applyFont="1" applyBorder="1" applyAlignment="1" applyProtection="1">
      <alignment horizontal="center" vertical="center"/>
    </xf>
    <xf numFmtId="0" fontId="33" fillId="0" borderId="18" xfId="1" applyFont="1" applyBorder="1" applyAlignment="1" applyProtection="1">
      <alignment horizontal="left" vertical="center"/>
    </xf>
    <xf numFmtId="39" fontId="37" fillId="0" borderId="27" xfId="1" applyNumberFormat="1" applyFont="1" applyBorder="1" applyAlignment="1" applyProtection="1">
      <alignment horizontal="right" vertical="center"/>
    </xf>
    <xf numFmtId="0" fontId="34" fillId="0" borderId="44" xfId="1" applyFont="1" applyBorder="1" applyAlignment="1" applyProtection="1">
      <alignment horizontal="left" vertical="center"/>
    </xf>
    <xf numFmtId="37" fontId="37" fillId="0" borderId="28" xfId="1" applyNumberFormat="1" applyFont="1" applyBorder="1" applyAlignment="1" applyProtection="1">
      <alignment horizontal="right" vertical="center"/>
    </xf>
    <xf numFmtId="0" fontId="42" fillId="0" borderId="28" xfId="1" applyFont="1" applyBorder="1" applyAlignment="1" applyProtection="1">
      <alignment horizontal="right" vertical="center"/>
    </xf>
    <xf numFmtId="0" fontId="42" fillId="0" borderId="29" xfId="1" applyFont="1" applyBorder="1" applyAlignment="1" applyProtection="1">
      <alignment horizontal="left" vertical="center"/>
    </xf>
    <xf numFmtId="164" fontId="34" fillId="0" borderId="45" xfId="1" applyNumberFormat="1" applyFont="1" applyBorder="1" applyAlignment="1" applyProtection="1">
      <alignment horizontal="center" vertical="center"/>
    </xf>
    <xf numFmtId="37" fontId="37" fillId="0" borderId="27" xfId="1" applyNumberFormat="1" applyFont="1" applyBorder="1" applyAlignment="1" applyProtection="1">
      <alignment horizontal="right" vertical="center"/>
    </xf>
    <xf numFmtId="0" fontId="33" fillId="0" borderId="27" xfId="1" applyFont="1" applyBorder="1" applyAlignment="1" applyProtection="1">
      <alignment horizontal="left" vertical="center"/>
    </xf>
    <xf numFmtId="39" fontId="37" fillId="0" borderId="30" xfId="1" applyNumberFormat="1" applyFont="1" applyBorder="1" applyAlignment="1" applyProtection="1">
      <alignment horizontal="right" vertical="center"/>
    </xf>
    <xf numFmtId="37" fontId="37" fillId="0" borderId="32" xfId="1" applyNumberFormat="1" applyFont="1" applyBorder="1" applyAlignment="1" applyProtection="1">
      <alignment horizontal="right" vertical="center"/>
    </xf>
    <xf numFmtId="0" fontId="34" fillId="0" borderId="46" xfId="1" applyFont="1" applyBorder="1" applyAlignment="1" applyProtection="1">
      <alignment horizontal="left" vertical="center"/>
    </xf>
    <xf numFmtId="164" fontId="34" fillId="0" borderId="47" xfId="1" applyNumberFormat="1" applyFont="1" applyBorder="1" applyAlignment="1" applyProtection="1">
      <alignment horizontal="center" vertical="center"/>
    </xf>
    <xf numFmtId="0" fontId="34" fillId="0" borderId="41" xfId="1" applyFont="1" applyBorder="1" applyAlignment="1" applyProtection="1">
      <alignment horizontal="left" vertical="center"/>
    </xf>
    <xf numFmtId="0" fontId="34" fillId="0" borderId="39" xfId="1" applyFont="1" applyBorder="1" applyAlignment="1" applyProtection="1">
      <alignment horizontal="left" vertical="center"/>
    </xf>
    <xf numFmtId="0" fontId="34" fillId="0" borderId="40" xfId="1" applyFont="1" applyBorder="1" applyAlignment="1" applyProtection="1">
      <alignment horizontal="left" vertical="center"/>
    </xf>
    <xf numFmtId="39" fontId="37" fillId="0" borderId="48" xfId="1" applyNumberFormat="1" applyFont="1" applyBorder="1" applyAlignment="1" applyProtection="1">
      <alignment horizontal="right" vertical="center"/>
    </xf>
    <xf numFmtId="39" fontId="37" fillId="0" borderId="31" xfId="1" applyNumberFormat="1" applyFont="1" applyBorder="1" applyAlignment="1" applyProtection="1">
      <alignment horizontal="right" vertical="center"/>
    </xf>
    <xf numFmtId="37" fontId="43" fillId="0" borderId="16" xfId="1" applyNumberFormat="1" applyFont="1" applyBorder="1" applyAlignment="1" applyProtection="1">
      <alignment horizontal="right" vertical="center"/>
    </xf>
    <xf numFmtId="0" fontId="40" fillId="0" borderId="10" xfId="1" applyFont="1" applyBorder="1" applyAlignment="1" applyProtection="1">
      <alignment horizontal="left" vertical="top"/>
    </xf>
    <xf numFmtId="0" fontId="34" fillId="0" borderId="49" xfId="1" applyFont="1" applyBorder="1" applyAlignment="1" applyProtection="1">
      <alignment horizontal="left" vertical="center"/>
    </xf>
    <xf numFmtId="0" fontId="34" fillId="0" borderId="50" xfId="1" applyFont="1" applyBorder="1" applyAlignment="1" applyProtection="1">
      <alignment horizontal="left" vertical="center"/>
    </xf>
    <xf numFmtId="0" fontId="34" fillId="0" borderId="51" xfId="1" applyFont="1" applyBorder="1" applyAlignment="1" applyProtection="1">
      <alignment horizontal="left"/>
    </xf>
    <xf numFmtId="0" fontId="34" fillId="0" borderId="23" xfId="1" applyFont="1" applyBorder="1" applyAlignment="1" applyProtection="1">
      <alignment horizontal="left"/>
    </xf>
    <xf numFmtId="37" fontId="34" fillId="0" borderId="23" xfId="1" applyNumberFormat="1" applyFont="1" applyBorder="1" applyAlignment="1" applyProtection="1">
      <alignment horizontal="right" vertical="center"/>
    </xf>
    <xf numFmtId="39" fontId="34" fillId="0" borderId="27" xfId="1" applyNumberFormat="1" applyFont="1" applyBorder="1" applyAlignment="1" applyProtection="1">
      <alignment horizontal="right" vertical="center"/>
    </xf>
    <xf numFmtId="39" fontId="37" fillId="0" borderId="23" xfId="1" applyNumberFormat="1" applyFont="1" applyBorder="1" applyAlignment="1" applyProtection="1">
      <alignment horizontal="right" vertical="center"/>
    </xf>
    <xf numFmtId="0" fontId="34" fillId="0" borderId="52" xfId="1" applyFont="1" applyBorder="1" applyAlignment="1" applyProtection="1">
      <alignment horizontal="left" vertical="center"/>
    </xf>
    <xf numFmtId="0" fontId="40" fillId="0" borderId="53" xfId="1" applyFont="1" applyBorder="1" applyAlignment="1" applyProtection="1">
      <alignment horizontal="left" vertical="top"/>
    </xf>
    <xf numFmtId="37" fontId="34" fillId="0" borderId="27" xfId="1" applyNumberFormat="1" applyFont="1" applyBorder="1" applyAlignment="1" applyProtection="1">
      <alignment horizontal="right" vertical="center"/>
    </xf>
    <xf numFmtId="0" fontId="40" fillId="0" borderId="41" xfId="1" applyFont="1" applyBorder="1" applyAlignment="1" applyProtection="1">
      <alignment horizontal="left" vertical="center"/>
    </xf>
    <xf numFmtId="0" fontId="34" fillId="0" borderId="54" xfId="1" applyFont="1" applyBorder="1" applyAlignment="1" applyProtection="1">
      <alignment horizontal="left" vertical="center"/>
    </xf>
    <xf numFmtId="39" fontId="40" fillId="0" borderId="55" xfId="1" applyNumberFormat="1" applyFont="1" applyBorder="1" applyAlignment="1" applyProtection="1">
      <alignment horizontal="right" vertical="center"/>
    </xf>
    <xf numFmtId="0" fontId="34" fillId="0" borderId="56" xfId="1" applyFont="1" applyBorder="1" applyAlignment="1" applyProtection="1">
      <alignment horizontal="left" vertical="center"/>
    </xf>
    <xf numFmtId="0" fontId="37" fillId="0" borderId="34" xfId="1" applyFont="1" applyBorder="1" applyAlignment="1" applyProtection="1">
      <alignment horizontal="left" vertical="center"/>
    </xf>
    <xf numFmtId="0" fontId="34" fillId="0" borderId="15" xfId="1" applyFont="1" applyBorder="1" applyAlignment="1" applyProtection="1">
      <alignment horizontal="left"/>
    </xf>
    <xf numFmtId="0" fontId="34" fillId="0" borderId="57" xfId="1" applyFont="1" applyBorder="1" applyAlignment="1" applyProtection="1">
      <alignment horizontal="left" vertical="center"/>
    </xf>
    <xf numFmtId="0" fontId="34" fillId="0" borderId="48" xfId="1" applyFont="1" applyBorder="1" applyAlignment="1" applyProtection="1">
      <alignment horizontal="left"/>
    </xf>
    <xf numFmtId="0" fontId="34" fillId="0" borderId="42" xfId="1" applyFont="1" applyBorder="1" applyAlignment="1" applyProtection="1">
      <alignment horizontal="left" vertical="center"/>
    </xf>
    <xf numFmtId="0" fontId="36" fillId="0" borderId="0" xfId="1" applyFont="1" applyAlignment="1" applyProtection="1">
      <alignment horizontal="left" vertical="top" wrapText="1"/>
    </xf>
    <xf numFmtId="0" fontId="36" fillId="0" borderId="0" xfId="1" applyFont="1" applyAlignment="1" applyProtection="1">
      <alignment horizontal="center" vertical="top"/>
    </xf>
    <xf numFmtId="2" fontId="48" fillId="0" borderId="0" xfId="1" applyNumberFormat="1" applyFont="1" applyFill="1" applyAlignment="1" applyProtection="1">
      <alignment horizontal="right" vertical="top"/>
    </xf>
    <xf numFmtId="39" fontId="48" fillId="0" borderId="0" xfId="1" applyNumberFormat="1" applyFont="1" applyFill="1" applyAlignment="1" applyProtection="1">
      <alignment horizontal="right" vertical="top"/>
    </xf>
    <xf numFmtId="0" fontId="48" fillId="0" borderId="0" xfId="1" applyFont="1" applyFill="1" applyAlignment="1" applyProtection="1">
      <alignment horizontal="left" vertical="top" wrapText="1"/>
    </xf>
    <xf numFmtId="0" fontId="48" fillId="0" borderId="0" xfId="1" applyFont="1" applyAlignment="1" applyProtection="1">
      <alignment horizontal="center" vertical="top"/>
    </xf>
    <xf numFmtId="1" fontId="48" fillId="0" borderId="0" xfId="1" applyNumberFormat="1" applyFont="1" applyAlignment="1" applyProtection="1">
      <alignment horizontal="center" vertical="top"/>
    </xf>
    <xf numFmtId="0" fontId="22" fillId="0" borderId="60" xfId="1" applyFont="1" applyFill="1" applyBorder="1" applyAlignment="1" applyProtection="1">
      <alignment horizontal="center" vertical="top"/>
    </xf>
    <xf numFmtId="2" fontId="22" fillId="0" borderId="60" xfId="1" applyNumberFormat="1" applyFont="1" applyFill="1" applyBorder="1" applyAlignment="1" applyProtection="1">
      <alignment horizontal="center" vertical="top"/>
    </xf>
    <xf numFmtId="2" fontId="22" fillId="0" borderId="60" xfId="1" applyNumberFormat="1" applyFont="1" applyFill="1" applyBorder="1" applyAlignment="1" applyProtection="1">
      <alignment horizontal="right" vertical="top"/>
    </xf>
    <xf numFmtId="39" fontId="22" fillId="0" borderId="60" xfId="1" applyNumberFormat="1" applyFont="1" applyFill="1" applyBorder="1" applyAlignment="1" applyProtection="1">
      <alignment horizontal="right" vertical="top"/>
    </xf>
    <xf numFmtId="0" fontId="48" fillId="0" borderId="60" xfId="1" applyFont="1" applyFill="1" applyBorder="1" applyAlignment="1" applyProtection="1">
      <alignment horizontal="left" vertical="top" wrapText="1"/>
    </xf>
    <xf numFmtId="0" fontId="48" fillId="0" borderId="60" xfId="1" applyFont="1" applyFill="1" applyBorder="1" applyAlignment="1" applyProtection="1">
      <alignment horizontal="center" vertical="top"/>
    </xf>
    <xf numFmtId="2" fontId="48" fillId="0" borderId="60" xfId="1" applyNumberFormat="1" applyFont="1" applyFill="1" applyBorder="1" applyAlignment="1" applyProtection="1">
      <alignment horizontal="center" vertical="top"/>
    </xf>
    <xf numFmtId="2" fontId="48" fillId="0" borderId="60" xfId="1" applyNumberFormat="1" applyFont="1" applyFill="1" applyBorder="1" applyAlignment="1" applyProtection="1">
      <alignment horizontal="right" vertical="top"/>
    </xf>
    <xf numFmtId="39" fontId="48" fillId="0" borderId="60" xfId="1" applyNumberFormat="1" applyFont="1" applyFill="1" applyBorder="1" applyAlignment="1" applyProtection="1">
      <alignment horizontal="right" vertical="top"/>
    </xf>
    <xf numFmtId="0" fontId="30" fillId="0" borderId="60" xfId="1" applyFont="1" applyFill="1" applyBorder="1" applyAlignment="1" applyProtection="1">
      <alignment horizontal="right" vertical="top" wrapText="1"/>
    </xf>
    <xf numFmtId="39" fontId="36" fillId="0" borderId="0" xfId="1" applyNumberFormat="1" applyFont="1" applyFill="1" applyAlignment="1" applyProtection="1">
      <alignment horizontal="right" vertical="top"/>
    </xf>
    <xf numFmtId="0" fontId="2" fillId="25" borderId="62" xfId="1" applyFont="1" applyFill="1" applyBorder="1" applyAlignment="1" applyProtection="1">
      <alignment horizontal="center" vertical="center" wrapText="1"/>
    </xf>
    <xf numFmtId="2" fontId="2" fillId="25" borderId="62" xfId="1" applyNumberFormat="1" applyFont="1" applyFill="1" applyBorder="1" applyAlignment="1" applyProtection="1">
      <alignment horizontal="center" vertical="center" wrapText="1"/>
    </xf>
    <xf numFmtId="2" fontId="26" fillId="25" borderId="62" xfId="1" applyNumberFormat="1" applyFont="1" applyFill="1" applyBorder="1" applyAlignment="1" applyProtection="1">
      <alignment horizontal="center" vertical="center" wrapText="1"/>
    </xf>
    <xf numFmtId="0" fontId="26" fillId="25" borderId="62" xfId="1" applyFont="1" applyFill="1" applyBorder="1" applyAlignment="1" applyProtection="1">
      <alignment horizontal="center" vertical="center" wrapText="1"/>
    </xf>
    <xf numFmtId="0" fontId="26" fillId="25" borderId="62" xfId="1" applyFont="1" applyFill="1" applyBorder="1" applyAlignment="1" applyProtection="1">
      <alignment horizontal="right" vertical="center" wrapText="1"/>
    </xf>
    <xf numFmtId="0" fontId="26" fillId="25" borderId="63" xfId="1" applyFont="1" applyFill="1" applyBorder="1" applyAlignment="1" applyProtection="1">
      <alignment horizontal="right" vertical="center" wrapText="1"/>
    </xf>
    <xf numFmtId="0" fontId="0" fillId="25" borderId="0" xfId="0" applyFill="1"/>
    <xf numFmtId="49" fontId="44" fillId="0" borderId="0" xfId="1" applyNumberFormat="1" applyFont="1" applyFill="1" applyAlignment="1" applyProtection="1">
      <alignment horizontal="center" vertical="center"/>
    </xf>
    <xf numFmtId="49" fontId="26" fillId="0" borderId="0" xfId="1" applyNumberFormat="1" applyFont="1" applyFill="1" applyAlignment="1" applyProtection="1">
      <alignment horizontal="center"/>
    </xf>
    <xf numFmtId="49" fontId="26" fillId="25" borderId="61" xfId="1" applyNumberFormat="1" applyFont="1" applyFill="1" applyBorder="1" applyAlignment="1" applyProtection="1">
      <alignment horizontal="center" vertical="center" wrapText="1"/>
    </xf>
    <xf numFmtId="49" fontId="26" fillId="0" borderId="59" xfId="1" applyNumberFormat="1" applyFont="1" applyFill="1" applyBorder="1" applyAlignment="1" applyProtection="1">
      <alignment horizontal="center" vertical="center" wrapText="1"/>
    </xf>
    <xf numFmtId="49" fontId="22" fillId="0" borderId="0" xfId="1" applyNumberFormat="1" applyFont="1" applyFill="1" applyAlignment="1" applyProtection="1">
      <alignment horizontal="center" vertical="top"/>
    </xf>
    <xf numFmtId="49" fontId="22" fillId="0" borderId="60" xfId="1" applyNumberFormat="1" applyFont="1" applyFill="1" applyBorder="1" applyAlignment="1" applyProtection="1">
      <alignment horizontal="center" vertical="top"/>
    </xf>
    <xf numFmtId="49" fontId="48" fillId="0" borderId="0" xfId="1" applyNumberFormat="1" applyFont="1" applyFill="1" applyAlignment="1" applyProtection="1">
      <alignment horizontal="center" vertical="top"/>
    </xf>
    <xf numFmtId="49" fontId="22" fillId="0" borderId="0" xfId="1" applyNumberFormat="1" applyFont="1" applyFill="1" applyAlignment="1" applyProtection="1">
      <alignment horizontal="center"/>
    </xf>
    <xf numFmtId="49" fontId="30" fillId="0" borderId="0" xfId="1" applyNumberFormat="1" applyFont="1" applyFill="1" applyAlignment="1" applyProtection="1">
      <alignment horizontal="center"/>
    </xf>
    <xf numFmtId="49" fontId="25" fillId="0" borderId="0" xfId="0" applyNumberFormat="1" applyFont="1" applyAlignment="1">
      <alignment horizontal="center"/>
    </xf>
    <xf numFmtId="49" fontId="30" fillId="0" borderId="60" xfId="1" applyNumberFormat="1" applyFont="1" applyFill="1" applyBorder="1" applyAlignment="1" applyProtection="1">
      <alignment horizontal="left"/>
    </xf>
    <xf numFmtId="49" fontId="30" fillId="0" borderId="60" xfId="1" applyNumberFormat="1" applyFont="1" applyFill="1" applyBorder="1" applyAlignment="1" applyProtection="1">
      <alignment horizontal="left" vertical="top"/>
    </xf>
    <xf numFmtId="0" fontId="32" fillId="0" borderId="0" xfId="0" applyFont="1" applyAlignment="1"/>
    <xf numFmtId="0" fontId="0" fillId="26" borderId="0" xfId="0" applyFill="1" applyAlignment="1"/>
    <xf numFmtId="16" fontId="36" fillId="0" borderId="0" xfId="1" applyNumberFormat="1" applyFont="1" applyAlignment="1" applyProtection="1">
      <alignment horizontal="center" vertical="top"/>
    </xf>
    <xf numFmtId="0" fontId="36" fillId="0" borderId="0" xfId="1" applyFont="1" applyFill="1" applyAlignment="1" applyProtection="1">
      <alignment horizontal="left" vertical="top" wrapText="1"/>
    </xf>
    <xf numFmtId="1" fontId="36" fillId="0" borderId="0" xfId="1" applyNumberFormat="1" applyFont="1" applyFill="1" applyAlignment="1" applyProtection="1">
      <alignment horizontal="center" vertical="top"/>
    </xf>
    <xf numFmtId="39" fontId="36" fillId="0" borderId="0" xfId="1" applyNumberFormat="1" applyFont="1" applyAlignment="1" applyProtection="1">
      <alignment horizontal="right" vertical="top"/>
    </xf>
    <xf numFmtId="39" fontId="36" fillId="0" borderId="0" xfId="1" applyNumberFormat="1" applyFont="1" applyFill="1" applyAlignment="1" applyProtection="1">
      <alignment horizontal="right" vertical="top"/>
    </xf>
    <xf numFmtId="1" fontId="36" fillId="0" borderId="60" xfId="1" applyNumberFormat="1" applyFont="1" applyFill="1" applyBorder="1" applyAlignment="1" applyProtection="1">
      <alignment horizontal="center" vertical="top"/>
    </xf>
    <xf numFmtId="49" fontId="22" fillId="0" borderId="0" xfId="1" applyNumberFormat="1" applyFont="1" applyFill="1" applyBorder="1" applyAlignment="1" applyProtection="1">
      <alignment horizontal="center" vertical="top"/>
    </xf>
    <xf numFmtId="0" fontId="22" fillId="0" borderId="0" xfId="1" applyFont="1" applyFill="1" applyBorder="1" applyAlignment="1" applyProtection="1">
      <alignment horizontal="left" vertical="top" wrapText="1"/>
    </xf>
    <xf numFmtId="0" fontId="22" fillId="0" borderId="0" xfId="1" applyFont="1" applyFill="1" applyBorder="1" applyAlignment="1" applyProtection="1">
      <alignment horizontal="center" vertical="top"/>
    </xf>
    <xf numFmtId="2" fontId="22" fillId="0" borderId="0" xfId="1" applyNumberFormat="1" applyFont="1" applyFill="1" applyBorder="1" applyAlignment="1" applyProtection="1">
      <alignment horizontal="center" vertical="top"/>
    </xf>
    <xf numFmtId="2" fontId="22" fillId="0" borderId="0" xfId="1" applyNumberFormat="1" applyFont="1" applyFill="1" applyBorder="1" applyAlignment="1" applyProtection="1">
      <alignment horizontal="right" vertical="top"/>
    </xf>
    <xf numFmtId="39" fontId="22" fillId="0" borderId="0" xfId="1" applyNumberFormat="1" applyFont="1" applyFill="1" applyBorder="1" applyAlignment="1" applyProtection="1">
      <alignment horizontal="right" vertical="top"/>
    </xf>
    <xf numFmtId="49" fontId="48" fillId="0" borderId="0" xfId="1" applyNumberFormat="1" applyFont="1" applyFill="1" applyAlignment="1" applyProtection="1">
      <alignment horizontal="center"/>
    </xf>
    <xf numFmtId="49" fontId="30" fillId="0" borderId="0" xfId="1" applyNumberFormat="1" applyFont="1" applyFill="1" applyBorder="1" applyAlignment="1" applyProtection="1">
      <alignment horizontal="left" vertical="top"/>
    </xf>
    <xf numFmtId="0" fontId="22" fillId="0" borderId="0" xfId="1" applyFont="1" applyFill="1" applyAlignment="1" applyProtection="1">
      <alignment horizontal="center"/>
    </xf>
    <xf numFmtId="2" fontId="22" fillId="0" borderId="0" xfId="1" applyNumberFormat="1" applyFont="1" applyFill="1" applyAlignment="1" applyProtection="1">
      <alignment horizontal="center"/>
    </xf>
    <xf numFmtId="0" fontId="24" fillId="0" borderId="0" xfId="0" applyFont="1" applyFill="1" applyAlignment="1">
      <alignment vertical="top"/>
    </xf>
    <xf numFmtId="4" fontId="23" fillId="0" borderId="0" xfId="0" applyNumberFormat="1" applyFont="1" applyFill="1" applyAlignment="1"/>
    <xf numFmtId="0" fontId="23" fillId="0" borderId="0" xfId="0" applyFont="1" applyFill="1" applyAlignment="1"/>
    <xf numFmtId="0" fontId="32" fillId="0" borderId="0" xfId="0" applyFont="1" applyFill="1" applyAlignment="1"/>
    <xf numFmtId="0" fontId="36" fillId="0" borderId="0" xfId="0" applyFont="1" applyFill="1" applyAlignment="1"/>
    <xf numFmtId="4" fontId="32" fillId="0" borderId="0" xfId="0" applyNumberFormat="1" applyFont="1" applyFill="1" applyAlignment="1"/>
    <xf numFmtId="16" fontId="36" fillId="0" borderId="0" xfId="1" applyNumberFormat="1" applyFont="1" applyFill="1" applyAlignment="1" applyProtection="1">
      <alignment horizontal="center" vertical="top"/>
    </xf>
    <xf numFmtId="0" fontId="50" fillId="0" borderId="0" xfId="1" applyFont="1" applyFill="1" applyAlignment="1" applyProtection="1">
      <alignment horizontal="left" vertical="top" wrapText="1"/>
    </xf>
    <xf numFmtId="166" fontId="36" fillId="0" borderId="0" xfId="1" applyNumberFormat="1" applyFont="1" applyFill="1" applyAlignment="1" applyProtection="1">
      <alignment horizontal="center" vertical="top"/>
    </xf>
    <xf numFmtId="0" fontId="34" fillId="0" borderId="18" xfId="1" applyFont="1" applyBorder="1" applyAlignment="1" applyProtection="1">
      <alignment horizontal="left" vertical="center"/>
    </xf>
    <xf numFmtId="0" fontId="32" fillId="0" borderId="19" xfId="0" applyFont="1" applyBorder="1" applyAlignment="1">
      <alignment vertical="center"/>
    </xf>
    <xf numFmtId="0" fontId="38" fillId="0" borderId="13" xfId="1" applyFont="1" applyBorder="1" applyAlignment="1" applyProtection="1">
      <alignment horizontal="center"/>
    </xf>
    <xf numFmtId="0" fontId="38" fillId="0" borderId="0" xfId="1" applyFont="1" applyAlignment="1" applyProtection="1">
      <alignment horizontal="center"/>
    </xf>
    <xf numFmtId="0" fontId="38" fillId="0" borderId="14" xfId="1" applyFont="1" applyBorder="1" applyAlignment="1" applyProtection="1">
      <alignment horizontal="center"/>
    </xf>
    <xf numFmtId="0" fontId="49" fillId="0" borderId="21" xfId="1" applyFont="1" applyBorder="1" applyAlignment="1" applyProtection="1">
      <alignment horizontal="left" vertical="center" wrapText="1"/>
    </xf>
    <xf numFmtId="0" fontId="49" fillId="0" borderId="0" xfId="0" applyFont="1" applyAlignment="1">
      <alignment horizontal="left" vertical="center" wrapText="1"/>
    </xf>
    <xf numFmtId="0" fontId="49" fillId="0" borderId="21" xfId="0" applyFont="1" applyBorder="1" applyAlignment="1">
      <alignment horizontal="left" vertical="center" wrapText="1"/>
    </xf>
    <xf numFmtId="0" fontId="36" fillId="0" borderId="76" xfId="1" applyNumberFormat="1" applyFont="1" applyBorder="1" applyAlignment="1" applyProtection="1">
      <alignment horizontal="left" vertical="top" wrapText="1"/>
    </xf>
    <xf numFmtId="0" fontId="36" fillId="0" borderId="58" xfId="1" applyNumberFormat="1" applyFont="1" applyBorder="1" applyAlignment="1" applyProtection="1">
      <alignment horizontal="left" vertical="top" wrapText="1"/>
    </xf>
    <xf numFmtId="0" fontId="36" fillId="0" borderId="77" xfId="1" applyNumberFormat="1" applyFont="1" applyBorder="1" applyAlignment="1" applyProtection="1">
      <alignment horizontal="left" vertical="top" wrapText="1"/>
    </xf>
    <xf numFmtId="165" fontId="34" fillId="0" borderId="75" xfId="1" applyNumberFormat="1" applyFont="1" applyBorder="1" applyAlignment="1" applyProtection="1">
      <alignment horizontal="right" vertical="top"/>
    </xf>
    <xf numFmtId="49" fontId="36" fillId="0" borderId="68" xfId="1" applyNumberFormat="1" applyFont="1" applyBorder="1" applyAlignment="1" applyProtection="1">
      <alignment horizontal="left" vertical="top" wrapText="1"/>
    </xf>
    <xf numFmtId="0" fontId="36" fillId="0" borderId="69" xfId="1" applyFont="1" applyBorder="1" applyAlignment="1" applyProtection="1">
      <alignment horizontal="left" vertical="top" wrapText="1"/>
    </xf>
    <xf numFmtId="0" fontId="36" fillId="0" borderId="70" xfId="1" applyFont="1" applyBorder="1" applyAlignment="1" applyProtection="1">
      <alignment horizontal="left" vertical="top" wrapText="1"/>
    </xf>
    <xf numFmtId="165" fontId="34" fillId="0" borderId="71" xfId="1" applyNumberFormat="1" applyFont="1" applyBorder="1" applyAlignment="1" applyProtection="1">
      <alignment horizontal="right" vertical="top"/>
    </xf>
    <xf numFmtId="0" fontId="36" fillId="0" borderId="68" xfId="1" applyNumberFormat="1" applyFont="1" applyBorder="1" applyAlignment="1" applyProtection="1">
      <alignment horizontal="left" vertical="top" wrapText="1"/>
    </xf>
    <xf numFmtId="0" fontId="36" fillId="0" borderId="69" xfId="1" applyNumberFormat="1" applyFont="1" applyBorder="1" applyAlignment="1" applyProtection="1">
      <alignment horizontal="left" vertical="top" wrapText="1"/>
    </xf>
    <xf numFmtId="0" fontId="36" fillId="0" borderId="70" xfId="1" applyNumberFormat="1" applyFont="1" applyBorder="1" applyAlignment="1" applyProtection="1">
      <alignment horizontal="left" vertical="top" wrapText="1"/>
    </xf>
    <xf numFmtId="49" fontId="34" fillId="0" borderId="68" xfId="1" applyNumberFormat="1" applyFont="1" applyBorder="1" applyAlignment="1" applyProtection="1">
      <alignment horizontal="left" vertical="top" wrapText="1"/>
    </xf>
    <xf numFmtId="0" fontId="34" fillId="0" borderId="69" xfId="1" applyFont="1" applyBorder="1" applyAlignment="1" applyProtection="1">
      <alignment horizontal="left" vertical="top" wrapText="1"/>
    </xf>
    <xf numFmtId="0" fontId="34" fillId="0" borderId="70" xfId="1" applyFont="1" applyBorder="1" applyAlignment="1" applyProtection="1">
      <alignment horizontal="left" vertical="top" wrapText="1"/>
    </xf>
    <xf numFmtId="0" fontId="31" fillId="0" borderId="0" xfId="1" applyFont="1" applyAlignment="1" applyProtection="1">
      <alignment horizontal="center"/>
    </xf>
    <xf numFmtId="0" fontId="36" fillId="0" borderId="0" xfId="1" applyFont="1" applyAlignment="1" applyProtection="1">
      <alignment horizontal="left" vertical="center" wrapText="1" shrinkToFit="1"/>
    </xf>
    <xf numFmtId="0" fontId="32" fillId="0" borderId="0" xfId="0" applyFont="1" applyAlignment="1">
      <alignment wrapText="1" shrinkToFit="1"/>
    </xf>
    <xf numFmtId="0" fontId="35" fillId="24" borderId="65" xfId="1" applyFont="1" applyFill="1" applyBorder="1" applyAlignment="1" applyProtection="1">
      <alignment horizontal="left"/>
    </xf>
    <xf numFmtId="0" fontId="35" fillId="24" borderId="65" xfId="1" applyFont="1" applyFill="1" applyBorder="1" applyAlignment="1" applyProtection="1">
      <alignment horizontal="center"/>
    </xf>
    <xf numFmtId="49" fontId="36" fillId="0" borderId="71" xfId="1" applyNumberFormat="1" applyFont="1" applyBorder="1" applyAlignment="1" applyProtection="1">
      <alignment horizontal="left" vertical="top" wrapText="1"/>
    </xf>
    <xf numFmtId="0" fontId="36" fillId="0" borderId="71" xfId="1" applyFont="1" applyBorder="1" applyAlignment="1" applyProtection="1">
      <alignment horizontal="left" vertical="top" wrapText="1"/>
    </xf>
    <xf numFmtId="165" fontId="36" fillId="0" borderId="71" xfId="1" applyNumberFormat="1" applyFont="1" applyBorder="1" applyAlignment="1" applyProtection="1">
      <alignment horizontal="right"/>
    </xf>
    <xf numFmtId="0" fontId="34" fillId="0" borderId="76" xfId="1" applyFont="1" applyBorder="1" applyAlignment="1" applyProtection="1">
      <alignment horizontal="left"/>
    </xf>
    <xf numFmtId="0" fontId="34" fillId="0" borderId="58" xfId="1" applyFont="1" applyBorder="1" applyAlignment="1" applyProtection="1">
      <alignment horizontal="left"/>
    </xf>
    <xf numFmtId="0" fontId="34" fillId="0" borderId="77" xfId="1" applyFont="1" applyBorder="1" applyAlignment="1" applyProtection="1">
      <alignment horizontal="left"/>
    </xf>
    <xf numFmtId="165" fontId="34" fillId="0" borderId="66" xfId="1" applyNumberFormat="1" applyFont="1" applyBorder="1" applyAlignment="1" applyProtection="1">
      <alignment horizontal="right" vertical="center"/>
    </xf>
    <xf numFmtId="165" fontId="34" fillId="0" borderId="67" xfId="1" applyNumberFormat="1" applyFont="1" applyBorder="1" applyAlignment="1" applyProtection="1">
      <alignment horizontal="right" vertical="center"/>
    </xf>
    <xf numFmtId="0" fontId="34" fillId="0" borderId="72" xfId="1" applyFont="1" applyBorder="1" applyAlignment="1" applyProtection="1">
      <alignment horizontal="left"/>
    </xf>
    <xf numFmtId="165" fontId="34" fillId="0" borderId="72" xfId="1" applyNumberFormat="1" applyFont="1" applyBorder="1" applyAlignment="1" applyProtection="1">
      <alignment horizontal="right"/>
    </xf>
    <xf numFmtId="0" fontId="35" fillId="0" borderId="73" xfId="1" applyFont="1" applyBorder="1" applyAlignment="1" applyProtection="1">
      <alignment horizontal="right"/>
    </xf>
    <xf numFmtId="0" fontId="35" fillId="0" borderId="60" xfId="1" applyFont="1" applyBorder="1" applyAlignment="1" applyProtection="1">
      <alignment horizontal="right"/>
    </xf>
    <xf numFmtId="0" fontId="35" fillId="0" borderId="74" xfId="1" applyFont="1" applyBorder="1" applyAlignment="1" applyProtection="1">
      <alignment horizontal="right"/>
    </xf>
    <xf numFmtId="165" fontId="35" fillId="0" borderId="73" xfId="1" applyNumberFormat="1" applyFont="1" applyBorder="1" applyAlignment="1" applyProtection="1">
      <alignment horizontal="right"/>
    </xf>
    <xf numFmtId="0" fontId="35" fillId="24" borderId="73" xfId="1" applyFont="1" applyFill="1" applyBorder="1" applyAlignment="1" applyProtection="1">
      <alignment horizontal="left"/>
    </xf>
    <xf numFmtId="0" fontId="35" fillId="24" borderId="60" xfId="1" applyFont="1" applyFill="1" applyBorder="1" applyAlignment="1" applyProtection="1">
      <alignment horizontal="left"/>
    </xf>
    <xf numFmtId="0" fontId="35" fillId="24" borderId="74" xfId="1" applyFont="1" applyFill="1" applyBorder="1" applyAlignment="1" applyProtection="1">
      <alignment horizontal="left"/>
    </xf>
    <xf numFmtId="0" fontId="34" fillId="0" borderId="69" xfId="1" applyFont="1" applyBorder="1" applyAlignment="1" applyProtection="1">
      <alignment horizontal="left"/>
    </xf>
    <xf numFmtId="0" fontId="34" fillId="0" borderId="70" xfId="1" applyFont="1" applyBorder="1" applyAlignment="1" applyProtection="1">
      <alignment horizontal="left"/>
    </xf>
    <xf numFmtId="165" fontId="34" fillId="0" borderId="71" xfId="1" applyNumberFormat="1" applyFont="1" applyBorder="1" applyAlignment="1" applyProtection="1">
      <alignment horizontal="right"/>
    </xf>
    <xf numFmtId="0" fontId="36" fillId="0" borderId="68" xfId="1" applyFont="1" applyBorder="1" applyAlignment="1" applyProtection="1">
      <alignment horizontal="left" wrapText="1"/>
    </xf>
    <xf numFmtId="0" fontId="36" fillId="0" borderId="69" xfId="1" applyFont="1" applyBorder="1" applyAlignment="1" applyProtection="1">
      <alignment horizontal="left" wrapText="1"/>
    </xf>
    <xf numFmtId="0" fontId="36" fillId="0" borderId="70" xfId="1" applyFont="1" applyBorder="1" applyAlignment="1" applyProtection="1">
      <alignment horizontal="left" wrapText="1"/>
    </xf>
    <xf numFmtId="165" fontId="47" fillId="0" borderId="71" xfId="1" applyNumberFormat="1" applyFont="1" applyBorder="1" applyAlignment="1" applyProtection="1">
      <alignment horizontal="right"/>
    </xf>
    <xf numFmtId="0" fontId="34" fillId="0" borderId="80" xfId="1" applyFont="1" applyBorder="1" applyAlignment="1" applyProtection="1">
      <alignment horizontal="left"/>
    </xf>
    <xf numFmtId="0" fontId="34" fillId="0" borderId="81" xfId="1" applyFont="1" applyBorder="1" applyAlignment="1" applyProtection="1">
      <alignment horizontal="left"/>
    </xf>
    <xf numFmtId="0" fontId="34" fillId="0" borderId="68" xfId="1" applyFont="1" applyBorder="1" applyAlignment="1" applyProtection="1">
      <alignment horizontal="left"/>
    </xf>
    <xf numFmtId="0" fontId="21" fillId="0" borderId="0" xfId="1" applyFont="1" applyFill="1" applyAlignment="1" applyProtection="1">
      <alignment horizontal="center"/>
    </xf>
    <xf numFmtId="0" fontId="26" fillId="0" borderId="0" xfId="1" applyFont="1" applyFill="1" applyAlignment="1" applyProtection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1" applyFont="1" applyFill="1" applyAlignment="1" applyProtection="1">
      <alignment horizontal="center" vertical="center"/>
    </xf>
    <xf numFmtId="0" fontId="0" fillId="0" borderId="0" xfId="0" applyAlignment="1">
      <alignment vertical="center"/>
    </xf>
  </cellXfs>
  <cellStyles count="410">
    <cellStyle name="20 % – Zvýraznění1 2" xfId="2" xr:uid="{00000000-0005-0000-0000-000000000000}"/>
    <cellStyle name="20 % – Zvýraznění2 2" xfId="3" xr:uid="{00000000-0005-0000-0000-000001000000}"/>
    <cellStyle name="20 % – Zvýraznění3 2" xfId="4" xr:uid="{00000000-0005-0000-0000-000002000000}"/>
    <cellStyle name="20 % – Zvýraznění4 2" xfId="5" xr:uid="{00000000-0005-0000-0000-000003000000}"/>
    <cellStyle name="20 % – Zvýraznění5 2" xfId="6" xr:uid="{00000000-0005-0000-0000-000004000000}"/>
    <cellStyle name="20 % – Zvýraznění6 2" xfId="7" xr:uid="{00000000-0005-0000-0000-000005000000}"/>
    <cellStyle name="40 % – Zvýraznění1 2" xfId="8" xr:uid="{00000000-0005-0000-0000-000006000000}"/>
    <cellStyle name="40 % – Zvýraznění2 2" xfId="9" xr:uid="{00000000-0005-0000-0000-000007000000}"/>
    <cellStyle name="40 % – Zvýraznění3 2" xfId="10" xr:uid="{00000000-0005-0000-0000-000008000000}"/>
    <cellStyle name="40 % – Zvýraznění4 2" xfId="11" xr:uid="{00000000-0005-0000-0000-000009000000}"/>
    <cellStyle name="40 % – Zvýraznění5 2" xfId="12" xr:uid="{00000000-0005-0000-0000-00000A000000}"/>
    <cellStyle name="40 % – Zvýraznění6 2" xfId="13" xr:uid="{00000000-0005-0000-0000-00000B000000}"/>
    <cellStyle name="60 % – Zvýraznění1 2" xfId="14" xr:uid="{00000000-0005-0000-0000-00000C000000}"/>
    <cellStyle name="60 % – Zvýraznění2 2" xfId="15" xr:uid="{00000000-0005-0000-0000-00000D000000}"/>
    <cellStyle name="60 % – Zvýraznění3 2" xfId="16" xr:uid="{00000000-0005-0000-0000-00000E000000}"/>
    <cellStyle name="60 % – Zvýraznění4 2" xfId="17" xr:uid="{00000000-0005-0000-0000-00000F000000}"/>
    <cellStyle name="60 % – Zvýraznění5 2" xfId="18" xr:uid="{00000000-0005-0000-0000-000010000000}"/>
    <cellStyle name="60 % – Zvýraznění6 2" xfId="19" xr:uid="{00000000-0005-0000-0000-000011000000}"/>
    <cellStyle name="Celkem 2" xfId="20" xr:uid="{00000000-0005-0000-0000-000012000000}"/>
    <cellStyle name="ColStyle1" xfId="50" xr:uid="{00000000-0005-0000-0000-000013000000}"/>
    <cellStyle name="ColStyle1 10" xfId="115" xr:uid="{00000000-0005-0000-0000-000014000000}"/>
    <cellStyle name="ColStyle1 11" xfId="116" xr:uid="{00000000-0005-0000-0000-000015000000}"/>
    <cellStyle name="ColStyle1 12" xfId="117" xr:uid="{00000000-0005-0000-0000-000016000000}"/>
    <cellStyle name="ColStyle1 13" xfId="118" xr:uid="{00000000-0005-0000-0000-000017000000}"/>
    <cellStyle name="ColStyle1 14" xfId="119" xr:uid="{00000000-0005-0000-0000-000018000000}"/>
    <cellStyle name="ColStyle1 2" xfId="76" xr:uid="{00000000-0005-0000-0000-000019000000}"/>
    <cellStyle name="ColStyle1 3" xfId="120" xr:uid="{00000000-0005-0000-0000-00001A000000}"/>
    <cellStyle name="ColStyle1 4" xfId="121" xr:uid="{00000000-0005-0000-0000-00001B000000}"/>
    <cellStyle name="ColStyle1 5" xfId="122" xr:uid="{00000000-0005-0000-0000-00001C000000}"/>
    <cellStyle name="ColStyle1 6" xfId="123" xr:uid="{00000000-0005-0000-0000-00001D000000}"/>
    <cellStyle name="ColStyle1 7" xfId="124" xr:uid="{00000000-0005-0000-0000-00001E000000}"/>
    <cellStyle name="ColStyle1 8" xfId="125" xr:uid="{00000000-0005-0000-0000-00001F000000}"/>
    <cellStyle name="ColStyle1 9" xfId="126" xr:uid="{00000000-0005-0000-0000-000020000000}"/>
    <cellStyle name="ColStyle10" xfId="47" xr:uid="{00000000-0005-0000-0000-000021000000}"/>
    <cellStyle name="ColStyle10 10" xfId="99" xr:uid="{00000000-0005-0000-0000-000022000000}"/>
    <cellStyle name="ColStyle10 11" xfId="103" xr:uid="{00000000-0005-0000-0000-000023000000}"/>
    <cellStyle name="ColStyle10 12" xfId="98" xr:uid="{00000000-0005-0000-0000-000024000000}"/>
    <cellStyle name="ColStyle10 13" xfId="102" xr:uid="{00000000-0005-0000-0000-000025000000}"/>
    <cellStyle name="ColStyle10 14" xfId="100" xr:uid="{00000000-0005-0000-0000-000026000000}"/>
    <cellStyle name="ColStyle10 15" xfId="49" xr:uid="{00000000-0005-0000-0000-000027000000}"/>
    <cellStyle name="ColStyle10 16" xfId="108" xr:uid="{00000000-0005-0000-0000-000028000000}"/>
    <cellStyle name="ColStyle10 17" xfId="107" xr:uid="{00000000-0005-0000-0000-000029000000}"/>
    <cellStyle name="ColStyle10 18" xfId="111" xr:uid="{00000000-0005-0000-0000-00002A000000}"/>
    <cellStyle name="ColStyle10 19" xfId="104" xr:uid="{00000000-0005-0000-0000-00002B000000}"/>
    <cellStyle name="ColStyle10 2" xfId="48" xr:uid="{00000000-0005-0000-0000-00002C000000}"/>
    <cellStyle name="ColStyle10 20" xfId="110" xr:uid="{00000000-0005-0000-0000-00002D000000}"/>
    <cellStyle name="ColStyle10 21" xfId="105" xr:uid="{00000000-0005-0000-0000-00002E000000}"/>
    <cellStyle name="ColStyle10 22" xfId="113" xr:uid="{00000000-0005-0000-0000-00002F000000}"/>
    <cellStyle name="ColStyle10 23" xfId="114" xr:uid="{00000000-0005-0000-0000-000030000000}"/>
    <cellStyle name="ColStyle10 24" xfId="109" xr:uid="{00000000-0005-0000-0000-000031000000}"/>
    <cellStyle name="ColStyle10 25" xfId="106" xr:uid="{00000000-0005-0000-0000-000032000000}"/>
    <cellStyle name="ColStyle10 26" xfId="112" xr:uid="{00000000-0005-0000-0000-000033000000}"/>
    <cellStyle name="ColStyle10 3" xfId="83" xr:uid="{00000000-0005-0000-0000-000034000000}"/>
    <cellStyle name="ColStyle10 4" xfId="95" xr:uid="{00000000-0005-0000-0000-000035000000}"/>
    <cellStyle name="ColStyle10 5" xfId="85" xr:uid="{00000000-0005-0000-0000-000036000000}"/>
    <cellStyle name="ColStyle10 6" xfId="93" xr:uid="{00000000-0005-0000-0000-000037000000}"/>
    <cellStyle name="ColStyle10 7" xfId="87" xr:uid="{00000000-0005-0000-0000-000038000000}"/>
    <cellStyle name="ColStyle10 8" xfId="51" xr:uid="{00000000-0005-0000-0000-000039000000}"/>
    <cellStyle name="ColStyle10 9" xfId="101" xr:uid="{00000000-0005-0000-0000-00003A000000}"/>
    <cellStyle name="ColStyle11" xfId="52" xr:uid="{00000000-0005-0000-0000-00003B000000}"/>
    <cellStyle name="ColStyle11 10" xfId="127" xr:uid="{00000000-0005-0000-0000-00003C000000}"/>
    <cellStyle name="ColStyle11 11" xfId="128" xr:uid="{00000000-0005-0000-0000-00003D000000}"/>
    <cellStyle name="ColStyle11 12" xfId="129" xr:uid="{00000000-0005-0000-0000-00003E000000}"/>
    <cellStyle name="ColStyle11 13" xfId="130" xr:uid="{00000000-0005-0000-0000-00003F000000}"/>
    <cellStyle name="ColStyle11 2" xfId="131" xr:uid="{00000000-0005-0000-0000-000040000000}"/>
    <cellStyle name="ColStyle11 3" xfId="132" xr:uid="{00000000-0005-0000-0000-000041000000}"/>
    <cellStyle name="ColStyle11 4" xfId="133" xr:uid="{00000000-0005-0000-0000-000042000000}"/>
    <cellStyle name="ColStyle11 5" xfId="134" xr:uid="{00000000-0005-0000-0000-000043000000}"/>
    <cellStyle name="ColStyle11 6" xfId="135" xr:uid="{00000000-0005-0000-0000-000044000000}"/>
    <cellStyle name="ColStyle11 7" xfId="136" xr:uid="{00000000-0005-0000-0000-000045000000}"/>
    <cellStyle name="ColStyle11 8" xfId="137" xr:uid="{00000000-0005-0000-0000-000046000000}"/>
    <cellStyle name="ColStyle11 9" xfId="138" xr:uid="{00000000-0005-0000-0000-000047000000}"/>
    <cellStyle name="ColStyle12" xfId="53" xr:uid="{00000000-0005-0000-0000-000048000000}"/>
    <cellStyle name="ColStyle12 10" xfId="139" xr:uid="{00000000-0005-0000-0000-000049000000}"/>
    <cellStyle name="ColStyle12 11" xfId="140" xr:uid="{00000000-0005-0000-0000-00004A000000}"/>
    <cellStyle name="ColStyle12 12" xfId="141" xr:uid="{00000000-0005-0000-0000-00004B000000}"/>
    <cellStyle name="ColStyle12 13" xfId="142" xr:uid="{00000000-0005-0000-0000-00004C000000}"/>
    <cellStyle name="ColStyle12 2" xfId="143" xr:uid="{00000000-0005-0000-0000-00004D000000}"/>
    <cellStyle name="ColStyle12 3" xfId="144" xr:uid="{00000000-0005-0000-0000-00004E000000}"/>
    <cellStyle name="ColStyle12 4" xfId="145" xr:uid="{00000000-0005-0000-0000-00004F000000}"/>
    <cellStyle name="ColStyle12 5" xfId="146" xr:uid="{00000000-0005-0000-0000-000050000000}"/>
    <cellStyle name="ColStyle12 6" xfId="147" xr:uid="{00000000-0005-0000-0000-000051000000}"/>
    <cellStyle name="ColStyle12 7" xfId="148" xr:uid="{00000000-0005-0000-0000-000052000000}"/>
    <cellStyle name="ColStyle12 8" xfId="149" xr:uid="{00000000-0005-0000-0000-000053000000}"/>
    <cellStyle name="ColStyle12 9" xfId="150" xr:uid="{00000000-0005-0000-0000-000054000000}"/>
    <cellStyle name="ColStyle13" xfId="54" xr:uid="{00000000-0005-0000-0000-000055000000}"/>
    <cellStyle name="ColStyle13 10" xfId="151" xr:uid="{00000000-0005-0000-0000-000056000000}"/>
    <cellStyle name="ColStyle13 11" xfId="152" xr:uid="{00000000-0005-0000-0000-000057000000}"/>
    <cellStyle name="ColStyle13 12" xfId="153" xr:uid="{00000000-0005-0000-0000-000058000000}"/>
    <cellStyle name="ColStyle13 13" xfId="154" xr:uid="{00000000-0005-0000-0000-000059000000}"/>
    <cellStyle name="ColStyle13 2" xfId="155" xr:uid="{00000000-0005-0000-0000-00005A000000}"/>
    <cellStyle name="ColStyle13 3" xfId="156" xr:uid="{00000000-0005-0000-0000-00005B000000}"/>
    <cellStyle name="ColStyle13 4" xfId="157" xr:uid="{00000000-0005-0000-0000-00005C000000}"/>
    <cellStyle name="ColStyle13 5" xfId="158" xr:uid="{00000000-0005-0000-0000-00005D000000}"/>
    <cellStyle name="ColStyle13 6" xfId="159" xr:uid="{00000000-0005-0000-0000-00005E000000}"/>
    <cellStyle name="ColStyle13 7" xfId="160" xr:uid="{00000000-0005-0000-0000-00005F000000}"/>
    <cellStyle name="ColStyle13 8" xfId="161" xr:uid="{00000000-0005-0000-0000-000060000000}"/>
    <cellStyle name="ColStyle13 9" xfId="162" xr:uid="{00000000-0005-0000-0000-000061000000}"/>
    <cellStyle name="ColStyle14" xfId="55" xr:uid="{00000000-0005-0000-0000-000062000000}"/>
    <cellStyle name="ColStyle14 10" xfId="163" xr:uid="{00000000-0005-0000-0000-000063000000}"/>
    <cellStyle name="ColStyle14 11" xfId="164" xr:uid="{00000000-0005-0000-0000-000064000000}"/>
    <cellStyle name="ColStyle14 12" xfId="165" xr:uid="{00000000-0005-0000-0000-000065000000}"/>
    <cellStyle name="ColStyle14 13" xfId="166" xr:uid="{00000000-0005-0000-0000-000066000000}"/>
    <cellStyle name="ColStyle14 2" xfId="167" xr:uid="{00000000-0005-0000-0000-000067000000}"/>
    <cellStyle name="ColStyle14 3" xfId="168" xr:uid="{00000000-0005-0000-0000-000068000000}"/>
    <cellStyle name="ColStyle14 4" xfId="169" xr:uid="{00000000-0005-0000-0000-000069000000}"/>
    <cellStyle name="ColStyle14 5" xfId="170" xr:uid="{00000000-0005-0000-0000-00006A000000}"/>
    <cellStyle name="ColStyle14 6" xfId="171" xr:uid="{00000000-0005-0000-0000-00006B000000}"/>
    <cellStyle name="ColStyle14 7" xfId="172" xr:uid="{00000000-0005-0000-0000-00006C000000}"/>
    <cellStyle name="ColStyle14 8" xfId="173" xr:uid="{00000000-0005-0000-0000-00006D000000}"/>
    <cellStyle name="ColStyle14 9" xfId="174" xr:uid="{00000000-0005-0000-0000-00006E000000}"/>
    <cellStyle name="ColStyle15" xfId="56" xr:uid="{00000000-0005-0000-0000-00006F000000}"/>
    <cellStyle name="ColStyle15 10" xfId="175" xr:uid="{00000000-0005-0000-0000-000070000000}"/>
    <cellStyle name="ColStyle15 11" xfId="176" xr:uid="{00000000-0005-0000-0000-000071000000}"/>
    <cellStyle name="ColStyle15 12" xfId="177" xr:uid="{00000000-0005-0000-0000-000072000000}"/>
    <cellStyle name="ColStyle15 13" xfId="178" xr:uid="{00000000-0005-0000-0000-000073000000}"/>
    <cellStyle name="ColStyle15 2" xfId="179" xr:uid="{00000000-0005-0000-0000-000074000000}"/>
    <cellStyle name="ColStyle15 3" xfId="180" xr:uid="{00000000-0005-0000-0000-000075000000}"/>
    <cellStyle name="ColStyle15 4" xfId="181" xr:uid="{00000000-0005-0000-0000-000076000000}"/>
    <cellStyle name="ColStyle15 5" xfId="182" xr:uid="{00000000-0005-0000-0000-000077000000}"/>
    <cellStyle name="ColStyle15 6" xfId="183" xr:uid="{00000000-0005-0000-0000-000078000000}"/>
    <cellStyle name="ColStyle15 7" xfId="184" xr:uid="{00000000-0005-0000-0000-000079000000}"/>
    <cellStyle name="ColStyle15 8" xfId="185" xr:uid="{00000000-0005-0000-0000-00007A000000}"/>
    <cellStyle name="ColStyle15 9" xfId="186" xr:uid="{00000000-0005-0000-0000-00007B000000}"/>
    <cellStyle name="ColStyle16" xfId="57" xr:uid="{00000000-0005-0000-0000-00007C000000}"/>
    <cellStyle name="ColStyle16 10" xfId="187" xr:uid="{00000000-0005-0000-0000-00007D000000}"/>
    <cellStyle name="ColStyle16 11" xfId="188" xr:uid="{00000000-0005-0000-0000-00007E000000}"/>
    <cellStyle name="ColStyle16 12" xfId="189" xr:uid="{00000000-0005-0000-0000-00007F000000}"/>
    <cellStyle name="ColStyle16 13" xfId="190" xr:uid="{00000000-0005-0000-0000-000080000000}"/>
    <cellStyle name="ColStyle16 2" xfId="191" xr:uid="{00000000-0005-0000-0000-000081000000}"/>
    <cellStyle name="ColStyle16 3" xfId="192" xr:uid="{00000000-0005-0000-0000-000082000000}"/>
    <cellStyle name="ColStyle16 4" xfId="193" xr:uid="{00000000-0005-0000-0000-000083000000}"/>
    <cellStyle name="ColStyle16 5" xfId="194" xr:uid="{00000000-0005-0000-0000-000084000000}"/>
    <cellStyle name="ColStyle16 6" xfId="195" xr:uid="{00000000-0005-0000-0000-000085000000}"/>
    <cellStyle name="ColStyle16 7" xfId="196" xr:uid="{00000000-0005-0000-0000-000086000000}"/>
    <cellStyle name="ColStyle16 8" xfId="197" xr:uid="{00000000-0005-0000-0000-000087000000}"/>
    <cellStyle name="ColStyle16 9" xfId="198" xr:uid="{00000000-0005-0000-0000-000088000000}"/>
    <cellStyle name="ColStyle17" xfId="58" xr:uid="{00000000-0005-0000-0000-000089000000}"/>
    <cellStyle name="ColStyle17 10" xfId="199" xr:uid="{00000000-0005-0000-0000-00008A000000}"/>
    <cellStyle name="ColStyle17 11" xfId="200" xr:uid="{00000000-0005-0000-0000-00008B000000}"/>
    <cellStyle name="ColStyle17 12" xfId="201" xr:uid="{00000000-0005-0000-0000-00008C000000}"/>
    <cellStyle name="ColStyle17 13" xfId="202" xr:uid="{00000000-0005-0000-0000-00008D000000}"/>
    <cellStyle name="ColStyle17 2" xfId="203" xr:uid="{00000000-0005-0000-0000-00008E000000}"/>
    <cellStyle name="ColStyle17 3" xfId="204" xr:uid="{00000000-0005-0000-0000-00008F000000}"/>
    <cellStyle name="ColStyle17 4" xfId="205" xr:uid="{00000000-0005-0000-0000-000090000000}"/>
    <cellStyle name="ColStyle17 5" xfId="206" xr:uid="{00000000-0005-0000-0000-000091000000}"/>
    <cellStyle name="ColStyle17 6" xfId="207" xr:uid="{00000000-0005-0000-0000-000092000000}"/>
    <cellStyle name="ColStyle17 7" xfId="208" xr:uid="{00000000-0005-0000-0000-000093000000}"/>
    <cellStyle name="ColStyle17 8" xfId="209" xr:uid="{00000000-0005-0000-0000-000094000000}"/>
    <cellStyle name="ColStyle17 9" xfId="210" xr:uid="{00000000-0005-0000-0000-000095000000}"/>
    <cellStyle name="ColStyle18" xfId="59" xr:uid="{00000000-0005-0000-0000-000096000000}"/>
    <cellStyle name="ColStyle18 10" xfId="211" xr:uid="{00000000-0005-0000-0000-000097000000}"/>
    <cellStyle name="ColStyle18 11" xfId="212" xr:uid="{00000000-0005-0000-0000-000098000000}"/>
    <cellStyle name="ColStyle18 12" xfId="213" xr:uid="{00000000-0005-0000-0000-000099000000}"/>
    <cellStyle name="ColStyle18 13" xfId="214" xr:uid="{00000000-0005-0000-0000-00009A000000}"/>
    <cellStyle name="ColStyle18 2" xfId="215" xr:uid="{00000000-0005-0000-0000-00009B000000}"/>
    <cellStyle name="ColStyle18 3" xfId="216" xr:uid="{00000000-0005-0000-0000-00009C000000}"/>
    <cellStyle name="ColStyle18 4" xfId="217" xr:uid="{00000000-0005-0000-0000-00009D000000}"/>
    <cellStyle name="ColStyle18 5" xfId="218" xr:uid="{00000000-0005-0000-0000-00009E000000}"/>
    <cellStyle name="ColStyle18 6" xfId="219" xr:uid="{00000000-0005-0000-0000-00009F000000}"/>
    <cellStyle name="ColStyle18 7" xfId="220" xr:uid="{00000000-0005-0000-0000-0000A0000000}"/>
    <cellStyle name="ColStyle18 8" xfId="221" xr:uid="{00000000-0005-0000-0000-0000A1000000}"/>
    <cellStyle name="ColStyle18 9" xfId="222" xr:uid="{00000000-0005-0000-0000-0000A2000000}"/>
    <cellStyle name="ColStyle19" xfId="60" xr:uid="{00000000-0005-0000-0000-0000A3000000}"/>
    <cellStyle name="ColStyle19 10" xfId="223" xr:uid="{00000000-0005-0000-0000-0000A4000000}"/>
    <cellStyle name="ColStyle19 11" xfId="224" xr:uid="{00000000-0005-0000-0000-0000A5000000}"/>
    <cellStyle name="ColStyle19 12" xfId="225" xr:uid="{00000000-0005-0000-0000-0000A6000000}"/>
    <cellStyle name="ColStyle19 13" xfId="226" xr:uid="{00000000-0005-0000-0000-0000A7000000}"/>
    <cellStyle name="ColStyle19 2" xfId="227" xr:uid="{00000000-0005-0000-0000-0000A8000000}"/>
    <cellStyle name="ColStyle19 3" xfId="228" xr:uid="{00000000-0005-0000-0000-0000A9000000}"/>
    <cellStyle name="ColStyle19 4" xfId="229" xr:uid="{00000000-0005-0000-0000-0000AA000000}"/>
    <cellStyle name="ColStyle19 5" xfId="230" xr:uid="{00000000-0005-0000-0000-0000AB000000}"/>
    <cellStyle name="ColStyle19 6" xfId="231" xr:uid="{00000000-0005-0000-0000-0000AC000000}"/>
    <cellStyle name="ColStyle19 7" xfId="232" xr:uid="{00000000-0005-0000-0000-0000AD000000}"/>
    <cellStyle name="ColStyle19 8" xfId="233" xr:uid="{00000000-0005-0000-0000-0000AE000000}"/>
    <cellStyle name="ColStyle19 9" xfId="234" xr:uid="{00000000-0005-0000-0000-0000AF000000}"/>
    <cellStyle name="ColStyle2" xfId="61" xr:uid="{00000000-0005-0000-0000-0000B0000000}"/>
    <cellStyle name="ColStyle2 10" xfId="235" xr:uid="{00000000-0005-0000-0000-0000B1000000}"/>
    <cellStyle name="ColStyle2 11" xfId="236" xr:uid="{00000000-0005-0000-0000-0000B2000000}"/>
    <cellStyle name="ColStyle2 12" xfId="237" xr:uid="{00000000-0005-0000-0000-0000B3000000}"/>
    <cellStyle name="ColStyle2 13" xfId="238" xr:uid="{00000000-0005-0000-0000-0000B4000000}"/>
    <cellStyle name="ColStyle2 14" xfId="239" xr:uid="{00000000-0005-0000-0000-0000B5000000}"/>
    <cellStyle name="ColStyle2 2" xfId="77" xr:uid="{00000000-0005-0000-0000-0000B6000000}"/>
    <cellStyle name="ColStyle2 3" xfId="240" xr:uid="{00000000-0005-0000-0000-0000B7000000}"/>
    <cellStyle name="ColStyle2 4" xfId="241" xr:uid="{00000000-0005-0000-0000-0000B8000000}"/>
    <cellStyle name="ColStyle2 5" xfId="242" xr:uid="{00000000-0005-0000-0000-0000B9000000}"/>
    <cellStyle name="ColStyle2 6" xfId="243" xr:uid="{00000000-0005-0000-0000-0000BA000000}"/>
    <cellStyle name="ColStyle2 7" xfId="244" xr:uid="{00000000-0005-0000-0000-0000BB000000}"/>
    <cellStyle name="ColStyle2 8" xfId="245" xr:uid="{00000000-0005-0000-0000-0000BC000000}"/>
    <cellStyle name="ColStyle2 9" xfId="246" xr:uid="{00000000-0005-0000-0000-0000BD000000}"/>
    <cellStyle name="ColStyle20" xfId="62" xr:uid="{00000000-0005-0000-0000-0000BE000000}"/>
    <cellStyle name="ColStyle20 10" xfId="247" xr:uid="{00000000-0005-0000-0000-0000BF000000}"/>
    <cellStyle name="ColStyle20 11" xfId="248" xr:uid="{00000000-0005-0000-0000-0000C0000000}"/>
    <cellStyle name="ColStyle20 12" xfId="249" xr:uid="{00000000-0005-0000-0000-0000C1000000}"/>
    <cellStyle name="ColStyle20 13" xfId="250" xr:uid="{00000000-0005-0000-0000-0000C2000000}"/>
    <cellStyle name="ColStyle20 2" xfId="251" xr:uid="{00000000-0005-0000-0000-0000C3000000}"/>
    <cellStyle name="ColStyle20 3" xfId="252" xr:uid="{00000000-0005-0000-0000-0000C4000000}"/>
    <cellStyle name="ColStyle20 4" xfId="253" xr:uid="{00000000-0005-0000-0000-0000C5000000}"/>
    <cellStyle name="ColStyle20 5" xfId="254" xr:uid="{00000000-0005-0000-0000-0000C6000000}"/>
    <cellStyle name="ColStyle20 6" xfId="255" xr:uid="{00000000-0005-0000-0000-0000C7000000}"/>
    <cellStyle name="ColStyle20 7" xfId="256" xr:uid="{00000000-0005-0000-0000-0000C8000000}"/>
    <cellStyle name="ColStyle20 8" xfId="257" xr:uid="{00000000-0005-0000-0000-0000C9000000}"/>
    <cellStyle name="ColStyle20 9" xfId="258" xr:uid="{00000000-0005-0000-0000-0000CA000000}"/>
    <cellStyle name="ColStyle21" xfId="63" xr:uid="{00000000-0005-0000-0000-0000CB000000}"/>
    <cellStyle name="ColStyle21 10" xfId="259" xr:uid="{00000000-0005-0000-0000-0000CC000000}"/>
    <cellStyle name="ColStyle21 11" xfId="260" xr:uid="{00000000-0005-0000-0000-0000CD000000}"/>
    <cellStyle name="ColStyle21 12" xfId="261" xr:uid="{00000000-0005-0000-0000-0000CE000000}"/>
    <cellStyle name="ColStyle21 13" xfId="262" xr:uid="{00000000-0005-0000-0000-0000CF000000}"/>
    <cellStyle name="ColStyle21 2" xfId="263" xr:uid="{00000000-0005-0000-0000-0000D0000000}"/>
    <cellStyle name="ColStyle21 3" xfId="264" xr:uid="{00000000-0005-0000-0000-0000D1000000}"/>
    <cellStyle name="ColStyle21 4" xfId="265" xr:uid="{00000000-0005-0000-0000-0000D2000000}"/>
    <cellStyle name="ColStyle21 5" xfId="266" xr:uid="{00000000-0005-0000-0000-0000D3000000}"/>
    <cellStyle name="ColStyle21 6" xfId="267" xr:uid="{00000000-0005-0000-0000-0000D4000000}"/>
    <cellStyle name="ColStyle21 7" xfId="268" xr:uid="{00000000-0005-0000-0000-0000D5000000}"/>
    <cellStyle name="ColStyle21 8" xfId="269" xr:uid="{00000000-0005-0000-0000-0000D6000000}"/>
    <cellStyle name="ColStyle21 9" xfId="270" xr:uid="{00000000-0005-0000-0000-0000D7000000}"/>
    <cellStyle name="ColStyle22" xfId="64" xr:uid="{00000000-0005-0000-0000-0000D8000000}"/>
    <cellStyle name="ColStyle22 10" xfId="271" xr:uid="{00000000-0005-0000-0000-0000D9000000}"/>
    <cellStyle name="ColStyle22 11" xfId="272" xr:uid="{00000000-0005-0000-0000-0000DA000000}"/>
    <cellStyle name="ColStyle22 12" xfId="273" xr:uid="{00000000-0005-0000-0000-0000DB000000}"/>
    <cellStyle name="ColStyle22 13" xfId="274" xr:uid="{00000000-0005-0000-0000-0000DC000000}"/>
    <cellStyle name="ColStyle22 2" xfId="275" xr:uid="{00000000-0005-0000-0000-0000DD000000}"/>
    <cellStyle name="ColStyle22 3" xfId="276" xr:uid="{00000000-0005-0000-0000-0000DE000000}"/>
    <cellStyle name="ColStyle22 4" xfId="277" xr:uid="{00000000-0005-0000-0000-0000DF000000}"/>
    <cellStyle name="ColStyle22 5" xfId="278" xr:uid="{00000000-0005-0000-0000-0000E0000000}"/>
    <cellStyle name="ColStyle22 6" xfId="279" xr:uid="{00000000-0005-0000-0000-0000E1000000}"/>
    <cellStyle name="ColStyle22 7" xfId="280" xr:uid="{00000000-0005-0000-0000-0000E2000000}"/>
    <cellStyle name="ColStyle22 8" xfId="281" xr:uid="{00000000-0005-0000-0000-0000E3000000}"/>
    <cellStyle name="ColStyle22 9" xfId="282" xr:uid="{00000000-0005-0000-0000-0000E4000000}"/>
    <cellStyle name="ColStyle23" xfId="65" xr:uid="{00000000-0005-0000-0000-0000E5000000}"/>
    <cellStyle name="ColStyle23 10" xfId="283" xr:uid="{00000000-0005-0000-0000-0000E6000000}"/>
    <cellStyle name="ColStyle23 11" xfId="284" xr:uid="{00000000-0005-0000-0000-0000E7000000}"/>
    <cellStyle name="ColStyle23 12" xfId="285" xr:uid="{00000000-0005-0000-0000-0000E8000000}"/>
    <cellStyle name="ColStyle23 13" xfId="286" xr:uid="{00000000-0005-0000-0000-0000E9000000}"/>
    <cellStyle name="ColStyle23 2" xfId="287" xr:uid="{00000000-0005-0000-0000-0000EA000000}"/>
    <cellStyle name="ColStyle23 3" xfId="288" xr:uid="{00000000-0005-0000-0000-0000EB000000}"/>
    <cellStyle name="ColStyle23 4" xfId="289" xr:uid="{00000000-0005-0000-0000-0000EC000000}"/>
    <cellStyle name="ColStyle23 5" xfId="290" xr:uid="{00000000-0005-0000-0000-0000ED000000}"/>
    <cellStyle name="ColStyle23 6" xfId="291" xr:uid="{00000000-0005-0000-0000-0000EE000000}"/>
    <cellStyle name="ColStyle23 7" xfId="292" xr:uid="{00000000-0005-0000-0000-0000EF000000}"/>
    <cellStyle name="ColStyle23 8" xfId="293" xr:uid="{00000000-0005-0000-0000-0000F0000000}"/>
    <cellStyle name="ColStyle23 9" xfId="294" xr:uid="{00000000-0005-0000-0000-0000F1000000}"/>
    <cellStyle name="ColStyle24" xfId="66" xr:uid="{00000000-0005-0000-0000-0000F2000000}"/>
    <cellStyle name="ColStyle24 10" xfId="295" xr:uid="{00000000-0005-0000-0000-0000F3000000}"/>
    <cellStyle name="ColStyle24 11" xfId="296" xr:uid="{00000000-0005-0000-0000-0000F4000000}"/>
    <cellStyle name="ColStyle24 12" xfId="297" xr:uid="{00000000-0005-0000-0000-0000F5000000}"/>
    <cellStyle name="ColStyle24 13" xfId="298" xr:uid="{00000000-0005-0000-0000-0000F6000000}"/>
    <cellStyle name="ColStyle24 2" xfId="299" xr:uid="{00000000-0005-0000-0000-0000F7000000}"/>
    <cellStyle name="ColStyle24 3" xfId="300" xr:uid="{00000000-0005-0000-0000-0000F8000000}"/>
    <cellStyle name="ColStyle24 4" xfId="301" xr:uid="{00000000-0005-0000-0000-0000F9000000}"/>
    <cellStyle name="ColStyle24 5" xfId="302" xr:uid="{00000000-0005-0000-0000-0000FA000000}"/>
    <cellStyle name="ColStyle24 6" xfId="303" xr:uid="{00000000-0005-0000-0000-0000FB000000}"/>
    <cellStyle name="ColStyle24 7" xfId="304" xr:uid="{00000000-0005-0000-0000-0000FC000000}"/>
    <cellStyle name="ColStyle24 8" xfId="305" xr:uid="{00000000-0005-0000-0000-0000FD000000}"/>
    <cellStyle name="ColStyle24 9" xfId="306" xr:uid="{00000000-0005-0000-0000-0000FE000000}"/>
    <cellStyle name="ColStyle25" xfId="67" xr:uid="{00000000-0005-0000-0000-0000FF000000}"/>
    <cellStyle name="ColStyle25 10" xfId="307" xr:uid="{00000000-0005-0000-0000-000000010000}"/>
    <cellStyle name="ColStyle25 11" xfId="308" xr:uid="{00000000-0005-0000-0000-000001010000}"/>
    <cellStyle name="ColStyle25 12" xfId="309" xr:uid="{00000000-0005-0000-0000-000002010000}"/>
    <cellStyle name="ColStyle25 13" xfId="310" xr:uid="{00000000-0005-0000-0000-000003010000}"/>
    <cellStyle name="ColStyle25 2" xfId="311" xr:uid="{00000000-0005-0000-0000-000004010000}"/>
    <cellStyle name="ColStyle25 3" xfId="312" xr:uid="{00000000-0005-0000-0000-000005010000}"/>
    <cellStyle name="ColStyle25 4" xfId="313" xr:uid="{00000000-0005-0000-0000-000006010000}"/>
    <cellStyle name="ColStyle25 5" xfId="314" xr:uid="{00000000-0005-0000-0000-000007010000}"/>
    <cellStyle name="ColStyle25 6" xfId="315" xr:uid="{00000000-0005-0000-0000-000008010000}"/>
    <cellStyle name="ColStyle25 7" xfId="316" xr:uid="{00000000-0005-0000-0000-000009010000}"/>
    <cellStyle name="ColStyle25 8" xfId="317" xr:uid="{00000000-0005-0000-0000-00000A010000}"/>
    <cellStyle name="ColStyle25 9" xfId="318" xr:uid="{00000000-0005-0000-0000-00000B010000}"/>
    <cellStyle name="ColStyle26" xfId="68" xr:uid="{00000000-0005-0000-0000-00000C010000}"/>
    <cellStyle name="ColStyle26 10" xfId="319" xr:uid="{00000000-0005-0000-0000-00000D010000}"/>
    <cellStyle name="ColStyle26 11" xfId="320" xr:uid="{00000000-0005-0000-0000-00000E010000}"/>
    <cellStyle name="ColStyle26 12" xfId="321" xr:uid="{00000000-0005-0000-0000-00000F010000}"/>
    <cellStyle name="ColStyle26 13" xfId="322" xr:uid="{00000000-0005-0000-0000-000010010000}"/>
    <cellStyle name="ColStyle26 2" xfId="323" xr:uid="{00000000-0005-0000-0000-000011010000}"/>
    <cellStyle name="ColStyle26 3" xfId="324" xr:uid="{00000000-0005-0000-0000-000012010000}"/>
    <cellStyle name="ColStyle26 4" xfId="325" xr:uid="{00000000-0005-0000-0000-000013010000}"/>
    <cellStyle name="ColStyle26 5" xfId="326" xr:uid="{00000000-0005-0000-0000-000014010000}"/>
    <cellStyle name="ColStyle26 6" xfId="327" xr:uid="{00000000-0005-0000-0000-000015010000}"/>
    <cellStyle name="ColStyle26 7" xfId="328" xr:uid="{00000000-0005-0000-0000-000016010000}"/>
    <cellStyle name="ColStyle26 8" xfId="329" xr:uid="{00000000-0005-0000-0000-000017010000}"/>
    <cellStyle name="ColStyle26 9" xfId="330" xr:uid="{00000000-0005-0000-0000-000018010000}"/>
    <cellStyle name="ColStyle3" xfId="46" xr:uid="{00000000-0005-0000-0000-000019010000}"/>
    <cellStyle name="ColStyle3 10" xfId="331" xr:uid="{00000000-0005-0000-0000-00001A010000}"/>
    <cellStyle name="ColStyle3 11" xfId="332" xr:uid="{00000000-0005-0000-0000-00001B010000}"/>
    <cellStyle name="ColStyle3 12" xfId="333" xr:uid="{00000000-0005-0000-0000-00001C010000}"/>
    <cellStyle name="ColStyle3 13" xfId="334" xr:uid="{00000000-0005-0000-0000-00001D010000}"/>
    <cellStyle name="ColStyle3 14" xfId="335" xr:uid="{00000000-0005-0000-0000-00001E010000}"/>
    <cellStyle name="ColStyle3 2" xfId="69" xr:uid="{00000000-0005-0000-0000-00001F010000}"/>
    <cellStyle name="ColStyle3 2 2" xfId="78" xr:uid="{00000000-0005-0000-0000-000020010000}"/>
    <cellStyle name="ColStyle3 2 3" xfId="97" xr:uid="{00000000-0005-0000-0000-000021010000}"/>
    <cellStyle name="ColStyle3 2 4" xfId="96" xr:uid="{00000000-0005-0000-0000-000022010000}"/>
    <cellStyle name="ColStyle3 2 5" xfId="84" xr:uid="{00000000-0005-0000-0000-000023010000}"/>
    <cellStyle name="ColStyle3 2 6" xfId="94" xr:uid="{00000000-0005-0000-0000-000024010000}"/>
    <cellStyle name="ColStyle3 2 7" xfId="86" xr:uid="{00000000-0005-0000-0000-000025010000}"/>
    <cellStyle name="ColStyle3 3" xfId="92" xr:uid="{00000000-0005-0000-0000-000026010000}"/>
    <cellStyle name="ColStyle3 4" xfId="88" xr:uid="{00000000-0005-0000-0000-000027010000}"/>
    <cellStyle name="ColStyle3 5" xfId="91" xr:uid="{00000000-0005-0000-0000-000028010000}"/>
    <cellStyle name="ColStyle3 6" xfId="89" xr:uid="{00000000-0005-0000-0000-000029010000}"/>
    <cellStyle name="ColStyle3 7" xfId="90" xr:uid="{00000000-0005-0000-0000-00002A010000}"/>
    <cellStyle name="ColStyle3 8" xfId="336" xr:uid="{00000000-0005-0000-0000-00002B010000}"/>
    <cellStyle name="ColStyle3 9" xfId="337" xr:uid="{00000000-0005-0000-0000-00002C010000}"/>
    <cellStyle name="ColStyle4" xfId="70" xr:uid="{00000000-0005-0000-0000-00002D010000}"/>
    <cellStyle name="ColStyle4 10" xfId="338" xr:uid="{00000000-0005-0000-0000-00002E010000}"/>
    <cellStyle name="ColStyle4 11" xfId="339" xr:uid="{00000000-0005-0000-0000-00002F010000}"/>
    <cellStyle name="ColStyle4 12" xfId="340" xr:uid="{00000000-0005-0000-0000-000030010000}"/>
    <cellStyle name="ColStyle4 13" xfId="341" xr:uid="{00000000-0005-0000-0000-000031010000}"/>
    <cellStyle name="ColStyle4 14" xfId="342" xr:uid="{00000000-0005-0000-0000-000032010000}"/>
    <cellStyle name="ColStyle4 2" xfId="79" xr:uid="{00000000-0005-0000-0000-000033010000}"/>
    <cellStyle name="ColStyle4 3" xfId="343" xr:uid="{00000000-0005-0000-0000-000034010000}"/>
    <cellStyle name="ColStyle4 4" xfId="344" xr:uid="{00000000-0005-0000-0000-000035010000}"/>
    <cellStyle name="ColStyle4 5" xfId="345" xr:uid="{00000000-0005-0000-0000-000036010000}"/>
    <cellStyle name="ColStyle4 6" xfId="346" xr:uid="{00000000-0005-0000-0000-000037010000}"/>
    <cellStyle name="ColStyle4 7" xfId="347" xr:uid="{00000000-0005-0000-0000-000038010000}"/>
    <cellStyle name="ColStyle4 8" xfId="348" xr:uid="{00000000-0005-0000-0000-000039010000}"/>
    <cellStyle name="ColStyle4 9" xfId="349" xr:uid="{00000000-0005-0000-0000-00003A010000}"/>
    <cellStyle name="ColStyle5" xfId="71" xr:uid="{00000000-0005-0000-0000-00003B010000}"/>
    <cellStyle name="ColStyle5 10" xfId="350" xr:uid="{00000000-0005-0000-0000-00003C010000}"/>
    <cellStyle name="ColStyle5 11" xfId="351" xr:uid="{00000000-0005-0000-0000-00003D010000}"/>
    <cellStyle name="ColStyle5 12" xfId="352" xr:uid="{00000000-0005-0000-0000-00003E010000}"/>
    <cellStyle name="ColStyle5 13" xfId="353" xr:uid="{00000000-0005-0000-0000-00003F010000}"/>
    <cellStyle name="ColStyle5 14" xfId="354" xr:uid="{00000000-0005-0000-0000-000040010000}"/>
    <cellStyle name="ColStyle5 2" xfId="80" xr:uid="{00000000-0005-0000-0000-000041010000}"/>
    <cellStyle name="ColStyle5 3" xfId="355" xr:uid="{00000000-0005-0000-0000-000042010000}"/>
    <cellStyle name="ColStyle5 4" xfId="356" xr:uid="{00000000-0005-0000-0000-000043010000}"/>
    <cellStyle name="ColStyle5 5" xfId="357" xr:uid="{00000000-0005-0000-0000-000044010000}"/>
    <cellStyle name="ColStyle5 6" xfId="358" xr:uid="{00000000-0005-0000-0000-000045010000}"/>
    <cellStyle name="ColStyle5 7" xfId="359" xr:uid="{00000000-0005-0000-0000-000046010000}"/>
    <cellStyle name="ColStyle5 8" xfId="360" xr:uid="{00000000-0005-0000-0000-000047010000}"/>
    <cellStyle name="ColStyle5 9" xfId="361" xr:uid="{00000000-0005-0000-0000-000048010000}"/>
    <cellStyle name="ColStyle6" xfId="72" xr:uid="{00000000-0005-0000-0000-000049010000}"/>
    <cellStyle name="ColStyle6 10" xfId="362" xr:uid="{00000000-0005-0000-0000-00004A010000}"/>
    <cellStyle name="ColStyle6 11" xfId="363" xr:uid="{00000000-0005-0000-0000-00004B010000}"/>
    <cellStyle name="ColStyle6 12" xfId="364" xr:uid="{00000000-0005-0000-0000-00004C010000}"/>
    <cellStyle name="ColStyle6 13" xfId="365" xr:uid="{00000000-0005-0000-0000-00004D010000}"/>
    <cellStyle name="ColStyle6 14" xfId="366" xr:uid="{00000000-0005-0000-0000-00004E010000}"/>
    <cellStyle name="ColStyle6 2" xfId="81" xr:uid="{00000000-0005-0000-0000-00004F010000}"/>
    <cellStyle name="ColStyle6 3" xfId="367" xr:uid="{00000000-0005-0000-0000-000050010000}"/>
    <cellStyle name="ColStyle6 4" xfId="368" xr:uid="{00000000-0005-0000-0000-000051010000}"/>
    <cellStyle name="ColStyle6 5" xfId="369" xr:uid="{00000000-0005-0000-0000-000052010000}"/>
    <cellStyle name="ColStyle6 6" xfId="370" xr:uid="{00000000-0005-0000-0000-000053010000}"/>
    <cellStyle name="ColStyle6 7" xfId="371" xr:uid="{00000000-0005-0000-0000-000054010000}"/>
    <cellStyle name="ColStyle6 8" xfId="372" xr:uid="{00000000-0005-0000-0000-000055010000}"/>
    <cellStyle name="ColStyle6 9" xfId="373" xr:uid="{00000000-0005-0000-0000-000056010000}"/>
    <cellStyle name="ColStyle7" xfId="73" xr:uid="{00000000-0005-0000-0000-000057010000}"/>
    <cellStyle name="ColStyle7 10" xfId="374" xr:uid="{00000000-0005-0000-0000-000058010000}"/>
    <cellStyle name="ColStyle7 11" xfId="375" xr:uid="{00000000-0005-0000-0000-000059010000}"/>
    <cellStyle name="ColStyle7 12" xfId="376" xr:uid="{00000000-0005-0000-0000-00005A010000}"/>
    <cellStyle name="ColStyle7 13" xfId="377" xr:uid="{00000000-0005-0000-0000-00005B010000}"/>
    <cellStyle name="ColStyle7 14" xfId="378" xr:uid="{00000000-0005-0000-0000-00005C010000}"/>
    <cellStyle name="ColStyle7 2" xfId="82" xr:uid="{00000000-0005-0000-0000-00005D010000}"/>
    <cellStyle name="ColStyle7 3" xfId="379" xr:uid="{00000000-0005-0000-0000-00005E010000}"/>
    <cellStyle name="ColStyle7 4" xfId="380" xr:uid="{00000000-0005-0000-0000-00005F010000}"/>
    <cellStyle name="ColStyle7 5" xfId="381" xr:uid="{00000000-0005-0000-0000-000060010000}"/>
    <cellStyle name="ColStyle7 6" xfId="382" xr:uid="{00000000-0005-0000-0000-000061010000}"/>
    <cellStyle name="ColStyle7 7" xfId="383" xr:uid="{00000000-0005-0000-0000-000062010000}"/>
    <cellStyle name="ColStyle7 8" xfId="384" xr:uid="{00000000-0005-0000-0000-000063010000}"/>
    <cellStyle name="ColStyle7 9" xfId="385" xr:uid="{00000000-0005-0000-0000-000064010000}"/>
    <cellStyle name="ColStyle8" xfId="74" xr:uid="{00000000-0005-0000-0000-000065010000}"/>
    <cellStyle name="ColStyle8 10" xfId="386" xr:uid="{00000000-0005-0000-0000-000066010000}"/>
    <cellStyle name="ColStyle8 11" xfId="387" xr:uid="{00000000-0005-0000-0000-000067010000}"/>
    <cellStyle name="ColStyle8 12" xfId="388" xr:uid="{00000000-0005-0000-0000-000068010000}"/>
    <cellStyle name="ColStyle8 13" xfId="389" xr:uid="{00000000-0005-0000-0000-000069010000}"/>
    <cellStyle name="ColStyle8 2" xfId="390" xr:uid="{00000000-0005-0000-0000-00006A010000}"/>
    <cellStyle name="ColStyle8 3" xfId="391" xr:uid="{00000000-0005-0000-0000-00006B010000}"/>
    <cellStyle name="ColStyle8 4" xfId="392" xr:uid="{00000000-0005-0000-0000-00006C010000}"/>
    <cellStyle name="ColStyle8 5" xfId="393" xr:uid="{00000000-0005-0000-0000-00006D010000}"/>
    <cellStyle name="ColStyle8 6" xfId="394" xr:uid="{00000000-0005-0000-0000-00006E010000}"/>
    <cellStyle name="ColStyle8 7" xfId="395" xr:uid="{00000000-0005-0000-0000-00006F010000}"/>
    <cellStyle name="ColStyle8 8" xfId="396" xr:uid="{00000000-0005-0000-0000-000070010000}"/>
    <cellStyle name="ColStyle8 9" xfId="397" xr:uid="{00000000-0005-0000-0000-000071010000}"/>
    <cellStyle name="ColStyle9" xfId="75" xr:uid="{00000000-0005-0000-0000-000072010000}"/>
    <cellStyle name="ColStyle9 10" xfId="398" xr:uid="{00000000-0005-0000-0000-000073010000}"/>
    <cellStyle name="ColStyle9 11" xfId="399" xr:uid="{00000000-0005-0000-0000-000074010000}"/>
    <cellStyle name="ColStyle9 12" xfId="400" xr:uid="{00000000-0005-0000-0000-000075010000}"/>
    <cellStyle name="ColStyle9 13" xfId="401" xr:uid="{00000000-0005-0000-0000-000076010000}"/>
    <cellStyle name="ColStyle9 2" xfId="402" xr:uid="{00000000-0005-0000-0000-000077010000}"/>
    <cellStyle name="ColStyle9 3" xfId="403" xr:uid="{00000000-0005-0000-0000-000078010000}"/>
    <cellStyle name="ColStyle9 4" xfId="404" xr:uid="{00000000-0005-0000-0000-000079010000}"/>
    <cellStyle name="ColStyle9 5" xfId="405" xr:uid="{00000000-0005-0000-0000-00007A010000}"/>
    <cellStyle name="ColStyle9 6" xfId="406" xr:uid="{00000000-0005-0000-0000-00007B010000}"/>
    <cellStyle name="ColStyle9 7" xfId="407" xr:uid="{00000000-0005-0000-0000-00007C010000}"/>
    <cellStyle name="ColStyle9 8" xfId="408" xr:uid="{00000000-0005-0000-0000-00007D010000}"/>
    <cellStyle name="ColStyle9 9" xfId="409" xr:uid="{00000000-0005-0000-0000-00007E010000}"/>
    <cellStyle name="Excel Built-in Normal" xfId="43" xr:uid="{00000000-0005-0000-0000-00007F010000}"/>
    <cellStyle name="Chybně 2" xfId="21" xr:uid="{00000000-0005-0000-0000-000080010000}"/>
    <cellStyle name="Kontrolní buňka 2" xfId="22" xr:uid="{00000000-0005-0000-0000-000081010000}"/>
    <cellStyle name="Nadpis 1 2" xfId="23" xr:uid="{00000000-0005-0000-0000-000082010000}"/>
    <cellStyle name="Nadpis 2 2" xfId="24" xr:uid="{00000000-0005-0000-0000-000083010000}"/>
    <cellStyle name="Nadpis 3 2" xfId="25" xr:uid="{00000000-0005-0000-0000-000084010000}"/>
    <cellStyle name="Nadpis 4 2" xfId="26" xr:uid="{00000000-0005-0000-0000-000085010000}"/>
    <cellStyle name="Název 2" xfId="27" xr:uid="{00000000-0005-0000-0000-000086010000}"/>
    <cellStyle name="Neutrální 2" xfId="28" xr:uid="{00000000-0005-0000-0000-000087010000}"/>
    <cellStyle name="Normální" xfId="0" builtinId="0"/>
    <cellStyle name="Normální 2" xfId="1" xr:uid="{00000000-0005-0000-0000-000089010000}"/>
    <cellStyle name="Normální 3" xfId="45" xr:uid="{00000000-0005-0000-0000-00008A010000}"/>
    <cellStyle name="Podhlavička" xfId="44" xr:uid="{00000000-0005-0000-0000-00008B010000}"/>
    <cellStyle name="Poznámka 2" xfId="29" xr:uid="{00000000-0005-0000-0000-00008C010000}"/>
    <cellStyle name="Propojená buňka 2" xfId="30" xr:uid="{00000000-0005-0000-0000-00008D010000}"/>
    <cellStyle name="Správně 2" xfId="31" xr:uid="{00000000-0005-0000-0000-00008E010000}"/>
    <cellStyle name="Text upozornění 2" xfId="32" xr:uid="{00000000-0005-0000-0000-00008F010000}"/>
    <cellStyle name="Vstup 2" xfId="33" xr:uid="{00000000-0005-0000-0000-000090010000}"/>
    <cellStyle name="Výpočet 2" xfId="34" xr:uid="{00000000-0005-0000-0000-000091010000}"/>
    <cellStyle name="Výstup 2" xfId="35" xr:uid="{00000000-0005-0000-0000-000092010000}"/>
    <cellStyle name="Vysvětlující text 2" xfId="36" xr:uid="{00000000-0005-0000-0000-000093010000}"/>
    <cellStyle name="Zvýraznění 1 2" xfId="37" xr:uid="{00000000-0005-0000-0000-000094010000}"/>
    <cellStyle name="Zvýraznění 2 2" xfId="38" xr:uid="{00000000-0005-0000-0000-000095010000}"/>
    <cellStyle name="Zvýraznění 3 2" xfId="39" xr:uid="{00000000-0005-0000-0000-000096010000}"/>
    <cellStyle name="Zvýraznění 4 2" xfId="40" xr:uid="{00000000-0005-0000-0000-000097010000}"/>
    <cellStyle name="Zvýraznění 5 2" xfId="41" xr:uid="{00000000-0005-0000-0000-000098010000}"/>
    <cellStyle name="Zvýraznění 6 2" xfId="42" xr:uid="{00000000-0005-0000-0000-000099010000}"/>
  </cellStyles>
  <dxfs count="0"/>
  <tableStyles count="0" defaultTableStyle="TableStyleMedium2" defaultPivotStyle="PivotStyleLight16"/>
  <colors>
    <mruColors>
      <color rgb="FF800080"/>
      <color rgb="FF8CC8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mekalova\AKCE-PROJEKTY\2020_PROJEKTY\BD%20EMMA\DSP-DPS\VZT2_VV_EMMA_OSTRY\VZT2_Vykaz%20vymer_OSTR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ový rozpočet"/>
    </sheetNames>
    <sheetDataSet>
      <sheetData sheetId="0"/>
      <sheetData sheetId="1">
        <row r="4">
          <cell r="B4" t="str">
            <v>Zařízení vzduchotechniky</v>
          </cell>
        </row>
        <row r="5">
          <cell r="B5">
            <v>0</v>
          </cell>
        </row>
      </sheetData>
      <sheetData sheetId="2">
        <row r="2">
          <cell r="E2">
            <v>0</v>
          </cell>
        </row>
        <row r="3">
          <cell r="B3" t="str">
            <v>Zařízení vzduchotechniky</v>
          </cell>
          <cell r="E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8"/>
  <sheetViews>
    <sheetView workbookViewId="0">
      <selection activeCell="W60" sqref="W60"/>
    </sheetView>
  </sheetViews>
  <sheetFormatPr defaultColWidth="9.140625" defaultRowHeight="14.25"/>
  <cols>
    <col min="1" max="1" width="2.42578125" style="34" customWidth="1"/>
    <col min="2" max="2" width="1.85546875" style="34" customWidth="1"/>
    <col min="3" max="3" width="2.7109375" style="34" customWidth="1"/>
    <col min="4" max="4" width="6.85546875" style="34" customWidth="1"/>
    <col min="5" max="5" width="15.140625" style="34" customWidth="1"/>
    <col min="6" max="6" width="2.28515625" style="34" customWidth="1"/>
    <col min="7" max="7" width="2.5703125" style="34" customWidth="1"/>
    <col min="8" max="8" width="2.7109375" style="34" customWidth="1"/>
    <col min="9" max="9" width="9.7109375" style="34" customWidth="1"/>
    <col min="10" max="10" width="7.42578125" style="34" customWidth="1"/>
    <col min="11" max="11" width="0.7109375" style="34" customWidth="1"/>
    <col min="12" max="12" width="2.42578125" style="34" customWidth="1"/>
    <col min="13" max="13" width="2.85546875" style="34" customWidth="1"/>
    <col min="14" max="14" width="2" style="34" customWidth="1"/>
    <col min="15" max="15" width="12.28515625" style="34" customWidth="1"/>
    <col min="16" max="16" width="2.85546875" style="34" customWidth="1"/>
    <col min="17" max="17" width="2" style="34" customWidth="1"/>
    <col min="18" max="18" width="15.85546875" style="34" customWidth="1"/>
    <col min="19" max="19" width="1.5703125" style="34" customWidth="1"/>
    <col min="20" max="16384" width="9.140625" style="34"/>
  </cols>
  <sheetData>
    <row r="1" spans="1:19" ht="12" customHeight="1">
      <c r="A1" s="52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4"/>
    </row>
    <row r="2" spans="1:19" ht="23.25" customHeight="1">
      <c r="A2" s="216" t="s">
        <v>101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8"/>
    </row>
    <row r="3" spans="1:19" ht="12" customHeight="1">
      <c r="A3" s="55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7"/>
    </row>
    <row r="4" spans="1:19" ht="8.25" customHeight="1">
      <c r="A4" s="58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60"/>
    </row>
    <row r="5" spans="1:19">
      <c r="A5" s="61"/>
      <c r="B5" s="37" t="s">
        <v>0</v>
      </c>
      <c r="C5" s="37"/>
      <c r="D5" s="37"/>
      <c r="E5" s="219" t="str">
        <f>+Rekapitulace!B3</f>
        <v>Karviná ON - Rekonstrukce části výpravní budovy</v>
      </c>
      <c r="F5" s="220"/>
      <c r="G5" s="220"/>
      <c r="H5" s="220"/>
      <c r="I5" s="220"/>
      <c r="J5" s="220"/>
      <c r="K5" s="220"/>
      <c r="L5" s="220"/>
      <c r="M5" s="220"/>
      <c r="N5" s="37"/>
      <c r="O5" s="37" t="s">
        <v>1</v>
      </c>
      <c r="P5" s="214">
        <f>[1]Rekapitulace!B5</f>
        <v>0</v>
      </c>
      <c r="Q5" s="215"/>
      <c r="R5" s="62"/>
      <c r="S5" s="63"/>
    </row>
    <row r="6" spans="1:19">
      <c r="A6" s="61"/>
      <c r="B6" s="37"/>
      <c r="C6" s="37"/>
      <c r="D6" s="37"/>
      <c r="E6" s="221"/>
      <c r="F6" s="220"/>
      <c r="G6" s="220"/>
      <c r="H6" s="220"/>
      <c r="I6" s="220"/>
      <c r="J6" s="220"/>
      <c r="K6" s="220"/>
      <c r="L6" s="220"/>
      <c r="M6" s="220"/>
      <c r="N6" s="37"/>
      <c r="O6" s="37"/>
      <c r="P6" s="64"/>
      <c r="Q6" s="65"/>
      <c r="R6" s="66"/>
      <c r="S6" s="63"/>
    </row>
    <row r="7" spans="1:19">
      <c r="A7" s="61"/>
      <c r="B7" s="37" t="s">
        <v>2</v>
      </c>
      <c r="C7" s="37"/>
      <c r="D7" s="37"/>
      <c r="E7" s="67" t="str">
        <f>[1]Rekapitulace!B4</f>
        <v>Zařízení vzduchotechniky</v>
      </c>
      <c r="F7" s="37"/>
      <c r="G7" s="37"/>
      <c r="H7" s="37"/>
      <c r="I7" s="37"/>
      <c r="J7" s="66"/>
      <c r="K7" s="37"/>
      <c r="L7" s="37"/>
      <c r="M7" s="37"/>
      <c r="N7" s="37"/>
      <c r="O7" s="37" t="s">
        <v>3</v>
      </c>
      <c r="P7" s="67"/>
      <c r="Q7" s="65"/>
      <c r="R7" s="66"/>
      <c r="S7" s="63"/>
    </row>
    <row r="8" spans="1:19" hidden="1">
      <c r="A8" s="61"/>
      <c r="B8" s="37" t="s">
        <v>4</v>
      </c>
      <c r="C8" s="37"/>
      <c r="D8" s="37"/>
      <c r="E8" s="67" t="s">
        <v>5</v>
      </c>
      <c r="F8" s="37"/>
      <c r="G8" s="37"/>
      <c r="H8" s="37"/>
      <c r="I8" s="37"/>
      <c r="J8" s="66"/>
      <c r="K8" s="37"/>
      <c r="L8" s="37"/>
      <c r="M8" s="37"/>
      <c r="N8" s="37"/>
      <c r="O8" s="37"/>
      <c r="P8" s="64"/>
      <c r="Q8" s="65"/>
      <c r="R8" s="66"/>
      <c r="S8" s="63"/>
    </row>
    <row r="9" spans="1:19">
      <c r="A9" s="61"/>
      <c r="B9" s="37" t="s">
        <v>6</v>
      </c>
      <c r="C9" s="37"/>
      <c r="D9" s="37"/>
      <c r="E9" s="68"/>
      <c r="F9" s="69"/>
      <c r="G9" s="69"/>
      <c r="H9" s="69"/>
      <c r="I9" s="69"/>
      <c r="J9" s="70"/>
      <c r="K9" s="37"/>
      <c r="L9" s="37"/>
      <c r="M9" s="37"/>
      <c r="N9" s="37"/>
      <c r="O9" s="37" t="s">
        <v>8</v>
      </c>
      <c r="P9" s="71"/>
      <c r="Q9" s="72"/>
      <c r="R9" s="70"/>
      <c r="S9" s="63"/>
    </row>
    <row r="10" spans="1:19" hidden="1">
      <c r="A10" s="61"/>
      <c r="B10" s="37" t="s">
        <v>9</v>
      </c>
      <c r="C10" s="37"/>
      <c r="D10" s="37"/>
      <c r="E10" s="73" t="s">
        <v>7</v>
      </c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65"/>
      <c r="Q10" s="65"/>
      <c r="R10" s="37"/>
      <c r="S10" s="63"/>
    </row>
    <row r="11" spans="1:19" hidden="1">
      <c r="A11" s="61"/>
      <c r="B11" s="37" t="s">
        <v>10</v>
      </c>
      <c r="C11" s="37"/>
      <c r="D11" s="37"/>
      <c r="E11" s="73" t="s">
        <v>7</v>
      </c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65"/>
      <c r="Q11" s="65"/>
      <c r="R11" s="37"/>
      <c r="S11" s="63"/>
    </row>
    <row r="12" spans="1:19" hidden="1">
      <c r="A12" s="61"/>
      <c r="B12" s="37" t="s">
        <v>11</v>
      </c>
      <c r="C12" s="37"/>
      <c r="D12" s="37"/>
      <c r="E12" s="73" t="s">
        <v>7</v>
      </c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65"/>
      <c r="Q12" s="65"/>
      <c r="R12" s="37"/>
      <c r="S12" s="63"/>
    </row>
    <row r="13" spans="1:19" hidden="1">
      <c r="A13" s="61"/>
      <c r="B13" s="37"/>
      <c r="C13" s="37"/>
      <c r="D13" s="37"/>
      <c r="E13" s="73" t="s">
        <v>7</v>
      </c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65"/>
      <c r="Q13" s="65"/>
      <c r="R13" s="37"/>
      <c r="S13" s="63"/>
    </row>
    <row r="14" spans="1:19" hidden="1">
      <c r="A14" s="61"/>
      <c r="B14" s="37"/>
      <c r="C14" s="37"/>
      <c r="D14" s="37"/>
      <c r="E14" s="73" t="s">
        <v>7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65"/>
      <c r="Q14" s="65"/>
      <c r="R14" s="37"/>
      <c r="S14" s="63"/>
    </row>
    <row r="15" spans="1:19" hidden="1">
      <c r="A15" s="61"/>
      <c r="B15" s="37"/>
      <c r="C15" s="37"/>
      <c r="D15" s="37"/>
      <c r="E15" s="73" t="s">
        <v>7</v>
      </c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65"/>
      <c r="Q15" s="65"/>
      <c r="R15" s="37"/>
      <c r="S15" s="63"/>
    </row>
    <row r="16" spans="1:19" hidden="1">
      <c r="A16" s="61"/>
      <c r="B16" s="37"/>
      <c r="C16" s="37"/>
      <c r="D16" s="37"/>
      <c r="E16" s="73" t="s">
        <v>7</v>
      </c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65"/>
      <c r="Q16" s="65"/>
      <c r="R16" s="37"/>
      <c r="S16" s="63"/>
    </row>
    <row r="17" spans="1:19" hidden="1">
      <c r="A17" s="61"/>
      <c r="B17" s="37"/>
      <c r="C17" s="37"/>
      <c r="D17" s="37"/>
      <c r="E17" s="73" t="s">
        <v>7</v>
      </c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65"/>
      <c r="Q17" s="65"/>
      <c r="R17" s="37"/>
      <c r="S17" s="63"/>
    </row>
    <row r="18" spans="1:19" hidden="1">
      <c r="A18" s="61"/>
      <c r="B18" s="37"/>
      <c r="C18" s="37"/>
      <c r="D18" s="37"/>
      <c r="E18" s="73" t="s">
        <v>7</v>
      </c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65"/>
      <c r="Q18" s="65"/>
      <c r="R18" s="37"/>
      <c r="S18" s="63"/>
    </row>
    <row r="19" spans="1:19" hidden="1">
      <c r="A19" s="61"/>
      <c r="B19" s="37"/>
      <c r="C19" s="37"/>
      <c r="D19" s="37"/>
      <c r="E19" s="73" t="s">
        <v>7</v>
      </c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65"/>
      <c r="Q19" s="65"/>
      <c r="R19" s="37"/>
      <c r="S19" s="63"/>
    </row>
    <row r="20" spans="1:19" hidden="1">
      <c r="A20" s="61"/>
      <c r="B20" s="37"/>
      <c r="C20" s="37"/>
      <c r="D20" s="37"/>
      <c r="E20" s="73" t="s">
        <v>7</v>
      </c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65"/>
      <c r="Q20" s="65"/>
      <c r="R20" s="37"/>
      <c r="S20" s="63"/>
    </row>
    <row r="21" spans="1:19" hidden="1">
      <c r="A21" s="61"/>
      <c r="B21" s="37"/>
      <c r="C21" s="37"/>
      <c r="D21" s="37"/>
      <c r="E21" s="73" t="s">
        <v>7</v>
      </c>
      <c r="F21" s="37"/>
      <c r="G21" s="37"/>
      <c r="H21" s="37"/>
      <c r="I21" s="37"/>
      <c r="J21" s="37"/>
      <c r="K21" s="37"/>
      <c r="L21" s="37"/>
      <c r="M21" s="37"/>
      <c r="N21" s="37"/>
      <c r="O21" s="37"/>
      <c r="P21" s="65"/>
      <c r="Q21" s="65"/>
      <c r="R21" s="37"/>
      <c r="S21" s="63"/>
    </row>
    <row r="22" spans="1:19" hidden="1">
      <c r="A22" s="61"/>
      <c r="B22" s="37"/>
      <c r="C22" s="37"/>
      <c r="D22" s="37"/>
      <c r="E22" s="73" t="s">
        <v>7</v>
      </c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65"/>
      <c r="Q22" s="65"/>
      <c r="R22" s="37"/>
      <c r="S22" s="63"/>
    </row>
    <row r="23" spans="1:19" hidden="1">
      <c r="A23" s="61"/>
      <c r="B23" s="37"/>
      <c r="C23" s="37"/>
      <c r="D23" s="37"/>
      <c r="E23" s="73" t="s">
        <v>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65"/>
      <c r="Q23" s="65"/>
      <c r="R23" s="37"/>
      <c r="S23" s="63"/>
    </row>
    <row r="24" spans="1:19" hidden="1">
      <c r="A24" s="61"/>
      <c r="B24" s="37"/>
      <c r="C24" s="37"/>
      <c r="D24" s="37"/>
      <c r="E24" s="73" t="s">
        <v>7</v>
      </c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65"/>
      <c r="Q24" s="65"/>
      <c r="R24" s="37"/>
      <c r="S24" s="63"/>
    </row>
    <row r="25" spans="1:19" ht="17.25" customHeight="1">
      <c r="A25" s="61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 t="s">
        <v>12</v>
      </c>
      <c r="P25" s="37" t="s">
        <v>13</v>
      </c>
      <c r="Q25" s="37"/>
      <c r="R25" s="37"/>
      <c r="S25" s="63"/>
    </row>
    <row r="26" spans="1:19" ht="17.25" customHeight="1">
      <c r="A26" s="61"/>
      <c r="B26" s="37" t="s">
        <v>14</v>
      </c>
      <c r="C26" s="37"/>
      <c r="D26" s="37"/>
      <c r="E26" s="74">
        <f>'[1]Položkový rozpočet'!E2</f>
        <v>0</v>
      </c>
      <c r="F26" s="75"/>
      <c r="G26" s="75"/>
      <c r="H26" s="75"/>
      <c r="I26" s="75"/>
      <c r="J26" s="62"/>
      <c r="K26" s="37"/>
      <c r="L26" s="37"/>
      <c r="M26" s="37"/>
      <c r="N26" s="37"/>
      <c r="O26" s="76"/>
      <c r="P26" s="77"/>
      <c r="Q26" s="78"/>
      <c r="R26" s="79"/>
      <c r="S26" s="63"/>
    </row>
    <row r="27" spans="1:19" ht="17.25" customHeight="1">
      <c r="A27" s="61"/>
      <c r="B27" s="37"/>
      <c r="C27" s="37"/>
      <c r="D27" s="37"/>
      <c r="E27" s="67">
        <f>'[1]Položkový rozpočet'!E3</f>
        <v>0</v>
      </c>
      <c r="F27" s="37"/>
      <c r="G27" s="37"/>
      <c r="H27" s="37"/>
      <c r="I27" s="37"/>
      <c r="J27" s="66"/>
      <c r="K27" s="37"/>
      <c r="L27" s="37"/>
      <c r="M27" s="37"/>
      <c r="N27" s="37"/>
      <c r="O27" s="76"/>
      <c r="P27" s="77"/>
      <c r="Q27" s="78"/>
      <c r="R27" s="79"/>
      <c r="S27" s="63"/>
    </row>
    <row r="28" spans="1:19" ht="17.25" customHeight="1">
      <c r="A28" s="61"/>
      <c r="B28" s="37" t="s">
        <v>15</v>
      </c>
      <c r="C28" s="37"/>
      <c r="D28" s="37"/>
      <c r="E28" s="67" t="s">
        <v>76</v>
      </c>
      <c r="F28" s="37"/>
      <c r="G28" s="37"/>
      <c r="H28" s="37"/>
      <c r="I28" s="37"/>
      <c r="J28" s="66"/>
      <c r="K28" s="37"/>
      <c r="L28" s="37"/>
      <c r="M28" s="37"/>
      <c r="N28" s="37"/>
      <c r="O28" s="76"/>
      <c r="P28" s="77"/>
      <c r="Q28" s="78"/>
      <c r="R28" s="79"/>
      <c r="S28" s="63"/>
    </row>
    <row r="29" spans="1:19" ht="17.25" customHeight="1">
      <c r="A29" s="61"/>
      <c r="B29" s="37"/>
      <c r="C29" s="37"/>
      <c r="D29" s="37"/>
      <c r="E29" s="71"/>
      <c r="F29" s="69"/>
      <c r="G29" s="69"/>
      <c r="H29" s="69"/>
      <c r="I29" s="69"/>
      <c r="J29" s="70"/>
      <c r="K29" s="37"/>
      <c r="L29" s="37"/>
      <c r="M29" s="37"/>
      <c r="N29" s="37"/>
      <c r="O29" s="65"/>
      <c r="P29" s="65"/>
      <c r="Q29" s="65"/>
      <c r="R29" s="37"/>
      <c r="S29" s="63"/>
    </row>
    <row r="30" spans="1:19" ht="17.25" customHeight="1">
      <c r="A30" s="61"/>
      <c r="B30" s="37"/>
      <c r="C30" s="37"/>
      <c r="D30" s="37"/>
      <c r="E30" s="37" t="s">
        <v>17</v>
      </c>
      <c r="F30" s="37"/>
      <c r="G30" s="37" t="s">
        <v>18</v>
      </c>
      <c r="H30" s="37"/>
      <c r="I30" s="37"/>
      <c r="J30" s="37"/>
      <c r="K30" s="37"/>
      <c r="L30" s="37"/>
      <c r="M30" s="37"/>
      <c r="N30" s="37"/>
      <c r="O30" s="37" t="s">
        <v>19</v>
      </c>
      <c r="P30" s="65"/>
      <c r="Q30" s="65"/>
      <c r="R30" s="80"/>
      <c r="S30" s="63"/>
    </row>
    <row r="31" spans="1:19" ht="17.25" customHeight="1">
      <c r="A31" s="61"/>
      <c r="B31" s="37"/>
      <c r="C31" s="37"/>
      <c r="D31" s="37"/>
      <c r="E31" s="76"/>
      <c r="F31" s="37"/>
      <c r="G31" s="77"/>
      <c r="H31" s="81"/>
      <c r="I31" s="82"/>
      <c r="J31" s="37"/>
      <c r="K31" s="37"/>
      <c r="L31" s="37"/>
      <c r="M31" s="37"/>
      <c r="N31" s="37"/>
      <c r="O31" s="83" t="s">
        <v>126</v>
      </c>
      <c r="P31" s="65"/>
      <c r="Q31" s="65"/>
      <c r="R31" s="80"/>
      <c r="S31" s="63"/>
    </row>
    <row r="32" spans="1:19" ht="8.25" customHeight="1">
      <c r="A32" s="84"/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6"/>
    </row>
    <row r="33" spans="1:19" ht="20.25" customHeight="1">
      <c r="A33" s="87"/>
      <c r="B33" s="88"/>
      <c r="C33" s="88"/>
      <c r="D33" s="88"/>
      <c r="E33" s="89" t="s">
        <v>20</v>
      </c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90"/>
    </row>
    <row r="34" spans="1:19" ht="20.25" customHeight="1">
      <c r="A34" s="91" t="s">
        <v>21</v>
      </c>
      <c r="B34" s="92"/>
      <c r="C34" s="92"/>
      <c r="D34" s="93"/>
      <c r="E34" s="94" t="s">
        <v>22</v>
      </c>
      <c r="F34" s="93"/>
      <c r="G34" s="94" t="s">
        <v>23</v>
      </c>
      <c r="H34" s="92"/>
      <c r="I34" s="93"/>
      <c r="J34" s="94" t="s">
        <v>24</v>
      </c>
      <c r="K34" s="92"/>
      <c r="L34" s="94" t="s">
        <v>25</v>
      </c>
      <c r="M34" s="92"/>
      <c r="N34" s="92"/>
      <c r="O34" s="93"/>
      <c r="P34" s="94" t="s">
        <v>26</v>
      </c>
      <c r="Q34" s="92"/>
      <c r="R34" s="92"/>
      <c r="S34" s="95"/>
    </row>
    <row r="35" spans="1:19" ht="20.25" customHeight="1">
      <c r="A35" s="96"/>
      <c r="B35" s="97"/>
      <c r="C35" s="97"/>
      <c r="D35" s="98">
        <v>0</v>
      </c>
      <c r="E35" s="99">
        <f>IF(D35=0,0,R47/D35)</f>
        <v>0</v>
      </c>
      <c r="F35" s="98"/>
      <c r="G35" s="100"/>
      <c r="H35" s="97"/>
      <c r="I35" s="98">
        <v>0</v>
      </c>
      <c r="J35" s="99">
        <f>IF(I35=0,0,R47/I35)</f>
        <v>0</v>
      </c>
      <c r="K35" s="97"/>
      <c r="L35" s="100"/>
      <c r="M35" s="97"/>
      <c r="N35" s="97"/>
      <c r="O35" s="98">
        <v>0</v>
      </c>
      <c r="P35" s="100"/>
      <c r="Q35" s="97"/>
      <c r="R35" s="101">
        <f>IF(O35=0,0,R47/O35)</f>
        <v>0</v>
      </c>
      <c r="S35" s="102"/>
    </row>
    <row r="36" spans="1:19" ht="20.25" customHeight="1">
      <c r="A36" s="87"/>
      <c r="B36" s="88"/>
      <c r="C36" s="88"/>
      <c r="D36" s="88"/>
      <c r="E36" s="89" t="s">
        <v>27</v>
      </c>
      <c r="F36" s="88"/>
      <c r="G36" s="88"/>
      <c r="H36" s="88"/>
      <c r="I36" s="88"/>
      <c r="J36" s="103" t="s">
        <v>28</v>
      </c>
      <c r="K36" s="88"/>
      <c r="L36" s="88"/>
      <c r="M36" s="88"/>
      <c r="N36" s="88"/>
      <c r="O36" s="88"/>
      <c r="P36" s="88"/>
      <c r="Q36" s="88"/>
      <c r="R36" s="88"/>
      <c r="S36" s="90"/>
    </row>
    <row r="37" spans="1:19" ht="20.25" customHeight="1">
      <c r="A37" s="104" t="s">
        <v>29</v>
      </c>
      <c r="B37" s="105"/>
      <c r="C37" s="106" t="s">
        <v>30</v>
      </c>
      <c r="D37" s="107"/>
      <c r="E37" s="107"/>
      <c r="F37" s="108"/>
      <c r="G37" s="104" t="s">
        <v>31</v>
      </c>
      <c r="H37" s="109"/>
      <c r="I37" s="106" t="s">
        <v>32</v>
      </c>
      <c r="J37" s="107"/>
      <c r="K37" s="107"/>
      <c r="L37" s="104" t="s">
        <v>33</v>
      </c>
      <c r="M37" s="109"/>
      <c r="N37" s="106" t="s">
        <v>34</v>
      </c>
      <c r="O37" s="107"/>
      <c r="P37" s="107"/>
      <c r="Q37" s="107"/>
      <c r="R37" s="107"/>
      <c r="S37" s="108"/>
    </row>
    <row r="38" spans="1:19" ht="20.25" customHeight="1">
      <c r="A38" s="110">
        <v>1</v>
      </c>
      <c r="B38" s="111" t="s">
        <v>35</v>
      </c>
      <c r="C38" s="62"/>
      <c r="D38" s="76" t="s">
        <v>36</v>
      </c>
      <c r="E38" s="112">
        <v>0</v>
      </c>
      <c r="F38" s="113"/>
      <c r="G38" s="110">
        <v>8</v>
      </c>
      <c r="H38" s="77" t="s">
        <v>37</v>
      </c>
      <c r="I38" s="79"/>
      <c r="J38" s="112">
        <v>0</v>
      </c>
      <c r="K38" s="114"/>
      <c r="L38" s="110">
        <v>13</v>
      </c>
      <c r="M38" s="77" t="s">
        <v>74</v>
      </c>
      <c r="N38" s="81"/>
      <c r="O38" s="81"/>
      <c r="P38" s="115"/>
      <c r="Q38" s="116"/>
      <c r="R38" s="112">
        <f>E40*0.02</f>
        <v>0</v>
      </c>
      <c r="S38" s="113"/>
    </row>
    <row r="39" spans="1:19" ht="20.25" customHeight="1">
      <c r="A39" s="110">
        <v>2</v>
      </c>
      <c r="B39" s="71"/>
      <c r="C39" s="70"/>
      <c r="D39" s="76" t="s">
        <v>38</v>
      </c>
      <c r="E39" s="112">
        <v>0</v>
      </c>
      <c r="F39" s="113"/>
      <c r="G39" s="110">
        <v>9</v>
      </c>
      <c r="H39" s="37" t="s">
        <v>39</v>
      </c>
      <c r="I39" s="76"/>
      <c r="J39" s="112">
        <v>0</v>
      </c>
      <c r="K39" s="114"/>
      <c r="L39" s="110">
        <v>14</v>
      </c>
      <c r="M39" s="77"/>
      <c r="N39" s="81"/>
      <c r="O39" s="81"/>
      <c r="P39" s="115"/>
      <c r="Q39" s="116"/>
      <c r="R39" s="112"/>
      <c r="S39" s="113"/>
    </row>
    <row r="40" spans="1:19" ht="20.25" customHeight="1">
      <c r="A40" s="110">
        <v>3</v>
      </c>
      <c r="B40" s="111" t="s">
        <v>40</v>
      </c>
      <c r="C40" s="62"/>
      <c r="D40" s="76" t="s">
        <v>36</v>
      </c>
      <c r="E40" s="112">
        <f>+Rekapitulace!G21</f>
        <v>0</v>
      </c>
      <c r="F40" s="113"/>
      <c r="G40" s="110">
        <v>10</v>
      </c>
      <c r="H40" s="77" t="s">
        <v>41</v>
      </c>
      <c r="I40" s="79"/>
      <c r="J40" s="112">
        <v>0</v>
      </c>
      <c r="K40" s="114"/>
      <c r="L40" s="110">
        <v>15</v>
      </c>
      <c r="M40" s="77"/>
      <c r="N40" s="81"/>
      <c r="O40" s="81"/>
      <c r="P40" s="115"/>
      <c r="Q40" s="116"/>
      <c r="R40" s="112"/>
      <c r="S40" s="113"/>
    </row>
    <row r="41" spans="1:19" ht="20.25" customHeight="1">
      <c r="A41" s="110">
        <v>4</v>
      </c>
      <c r="B41" s="71"/>
      <c r="C41" s="70"/>
      <c r="D41" s="76" t="s">
        <v>38</v>
      </c>
      <c r="E41" s="112">
        <f>+Rekapitulace!I21</f>
        <v>0</v>
      </c>
      <c r="F41" s="113"/>
      <c r="G41" s="110">
        <v>11</v>
      </c>
      <c r="H41" s="77"/>
      <c r="I41" s="79"/>
      <c r="J41" s="112">
        <v>0</v>
      </c>
      <c r="K41" s="114"/>
      <c r="L41" s="110">
        <v>16</v>
      </c>
      <c r="M41" s="77"/>
      <c r="N41" s="81"/>
      <c r="O41" s="81"/>
      <c r="P41" s="115"/>
      <c r="Q41" s="116"/>
      <c r="R41" s="112"/>
      <c r="S41" s="113"/>
    </row>
    <row r="42" spans="1:19" ht="20.25" customHeight="1">
      <c r="A42" s="110">
        <v>5</v>
      </c>
      <c r="B42" s="111" t="s">
        <v>42</v>
      </c>
      <c r="C42" s="62"/>
      <c r="D42" s="76" t="s">
        <v>36</v>
      </c>
      <c r="E42" s="112">
        <v>0</v>
      </c>
      <c r="F42" s="113"/>
      <c r="G42" s="117"/>
      <c r="H42" s="81"/>
      <c r="I42" s="79"/>
      <c r="J42" s="118"/>
      <c r="K42" s="114"/>
      <c r="L42" s="110">
        <v>17</v>
      </c>
      <c r="M42" s="77"/>
      <c r="N42" s="81"/>
      <c r="O42" s="81"/>
      <c r="P42" s="115"/>
      <c r="Q42" s="116"/>
      <c r="R42" s="112"/>
      <c r="S42" s="113"/>
    </row>
    <row r="43" spans="1:19" ht="20.25" customHeight="1">
      <c r="A43" s="110">
        <v>6</v>
      </c>
      <c r="B43" s="71"/>
      <c r="C43" s="70"/>
      <c r="D43" s="76" t="s">
        <v>38</v>
      </c>
      <c r="E43" s="112">
        <v>0</v>
      </c>
      <c r="F43" s="113"/>
      <c r="G43" s="117"/>
      <c r="H43" s="81"/>
      <c r="I43" s="79"/>
      <c r="J43" s="118"/>
      <c r="K43" s="114"/>
      <c r="L43" s="110">
        <v>18</v>
      </c>
      <c r="M43" s="77"/>
      <c r="N43" s="81"/>
      <c r="O43" s="81"/>
      <c r="P43" s="81"/>
      <c r="Q43" s="79"/>
      <c r="R43" s="112"/>
      <c r="S43" s="113"/>
    </row>
    <row r="44" spans="1:19" ht="20.25" customHeight="1">
      <c r="A44" s="110">
        <v>7</v>
      </c>
      <c r="B44" s="119" t="s">
        <v>43</v>
      </c>
      <c r="C44" s="81"/>
      <c r="D44" s="79"/>
      <c r="E44" s="120">
        <f>+E40+E41</f>
        <v>0</v>
      </c>
      <c r="F44" s="90"/>
      <c r="G44" s="110">
        <v>12</v>
      </c>
      <c r="H44" s="119" t="s">
        <v>44</v>
      </c>
      <c r="I44" s="79"/>
      <c r="J44" s="120">
        <f>SUM(J38:J43)</f>
        <v>0</v>
      </c>
      <c r="K44" s="121"/>
      <c r="L44" s="110">
        <v>19</v>
      </c>
      <c r="M44" s="111" t="s">
        <v>45</v>
      </c>
      <c r="N44" s="75"/>
      <c r="O44" s="75"/>
      <c r="P44" s="75"/>
      <c r="Q44" s="122"/>
      <c r="R44" s="120">
        <f>SUM(R38:R43)</f>
        <v>0</v>
      </c>
      <c r="S44" s="90"/>
    </row>
    <row r="45" spans="1:19" ht="20.25" customHeight="1">
      <c r="A45" s="123">
        <v>20</v>
      </c>
      <c r="B45" s="124" t="s">
        <v>46</v>
      </c>
      <c r="C45" s="125"/>
      <c r="D45" s="126"/>
      <c r="E45" s="127">
        <v>0</v>
      </c>
      <c r="F45" s="86"/>
      <c r="G45" s="123">
        <v>21</v>
      </c>
      <c r="H45" s="124" t="s">
        <v>47</v>
      </c>
      <c r="I45" s="126"/>
      <c r="J45" s="128">
        <v>0</v>
      </c>
      <c r="K45" s="129">
        <v>20</v>
      </c>
      <c r="L45" s="123">
        <v>22</v>
      </c>
      <c r="M45" s="124" t="s">
        <v>48</v>
      </c>
      <c r="N45" s="125"/>
      <c r="O45" s="125"/>
      <c r="P45" s="125"/>
      <c r="Q45" s="126"/>
      <c r="R45" s="127">
        <f>+Rekapitulace!I36</f>
        <v>42000</v>
      </c>
      <c r="S45" s="86"/>
    </row>
    <row r="46" spans="1:19" ht="20.25" customHeight="1">
      <c r="A46" s="130" t="s">
        <v>15</v>
      </c>
      <c r="B46" s="59"/>
      <c r="C46" s="59"/>
      <c r="D46" s="59"/>
      <c r="E46" s="59"/>
      <c r="F46" s="131"/>
      <c r="G46" s="132"/>
      <c r="H46" s="59"/>
      <c r="I46" s="59"/>
      <c r="J46" s="59"/>
      <c r="K46" s="59"/>
      <c r="L46" s="104" t="s">
        <v>49</v>
      </c>
      <c r="M46" s="93"/>
      <c r="N46" s="106" t="s">
        <v>50</v>
      </c>
      <c r="O46" s="92"/>
      <c r="P46" s="92"/>
      <c r="Q46" s="92"/>
      <c r="R46" s="92"/>
      <c r="S46" s="95"/>
    </row>
    <row r="47" spans="1:19" ht="20.25" customHeight="1">
      <c r="A47" s="61"/>
      <c r="B47" s="37"/>
      <c r="C47" s="37"/>
      <c r="D47" s="37"/>
      <c r="E47" s="37"/>
      <c r="F47" s="66"/>
      <c r="G47" s="67"/>
      <c r="H47" s="37"/>
      <c r="I47" s="37"/>
      <c r="J47" s="37"/>
      <c r="K47" s="37"/>
      <c r="L47" s="110">
        <v>23</v>
      </c>
      <c r="M47" s="77" t="s">
        <v>51</v>
      </c>
      <c r="N47" s="81"/>
      <c r="O47" s="81"/>
      <c r="P47" s="81"/>
      <c r="Q47" s="113"/>
      <c r="R47" s="120">
        <f>E44+J44+R44+E45+J45+R45</f>
        <v>42000</v>
      </c>
      <c r="S47" s="90"/>
    </row>
    <row r="48" spans="1:19" ht="20.25" customHeight="1">
      <c r="A48" s="133" t="s">
        <v>52</v>
      </c>
      <c r="B48" s="69"/>
      <c r="C48" s="69"/>
      <c r="D48" s="69"/>
      <c r="E48" s="69"/>
      <c r="F48" s="70"/>
      <c r="G48" s="134" t="s">
        <v>53</v>
      </c>
      <c r="H48" s="69"/>
      <c r="I48" s="69"/>
      <c r="J48" s="69"/>
      <c r="K48" s="69"/>
      <c r="L48" s="110">
        <v>24</v>
      </c>
      <c r="M48" s="135">
        <v>15</v>
      </c>
      <c r="N48" s="70" t="s">
        <v>54</v>
      </c>
      <c r="O48" s="136">
        <v>0</v>
      </c>
      <c r="P48" s="81" t="s">
        <v>55</v>
      </c>
      <c r="Q48" s="79"/>
      <c r="R48" s="137">
        <v>0</v>
      </c>
      <c r="S48" s="138"/>
    </row>
    <row r="49" spans="1:19" ht="20.25" customHeight="1" thickBot="1">
      <c r="A49" s="139" t="s">
        <v>14</v>
      </c>
      <c r="B49" s="75"/>
      <c r="C49" s="75"/>
      <c r="D49" s="75"/>
      <c r="E49" s="75"/>
      <c r="F49" s="62"/>
      <c r="G49" s="74"/>
      <c r="H49" s="75"/>
      <c r="I49" s="75"/>
      <c r="J49" s="75"/>
      <c r="K49" s="75"/>
      <c r="L49" s="110">
        <v>25</v>
      </c>
      <c r="M49" s="140">
        <v>21</v>
      </c>
      <c r="N49" s="79" t="s">
        <v>54</v>
      </c>
      <c r="O49" s="136">
        <f>R47</f>
        <v>42000</v>
      </c>
      <c r="P49" s="81" t="s">
        <v>55</v>
      </c>
      <c r="Q49" s="79"/>
      <c r="R49" s="112">
        <f>ROUNDUP(O49*M49/100,1)</f>
        <v>8820</v>
      </c>
      <c r="S49" s="113"/>
    </row>
    <row r="50" spans="1:19" ht="20.25" customHeight="1" thickBot="1">
      <c r="A50" s="61"/>
      <c r="B50" s="37"/>
      <c r="C50" s="37"/>
      <c r="D50" s="37"/>
      <c r="E50" s="37"/>
      <c r="F50" s="66"/>
      <c r="G50" s="67"/>
      <c r="H50" s="37"/>
      <c r="I50" s="37"/>
      <c r="J50" s="37"/>
      <c r="K50" s="37"/>
      <c r="L50" s="123">
        <v>26</v>
      </c>
      <c r="M50" s="141" t="s">
        <v>56</v>
      </c>
      <c r="N50" s="125"/>
      <c r="O50" s="125"/>
      <c r="P50" s="125"/>
      <c r="Q50" s="142"/>
      <c r="R50" s="143">
        <f>O49+R49</f>
        <v>50820</v>
      </c>
      <c r="S50" s="144"/>
    </row>
    <row r="51" spans="1:19" ht="20.25" customHeight="1">
      <c r="A51" s="133" t="s">
        <v>52</v>
      </c>
      <c r="B51" s="69"/>
      <c r="C51" s="69"/>
      <c r="D51" s="69"/>
      <c r="E51" s="69"/>
      <c r="F51" s="70"/>
      <c r="G51" s="134" t="s">
        <v>53</v>
      </c>
      <c r="H51" s="69"/>
      <c r="I51" s="69"/>
      <c r="J51" s="69"/>
      <c r="K51" s="69"/>
      <c r="L51" s="104" t="s">
        <v>57</v>
      </c>
      <c r="M51" s="93"/>
      <c r="N51" s="106" t="s">
        <v>58</v>
      </c>
      <c r="O51" s="92"/>
      <c r="P51" s="92"/>
      <c r="Q51" s="92"/>
      <c r="R51" s="145"/>
      <c r="S51" s="95"/>
    </row>
    <row r="52" spans="1:19" ht="20.25" customHeight="1">
      <c r="A52" s="139" t="s">
        <v>16</v>
      </c>
      <c r="B52" s="75"/>
      <c r="C52" s="75"/>
      <c r="D52" s="75"/>
      <c r="E52" s="75"/>
      <c r="F52" s="62"/>
      <c r="G52" s="74"/>
      <c r="H52" s="75"/>
      <c r="I52" s="75"/>
      <c r="J52" s="75"/>
      <c r="K52" s="75"/>
      <c r="L52" s="110">
        <v>27</v>
      </c>
      <c r="M52" s="77" t="s">
        <v>59</v>
      </c>
      <c r="N52" s="81"/>
      <c r="O52" s="81"/>
      <c r="P52" s="81"/>
      <c r="Q52" s="79"/>
      <c r="R52" s="112">
        <v>0</v>
      </c>
      <c r="S52" s="113"/>
    </row>
    <row r="53" spans="1:19" ht="20.25" customHeight="1">
      <c r="A53" s="61"/>
      <c r="B53" s="37"/>
      <c r="C53" s="37"/>
      <c r="D53" s="37"/>
      <c r="E53" s="37"/>
      <c r="F53" s="66"/>
      <c r="G53" s="67"/>
      <c r="H53" s="37"/>
      <c r="I53" s="37"/>
      <c r="J53" s="37"/>
      <c r="K53" s="37"/>
      <c r="L53" s="110">
        <v>28</v>
      </c>
      <c r="M53" s="77" t="s">
        <v>60</v>
      </c>
      <c r="N53" s="81"/>
      <c r="O53" s="81"/>
      <c r="P53" s="81"/>
      <c r="Q53" s="79"/>
      <c r="R53" s="112">
        <v>0</v>
      </c>
      <c r="S53" s="113"/>
    </row>
    <row r="54" spans="1:19" ht="20.25" customHeight="1">
      <c r="A54" s="146" t="s">
        <v>52</v>
      </c>
      <c r="B54" s="85"/>
      <c r="C54" s="85"/>
      <c r="D54" s="85"/>
      <c r="E54" s="85"/>
      <c r="F54" s="147"/>
      <c r="G54" s="148" t="s">
        <v>53</v>
      </c>
      <c r="H54" s="85"/>
      <c r="I54" s="85"/>
      <c r="J54" s="85"/>
      <c r="K54" s="85"/>
      <c r="L54" s="123">
        <v>29</v>
      </c>
      <c r="M54" s="124" t="s">
        <v>61</v>
      </c>
      <c r="N54" s="125"/>
      <c r="O54" s="125"/>
      <c r="P54" s="125"/>
      <c r="Q54" s="126"/>
      <c r="R54" s="99">
        <v>0</v>
      </c>
      <c r="S54" s="149"/>
    </row>
    <row r="55" spans="1:19" ht="9.75" customHeight="1"/>
    <row r="56" spans="1:19">
      <c r="A56" s="37" t="s">
        <v>75</v>
      </c>
    </row>
    <row r="57" spans="1:19">
      <c r="A57" s="37"/>
    </row>
    <row r="58" spans="1:19">
      <c r="A58" s="37"/>
    </row>
  </sheetData>
  <mergeCells count="3">
    <mergeCell ref="P5:Q5"/>
    <mergeCell ref="A2:S2"/>
    <mergeCell ref="E5:M6"/>
  </mergeCells>
  <pageMargins left="0.31496062992125984" right="0.31496062992125984" top="0.39370078740157483" bottom="0.39370078740157483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8"/>
  <sheetViews>
    <sheetView topLeftCell="A13" zoomScale="130" zoomScaleNormal="130" workbookViewId="0">
      <selection activeCell="I12" sqref="I12:J12"/>
    </sheetView>
  </sheetViews>
  <sheetFormatPr defaultColWidth="9.140625" defaultRowHeight="14.25"/>
  <cols>
    <col min="1" max="1" width="6.42578125" style="34" customWidth="1"/>
    <col min="2" max="2" width="9.85546875" style="34" bestFit="1" customWidth="1"/>
    <col min="3" max="3" width="9.140625" style="34"/>
    <col min="4" max="4" width="12.28515625" style="34" customWidth="1"/>
    <col min="5" max="5" width="7.42578125" style="34" customWidth="1"/>
    <col min="6" max="6" width="8.42578125" style="34" customWidth="1"/>
    <col min="7" max="7" width="9.140625" style="34"/>
    <col min="8" max="8" width="6.140625" style="34" customWidth="1"/>
    <col min="9" max="11" width="9.140625" style="34"/>
    <col min="12" max="12" width="14.7109375" style="34" bestFit="1" customWidth="1"/>
    <col min="13" max="13" width="11.42578125" style="34" bestFit="1" customWidth="1"/>
    <col min="14" max="14" width="16.5703125" style="34" bestFit="1" customWidth="1"/>
    <col min="15" max="16384" width="9.140625" style="34"/>
  </cols>
  <sheetData>
    <row r="1" spans="1:12" ht="18">
      <c r="A1" s="236" t="s">
        <v>80</v>
      </c>
      <c r="B1" s="236"/>
      <c r="C1" s="236"/>
      <c r="D1" s="236"/>
      <c r="E1" s="236"/>
      <c r="F1" s="236"/>
      <c r="G1" s="236"/>
      <c r="H1" s="236"/>
      <c r="I1" s="236"/>
    </row>
    <row r="2" spans="1:12" ht="9.9499999999999993" customHeight="1">
      <c r="A2" s="35"/>
      <c r="B2" s="35"/>
      <c r="C2" s="35"/>
      <c r="D2" s="35"/>
      <c r="E2" s="35"/>
      <c r="F2" s="35"/>
      <c r="G2" s="35"/>
      <c r="H2" s="35"/>
      <c r="I2" s="35"/>
    </row>
    <row r="3" spans="1:12">
      <c r="A3" s="36" t="s">
        <v>62</v>
      </c>
      <c r="B3" s="237" t="s">
        <v>125</v>
      </c>
      <c r="C3" s="238"/>
      <c r="D3" s="238"/>
      <c r="E3" s="238"/>
      <c r="F3" s="238"/>
      <c r="G3" s="238"/>
      <c r="H3" s="238"/>
      <c r="I3" s="238"/>
      <c r="J3" s="238"/>
    </row>
    <row r="4" spans="1:12">
      <c r="A4" s="36" t="s">
        <v>63</v>
      </c>
      <c r="B4" s="37" t="str">
        <f>'[1]Položkový rozpočet'!B3</f>
        <v>Zařízení vzduchotechniky</v>
      </c>
      <c r="C4" s="37"/>
      <c r="D4" s="36"/>
      <c r="E4" s="36"/>
      <c r="F4" s="37"/>
      <c r="G4" s="37"/>
      <c r="H4" s="37"/>
      <c r="I4" s="37"/>
    </row>
    <row r="5" spans="1:12">
      <c r="A5" s="37" t="s">
        <v>81</v>
      </c>
      <c r="B5" s="37"/>
      <c r="C5" s="37"/>
      <c r="D5" s="36"/>
      <c r="E5" s="36" t="s">
        <v>82</v>
      </c>
      <c r="F5" s="38" t="s">
        <v>126</v>
      </c>
      <c r="G5" s="37"/>
      <c r="H5" s="37"/>
      <c r="I5" s="37"/>
    </row>
    <row r="6" spans="1:12" ht="9.9499999999999993" customHeight="1">
      <c r="A6" s="37"/>
      <c r="B6" s="37"/>
      <c r="C6" s="37"/>
      <c r="D6" s="37"/>
      <c r="E6" s="37"/>
      <c r="F6" s="37"/>
      <c r="G6" s="37"/>
      <c r="H6" s="37"/>
      <c r="I6" s="37"/>
    </row>
    <row r="7" spans="1:12">
      <c r="A7" s="239" t="s">
        <v>83</v>
      </c>
      <c r="B7" s="239"/>
      <c r="C7" s="239"/>
      <c r="D7" s="239"/>
      <c r="E7" s="239"/>
      <c r="F7" s="239"/>
      <c r="G7" s="240" t="s">
        <v>69</v>
      </c>
      <c r="H7" s="240"/>
      <c r="I7" s="240" t="s">
        <v>71</v>
      </c>
      <c r="J7" s="240"/>
    </row>
    <row r="8" spans="1:12" ht="15.75" customHeight="1">
      <c r="A8" s="222" t="s">
        <v>131</v>
      </c>
      <c r="B8" s="223"/>
      <c r="C8" s="223"/>
      <c r="D8" s="223"/>
      <c r="E8" s="223"/>
      <c r="F8" s="224"/>
      <c r="G8" s="225"/>
      <c r="H8" s="225"/>
      <c r="I8" s="225"/>
      <c r="J8" s="225"/>
    </row>
    <row r="9" spans="1:12" ht="15.75" customHeight="1">
      <c r="A9" s="230" t="s">
        <v>127</v>
      </c>
      <c r="B9" s="231"/>
      <c r="C9" s="231"/>
      <c r="D9" s="231"/>
      <c r="E9" s="231"/>
      <c r="F9" s="232"/>
      <c r="G9" s="229"/>
      <c r="H9" s="229"/>
      <c r="I9" s="229"/>
      <c r="J9" s="229"/>
    </row>
    <row r="10" spans="1:12" ht="15.75" customHeight="1">
      <c r="A10" s="230" t="s">
        <v>128</v>
      </c>
      <c r="B10" s="231"/>
      <c r="C10" s="231"/>
      <c r="D10" s="231"/>
      <c r="E10" s="231"/>
      <c r="F10" s="232"/>
      <c r="G10" s="229"/>
      <c r="H10" s="229"/>
      <c r="I10" s="229"/>
      <c r="J10" s="229"/>
    </row>
    <row r="11" spans="1:12" ht="15.75" customHeight="1">
      <c r="A11" s="226" t="s">
        <v>171</v>
      </c>
      <c r="B11" s="227"/>
      <c r="C11" s="227"/>
      <c r="D11" s="227"/>
      <c r="E11" s="227"/>
      <c r="F11" s="228"/>
      <c r="G11" s="229"/>
      <c r="H11" s="229"/>
      <c r="I11" s="229"/>
      <c r="J11" s="229"/>
    </row>
    <row r="12" spans="1:12" ht="15.75" customHeight="1">
      <c r="A12" s="226" t="s">
        <v>130</v>
      </c>
      <c r="B12" s="227"/>
      <c r="C12" s="227"/>
      <c r="D12" s="227"/>
      <c r="E12" s="227"/>
      <c r="F12" s="228"/>
      <c r="G12" s="229"/>
      <c r="H12" s="229"/>
      <c r="I12" s="229"/>
      <c r="J12" s="229"/>
      <c r="L12" s="39"/>
    </row>
    <row r="13" spans="1:12" ht="15.75" customHeight="1">
      <c r="A13" s="226"/>
      <c r="B13" s="227"/>
      <c r="C13" s="227"/>
      <c r="D13" s="227"/>
      <c r="E13" s="227"/>
      <c r="F13" s="228"/>
      <c r="G13" s="229"/>
      <c r="H13" s="229"/>
      <c r="I13" s="229"/>
      <c r="J13" s="229"/>
    </row>
    <row r="14" spans="1:12" ht="15.75" customHeight="1">
      <c r="A14" s="226"/>
      <c r="B14" s="227"/>
      <c r="C14" s="227"/>
      <c r="D14" s="227"/>
      <c r="E14" s="227"/>
      <c r="F14" s="228"/>
      <c r="G14" s="229"/>
      <c r="H14" s="229"/>
      <c r="I14" s="229"/>
      <c r="J14" s="229"/>
    </row>
    <row r="15" spans="1:12">
      <c r="A15" s="241"/>
      <c r="B15" s="242"/>
      <c r="C15" s="242"/>
      <c r="D15" s="242"/>
      <c r="E15" s="242"/>
      <c r="F15" s="242"/>
      <c r="G15" s="243"/>
      <c r="H15" s="243"/>
      <c r="I15" s="243"/>
      <c r="J15" s="243"/>
    </row>
    <row r="16" spans="1:12">
      <c r="A16" s="241"/>
      <c r="B16" s="242"/>
      <c r="C16" s="242"/>
      <c r="D16" s="242"/>
      <c r="E16" s="242"/>
      <c r="F16" s="242"/>
      <c r="G16" s="243"/>
      <c r="H16" s="243"/>
      <c r="I16" s="243"/>
      <c r="J16" s="243"/>
    </row>
    <row r="17" spans="1:14" ht="15.75" customHeight="1">
      <c r="A17" s="233"/>
      <c r="B17" s="234"/>
      <c r="C17" s="234"/>
      <c r="D17" s="234"/>
      <c r="E17" s="234"/>
      <c r="F17" s="235"/>
      <c r="G17" s="229"/>
      <c r="H17" s="229"/>
      <c r="I17" s="229"/>
      <c r="J17" s="229"/>
    </row>
    <row r="18" spans="1:14">
      <c r="A18" s="241"/>
      <c r="B18" s="242"/>
      <c r="C18" s="242"/>
      <c r="D18" s="242"/>
      <c r="E18" s="242"/>
      <c r="F18" s="242"/>
      <c r="G18" s="243"/>
      <c r="H18" s="243"/>
      <c r="I18" s="243"/>
      <c r="J18" s="243"/>
    </row>
    <row r="19" spans="1:14">
      <c r="A19" s="249"/>
      <c r="B19" s="249"/>
      <c r="C19" s="249"/>
      <c r="D19" s="249"/>
      <c r="E19" s="249"/>
      <c r="F19" s="249"/>
      <c r="G19" s="250"/>
      <c r="H19" s="250"/>
      <c r="I19" s="250"/>
      <c r="J19" s="250"/>
    </row>
    <row r="20" spans="1:14" ht="9.9499999999999993" customHeight="1"/>
    <row r="21" spans="1:14">
      <c r="A21" s="251" t="s">
        <v>84</v>
      </c>
      <c r="B21" s="252"/>
      <c r="C21" s="252"/>
      <c r="D21" s="252"/>
      <c r="E21" s="252"/>
      <c r="F21" s="253"/>
      <c r="G21" s="254">
        <f>SUM(G8:H20)</f>
        <v>0</v>
      </c>
      <c r="H21" s="253"/>
      <c r="I21" s="254">
        <f>SUM(I8:J20)</f>
        <v>0</v>
      </c>
      <c r="J21" s="253"/>
    </row>
    <row r="22" spans="1:14" ht="9.9499999999999993" customHeight="1"/>
    <row r="23" spans="1:14">
      <c r="A23" s="255" t="s">
        <v>78</v>
      </c>
      <c r="B23" s="256"/>
      <c r="C23" s="256"/>
      <c r="D23" s="256"/>
      <c r="E23" s="256"/>
      <c r="F23" s="256"/>
      <c r="G23" s="256"/>
      <c r="H23" s="257"/>
      <c r="I23" s="240" t="s">
        <v>69</v>
      </c>
      <c r="J23" s="240"/>
    </row>
    <row r="24" spans="1:14" ht="9.9499999999999993" customHeight="1">
      <c r="A24" s="40"/>
      <c r="B24" s="40"/>
      <c r="C24" s="40"/>
      <c r="D24" s="40"/>
      <c r="E24" s="40"/>
      <c r="F24" s="40"/>
      <c r="G24" s="41"/>
      <c r="H24" s="41"/>
      <c r="I24" s="41"/>
      <c r="J24" s="41"/>
    </row>
    <row r="25" spans="1:14">
      <c r="A25" s="42" t="s">
        <v>85</v>
      </c>
      <c r="B25" s="244" t="s">
        <v>86</v>
      </c>
      <c r="C25" s="245"/>
      <c r="D25" s="245"/>
      <c r="E25" s="245"/>
      <c r="F25" s="245"/>
      <c r="G25" s="245"/>
      <c r="H25" s="246"/>
      <c r="I25" s="247">
        <v>10000</v>
      </c>
      <c r="J25" s="248"/>
      <c r="L25" s="43"/>
    </row>
    <row r="26" spans="1:14">
      <c r="A26" s="44" t="s">
        <v>87</v>
      </c>
      <c r="B26" s="258" t="s">
        <v>88</v>
      </c>
      <c r="C26" s="258"/>
      <c r="D26" s="258"/>
      <c r="E26" s="258"/>
      <c r="F26" s="258"/>
      <c r="G26" s="258"/>
      <c r="H26" s="259"/>
      <c r="I26" s="260">
        <v>8000</v>
      </c>
      <c r="J26" s="260"/>
      <c r="M26" s="39"/>
      <c r="N26" s="39"/>
    </row>
    <row r="27" spans="1:14">
      <c r="A27" s="44" t="s">
        <v>89</v>
      </c>
      <c r="B27" s="258" t="s">
        <v>110</v>
      </c>
      <c r="C27" s="258"/>
      <c r="D27" s="258"/>
      <c r="E27" s="258"/>
      <c r="F27" s="258"/>
      <c r="G27" s="258"/>
      <c r="H27" s="259"/>
      <c r="I27" s="260">
        <v>5000</v>
      </c>
      <c r="J27" s="260"/>
      <c r="L27" s="45"/>
    </row>
    <row r="28" spans="1:14" ht="26.25" customHeight="1">
      <c r="A28" s="46" t="s">
        <v>90</v>
      </c>
      <c r="B28" s="261" t="s">
        <v>111</v>
      </c>
      <c r="C28" s="262"/>
      <c r="D28" s="262"/>
      <c r="E28" s="262"/>
      <c r="F28" s="262"/>
      <c r="G28" s="262"/>
      <c r="H28" s="263"/>
      <c r="I28" s="264">
        <v>0</v>
      </c>
      <c r="J28" s="264"/>
      <c r="L28" s="45"/>
    </row>
    <row r="29" spans="1:14">
      <c r="A29" s="44" t="s">
        <v>91</v>
      </c>
      <c r="B29" s="258" t="s">
        <v>92</v>
      </c>
      <c r="C29" s="258"/>
      <c r="D29" s="258"/>
      <c r="E29" s="258"/>
      <c r="F29" s="258"/>
      <c r="G29" s="258"/>
      <c r="H29" s="259"/>
      <c r="I29" s="260">
        <v>0</v>
      </c>
      <c r="J29" s="260"/>
      <c r="L29" s="45"/>
    </row>
    <row r="30" spans="1:14">
      <c r="A30" s="44" t="s">
        <v>93</v>
      </c>
      <c r="B30" s="47" t="s">
        <v>94</v>
      </c>
      <c r="C30" s="47"/>
      <c r="D30" s="47"/>
      <c r="E30" s="47"/>
      <c r="F30" s="47"/>
      <c r="G30" s="47"/>
      <c r="H30" s="48"/>
      <c r="I30" s="260">
        <v>0</v>
      </c>
      <c r="J30" s="260"/>
      <c r="L30" s="45"/>
    </row>
    <row r="31" spans="1:14">
      <c r="A31" s="44" t="s">
        <v>95</v>
      </c>
      <c r="B31" s="47" t="s">
        <v>96</v>
      </c>
      <c r="C31" s="49"/>
      <c r="D31" s="49"/>
      <c r="E31" s="49"/>
      <c r="F31" s="49"/>
      <c r="G31" s="49"/>
      <c r="H31" s="50"/>
      <c r="I31" s="260">
        <v>3500</v>
      </c>
      <c r="J31" s="260"/>
      <c r="L31" s="45"/>
    </row>
    <row r="32" spans="1:14">
      <c r="A32" s="44" t="s">
        <v>97</v>
      </c>
      <c r="B32" s="267" t="s">
        <v>98</v>
      </c>
      <c r="C32" s="258"/>
      <c r="D32" s="258"/>
      <c r="E32" s="258"/>
      <c r="F32" s="258"/>
      <c r="G32" s="258"/>
      <c r="H32" s="259"/>
      <c r="I32" s="260">
        <v>3500</v>
      </c>
      <c r="J32" s="260"/>
      <c r="L32" s="45"/>
    </row>
    <row r="33" spans="1:14">
      <c r="A33" s="44" t="s">
        <v>99</v>
      </c>
      <c r="B33" s="267" t="s">
        <v>109</v>
      </c>
      <c r="C33" s="258"/>
      <c r="D33" s="258"/>
      <c r="E33" s="258"/>
      <c r="F33" s="258"/>
      <c r="G33" s="258"/>
      <c r="H33" s="259"/>
      <c r="I33" s="260">
        <v>12000</v>
      </c>
      <c r="J33" s="260"/>
      <c r="L33" s="45"/>
    </row>
    <row r="34" spans="1:14">
      <c r="A34" s="51"/>
      <c r="B34" s="265"/>
      <c r="C34" s="265"/>
      <c r="D34" s="265"/>
      <c r="E34" s="265"/>
      <c r="F34" s="265"/>
      <c r="G34" s="265"/>
      <c r="H34" s="266"/>
      <c r="I34" s="250"/>
      <c r="J34" s="250"/>
      <c r="M34" s="39"/>
      <c r="N34" s="39"/>
    </row>
    <row r="35" spans="1:14" ht="9.9499999999999993" customHeight="1"/>
    <row r="36" spans="1:14">
      <c r="A36" s="251" t="s">
        <v>100</v>
      </c>
      <c r="B36" s="252"/>
      <c r="C36" s="252"/>
      <c r="D36" s="252"/>
      <c r="E36" s="252"/>
      <c r="F36" s="252"/>
      <c r="G36" s="252"/>
      <c r="H36" s="253"/>
      <c r="I36" s="254">
        <f>SUM(I25:J35)</f>
        <v>42000</v>
      </c>
      <c r="J36" s="253"/>
    </row>
    <row r="37" spans="1:14" ht="9.9499999999999993" customHeight="1">
      <c r="N37" s="39"/>
    </row>
    <row r="38" spans="1:14">
      <c r="A38" s="43" t="s">
        <v>170</v>
      </c>
    </row>
  </sheetData>
  <mergeCells count="66">
    <mergeCell ref="B34:H34"/>
    <mergeCell ref="I34:J34"/>
    <mergeCell ref="A36:H36"/>
    <mergeCell ref="I36:J36"/>
    <mergeCell ref="I30:J30"/>
    <mergeCell ref="I31:J31"/>
    <mergeCell ref="B32:H32"/>
    <mergeCell ref="I32:J32"/>
    <mergeCell ref="B33:H33"/>
    <mergeCell ref="I33:J33"/>
    <mergeCell ref="B27:H27"/>
    <mergeCell ref="I27:J27"/>
    <mergeCell ref="B28:H28"/>
    <mergeCell ref="I28:J28"/>
    <mergeCell ref="B29:H29"/>
    <mergeCell ref="I29:J29"/>
    <mergeCell ref="I21:J21"/>
    <mergeCell ref="A23:H23"/>
    <mergeCell ref="I23:J23"/>
    <mergeCell ref="B26:H26"/>
    <mergeCell ref="I26:J26"/>
    <mergeCell ref="A15:F15"/>
    <mergeCell ref="G15:H15"/>
    <mergeCell ref="I15:J15"/>
    <mergeCell ref="B25:H25"/>
    <mergeCell ref="I25:J25"/>
    <mergeCell ref="A16:F16"/>
    <mergeCell ref="G16:H16"/>
    <mergeCell ref="I16:J16"/>
    <mergeCell ref="A19:F19"/>
    <mergeCell ref="G19:H19"/>
    <mergeCell ref="I19:J19"/>
    <mergeCell ref="A18:F18"/>
    <mergeCell ref="G18:H18"/>
    <mergeCell ref="I18:J18"/>
    <mergeCell ref="A21:F21"/>
    <mergeCell ref="G21:H21"/>
    <mergeCell ref="A17:F17"/>
    <mergeCell ref="G17:H17"/>
    <mergeCell ref="I17:J17"/>
    <mergeCell ref="A1:I1"/>
    <mergeCell ref="B3:J3"/>
    <mergeCell ref="A7:F7"/>
    <mergeCell ref="G7:H7"/>
    <mergeCell ref="I7:J7"/>
    <mergeCell ref="A10:F10"/>
    <mergeCell ref="G10:H10"/>
    <mergeCell ref="I10:J10"/>
    <mergeCell ref="A11:F11"/>
    <mergeCell ref="G11:H11"/>
    <mergeCell ref="I11:J11"/>
    <mergeCell ref="A12:F12"/>
    <mergeCell ref="G12:H12"/>
    <mergeCell ref="A8:F8"/>
    <mergeCell ref="G8:H8"/>
    <mergeCell ref="I8:J8"/>
    <mergeCell ref="A14:F14"/>
    <mergeCell ref="G14:H14"/>
    <mergeCell ref="I14:J14"/>
    <mergeCell ref="A9:F9"/>
    <mergeCell ref="G9:H9"/>
    <mergeCell ref="I9:J9"/>
    <mergeCell ref="I12:J12"/>
    <mergeCell ref="A13:F13"/>
    <mergeCell ref="G13:H13"/>
    <mergeCell ref="I13:J13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Y104"/>
  <sheetViews>
    <sheetView tabSelected="1" view="pageLayout" topLeftCell="A82" zoomScale="130" zoomScaleNormal="100" zoomScaleSheetLayoutView="130" zoomScalePageLayoutView="130" workbookViewId="0">
      <selection activeCell="G101" sqref="G101"/>
    </sheetView>
  </sheetViews>
  <sheetFormatPr defaultRowHeight="15"/>
  <cols>
    <col min="1" max="1" width="5.28515625" style="184" customWidth="1"/>
    <col min="2" max="2" width="76.7109375" customWidth="1"/>
    <col min="3" max="3" width="3.140625" style="32" customWidth="1"/>
    <col min="4" max="4" width="6.7109375" style="20" customWidth="1"/>
    <col min="5" max="5" width="10.28515625" style="21" customWidth="1"/>
    <col min="6" max="6" width="12.5703125" style="12" customWidth="1"/>
    <col min="7" max="7" width="10.28515625" style="26" customWidth="1"/>
    <col min="8" max="8" width="16.140625" style="26" customWidth="1"/>
    <col min="9" max="9" width="3.7109375" style="2" customWidth="1"/>
    <col min="10" max="10" width="9.140625" style="6"/>
    <col min="11" max="11" width="10" style="2" bestFit="1" customWidth="1"/>
    <col min="12" max="129" width="9.140625" style="2"/>
  </cols>
  <sheetData>
    <row r="1" spans="1:129" ht="15.75">
      <c r="A1" s="268" t="s">
        <v>79</v>
      </c>
      <c r="B1" s="268"/>
      <c r="C1" s="268"/>
      <c r="D1" s="268"/>
      <c r="E1" s="268"/>
      <c r="F1" s="268"/>
      <c r="G1" s="268"/>
      <c r="H1" s="268"/>
    </row>
    <row r="2" spans="1:129">
      <c r="A2" s="175" t="s">
        <v>62</v>
      </c>
      <c r="B2" s="5" t="s">
        <v>125</v>
      </c>
      <c r="C2" s="271" t="s">
        <v>64</v>
      </c>
      <c r="D2" s="272"/>
      <c r="E2" s="269"/>
      <c r="F2" s="270"/>
      <c r="G2" s="270"/>
      <c r="H2" s="270"/>
    </row>
    <row r="3" spans="1:129">
      <c r="A3" s="175" t="s">
        <v>63</v>
      </c>
      <c r="B3" s="5" t="s">
        <v>129</v>
      </c>
      <c r="C3" s="33"/>
      <c r="D3" s="14"/>
      <c r="E3" s="270"/>
      <c r="F3" s="270"/>
      <c r="G3" s="270"/>
      <c r="H3" s="270"/>
    </row>
    <row r="4" spans="1:129" ht="8.1" customHeight="1">
      <c r="A4" s="176"/>
      <c r="B4" s="4"/>
      <c r="C4" s="31"/>
      <c r="D4" s="15"/>
      <c r="E4" s="16"/>
      <c r="F4" s="9"/>
      <c r="G4" s="25"/>
      <c r="H4" s="25"/>
    </row>
    <row r="5" spans="1:129" s="174" customFormat="1" ht="22.5">
      <c r="A5" s="177" t="s">
        <v>72</v>
      </c>
      <c r="B5" s="168" t="s">
        <v>65</v>
      </c>
      <c r="C5" s="168" t="s">
        <v>66</v>
      </c>
      <c r="D5" s="169" t="s">
        <v>67</v>
      </c>
      <c r="E5" s="170" t="s">
        <v>68</v>
      </c>
      <c r="F5" s="171" t="s">
        <v>69</v>
      </c>
      <c r="G5" s="172" t="s">
        <v>70</v>
      </c>
      <c r="H5" s="173" t="s">
        <v>71</v>
      </c>
      <c r="I5" s="2"/>
      <c r="J5" s="6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</row>
    <row r="6" spans="1:129" s="2" customFormat="1">
      <c r="A6" s="178"/>
      <c r="B6" s="3"/>
      <c r="C6" s="3"/>
      <c r="D6" s="17"/>
      <c r="E6" s="18"/>
      <c r="F6" s="10"/>
      <c r="G6" s="22"/>
      <c r="H6" s="22"/>
      <c r="J6" s="6"/>
    </row>
    <row r="7" spans="1:129" s="1" customFormat="1" ht="15" customHeight="1">
      <c r="A7" s="185" t="s">
        <v>131</v>
      </c>
      <c r="B7" s="161"/>
      <c r="C7" s="162"/>
      <c r="D7" s="163"/>
      <c r="E7" s="164"/>
      <c r="F7" s="165"/>
      <c r="G7" s="165"/>
      <c r="H7" s="165"/>
      <c r="I7" s="7"/>
      <c r="J7" s="205"/>
      <c r="K7" s="206"/>
      <c r="L7" s="207"/>
      <c r="M7" s="207"/>
      <c r="N7" s="20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</row>
    <row r="8" spans="1:129" s="7" customFormat="1" ht="32.25" customHeight="1">
      <c r="A8" s="179" t="s">
        <v>116</v>
      </c>
      <c r="B8" s="30" t="s">
        <v>149</v>
      </c>
      <c r="C8" s="23" t="s">
        <v>77</v>
      </c>
      <c r="D8" s="24">
        <v>1</v>
      </c>
      <c r="E8" s="19"/>
      <c r="F8" s="11">
        <f t="shared" ref="F8" si="0">+E8*D8</f>
        <v>0</v>
      </c>
      <c r="G8" s="11">
        <f>0.2*E8</f>
        <v>0</v>
      </c>
      <c r="H8" s="11">
        <f t="shared" ref="H8:H9" si="1">+G8*D8</f>
        <v>0</v>
      </c>
      <c r="I8" s="27"/>
      <c r="J8" s="28"/>
      <c r="K8" s="29"/>
      <c r="L8" s="13"/>
      <c r="M8" s="13"/>
      <c r="N8" s="13"/>
      <c r="P8" s="8"/>
    </row>
    <row r="9" spans="1:129" s="7" customFormat="1" ht="21" customHeight="1">
      <c r="A9" s="179" t="s">
        <v>117</v>
      </c>
      <c r="B9" s="30" t="s">
        <v>132</v>
      </c>
      <c r="C9" s="23" t="s">
        <v>73</v>
      </c>
      <c r="D9" s="24">
        <v>2</v>
      </c>
      <c r="E9" s="19"/>
      <c r="F9" s="11">
        <f t="shared" ref="F9" si="2">+E9*D9</f>
        <v>0</v>
      </c>
      <c r="G9" s="11">
        <f>0.2*E9</f>
        <v>0</v>
      </c>
      <c r="H9" s="11">
        <f t="shared" si="1"/>
        <v>0</v>
      </c>
      <c r="I9" s="27"/>
      <c r="J9" s="28"/>
      <c r="K9" s="29"/>
      <c r="L9" s="13"/>
      <c r="M9" s="13"/>
      <c r="N9" s="13"/>
      <c r="P9" s="8"/>
    </row>
    <row r="10" spans="1:129" s="7" customFormat="1" ht="21" customHeight="1">
      <c r="A10" s="179"/>
      <c r="B10" s="30" t="s">
        <v>168</v>
      </c>
      <c r="C10" s="23" t="s">
        <v>73</v>
      </c>
      <c r="D10" s="24">
        <v>1</v>
      </c>
      <c r="E10" s="19"/>
      <c r="F10" s="11">
        <f t="shared" ref="F10" si="3">+E10*D10</f>
        <v>0</v>
      </c>
      <c r="G10" s="11">
        <f>0.2*E10</f>
        <v>0</v>
      </c>
      <c r="H10" s="11">
        <f t="shared" ref="H10" si="4">+G10*D10</f>
        <v>0</v>
      </c>
      <c r="I10" s="27"/>
      <c r="J10" s="28"/>
      <c r="K10" s="29"/>
      <c r="L10" s="13"/>
      <c r="M10" s="13"/>
      <c r="N10" s="13"/>
      <c r="P10" s="8"/>
    </row>
    <row r="11" spans="1:129" s="7" customFormat="1" ht="12.75" customHeight="1">
      <c r="A11" s="179"/>
      <c r="B11" s="30" t="s">
        <v>135</v>
      </c>
      <c r="C11" s="23" t="s">
        <v>73</v>
      </c>
      <c r="D11" s="24">
        <v>8</v>
      </c>
      <c r="E11" s="19"/>
      <c r="F11" s="11">
        <f t="shared" ref="F11" si="5">+E11*D11</f>
        <v>0</v>
      </c>
      <c r="G11" s="11">
        <f>0.2*E11</f>
        <v>0</v>
      </c>
      <c r="H11" s="11">
        <f t="shared" ref="H11" si="6">+G11*D11</f>
        <v>0</v>
      </c>
      <c r="J11" s="8"/>
    </row>
    <row r="12" spans="1:129" s="1" customFormat="1" ht="15" customHeight="1">
      <c r="A12" s="183"/>
      <c r="B12" s="30" t="s">
        <v>133</v>
      </c>
      <c r="C12" s="23" t="s">
        <v>73</v>
      </c>
      <c r="D12" s="24">
        <v>1</v>
      </c>
      <c r="E12" s="19"/>
      <c r="F12" s="11">
        <f>+E12*D12</f>
        <v>0</v>
      </c>
      <c r="G12" s="11">
        <f>0.2*F12</f>
        <v>0</v>
      </c>
      <c r="H12" s="11">
        <f>+G12*D12</f>
        <v>0</v>
      </c>
      <c r="I12" s="7"/>
      <c r="J12" s="205"/>
      <c r="K12" s="206"/>
      <c r="L12" s="207"/>
      <c r="M12" s="207"/>
      <c r="N12" s="20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</row>
    <row r="13" spans="1:129" s="1" customFormat="1" ht="15" customHeight="1">
      <c r="A13" s="183"/>
      <c r="B13" s="30"/>
      <c r="C13" s="23"/>
      <c r="D13" s="24"/>
      <c r="E13" s="19"/>
      <c r="F13" s="11"/>
      <c r="G13" s="11"/>
      <c r="H13" s="11"/>
      <c r="I13" s="7"/>
      <c r="J13" s="205"/>
      <c r="K13" s="206"/>
      <c r="L13" s="207"/>
      <c r="M13" s="207"/>
      <c r="N13" s="20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</row>
    <row r="14" spans="1:129" s="1" customFormat="1" ht="36.75" customHeight="1">
      <c r="A14" s="183"/>
      <c r="B14" s="150" t="s">
        <v>104</v>
      </c>
      <c r="C14" s="151"/>
      <c r="D14" s="24"/>
      <c r="E14" s="19"/>
      <c r="F14" s="11"/>
      <c r="G14" s="11"/>
      <c r="H14" s="11"/>
      <c r="I14" s="7"/>
      <c r="J14" s="205"/>
      <c r="K14" s="206"/>
      <c r="L14" s="207"/>
      <c r="M14" s="207"/>
      <c r="N14" s="20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</row>
    <row r="15" spans="1:129" s="1" customFormat="1" ht="15" customHeight="1">
      <c r="A15" s="183"/>
      <c r="B15" s="150" t="s">
        <v>112</v>
      </c>
      <c r="C15" s="151" t="s">
        <v>102</v>
      </c>
      <c r="D15" s="24">
        <v>82</v>
      </c>
      <c r="E15" s="19"/>
      <c r="F15" s="11">
        <f>+E15*D15</f>
        <v>0</v>
      </c>
      <c r="G15" s="11">
        <f>0.4*E15</f>
        <v>0</v>
      </c>
      <c r="H15" s="11">
        <f>+G15*D15</f>
        <v>0</v>
      </c>
      <c r="I15" s="7"/>
      <c r="J15" s="205"/>
      <c r="K15" s="206"/>
      <c r="L15" s="207"/>
      <c r="M15" s="207"/>
      <c r="N15" s="20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</row>
    <row r="16" spans="1:129" s="1" customFormat="1" ht="15" customHeight="1">
      <c r="A16" s="183"/>
      <c r="B16" s="30"/>
      <c r="C16" s="23"/>
      <c r="D16" s="24"/>
      <c r="E16" s="19"/>
      <c r="F16" s="11"/>
      <c r="G16" s="11"/>
      <c r="H16" s="11"/>
      <c r="I16" s="7"/>
      <c r="J16" s="205"/>
      <c r="K16" s="206"/>
      <c r="L16" s="207"/>
      <c r="M16" s="207"/>
      <c r="N16" s="20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</row>
    <row r="17" spans="1:129" s="187" customFormat="1" ht="14.1" customHeight="1">
      <c r="A17" s="189"/>
      <c r="B17" s="190"/>
      <c r="C17" s="151"/>
      <c r="D17" s="191"/>
      <c r="E17" s="19"/>
      <c r="F17" s="193"/>
      <c r="G17" s="193"/>
      <c r="H17" s="193"/>
      <c r="I17" s="208"/>
      <c r="J17" s="209"/>
      <c r="K17" s="210"/>
      <c r="L17" s="208"/>
      <c r="M17" s="208"/>
      <c r="N17" s="208"/>
      <c r="O17" s="208"/>
      <c r="P17" s="208"/>
      <c r="Q17" s="208"/>
      <c r="R17" s="208"/>
      <c r="S17" s="208"/>
      <c r="T17" s="208"/>
      <c r="U17" s="208"/>
      <c r="V17" s="208"/>
      <c r="W17" s="208"/>
      <c r="X17" s="208"/>
      <c r="Y17" s="208"/>
      <c r="Z17" s="208"/>
      <c r="AA17" s="208"/>
      <c r="AB17" s="208"/>
      <c r="AC17" s="208"/>
      <c r="AD17" s="208"/>
      <c r="AE17" s="208"/>
      <c r="AF17" s="208"/>
      <c r="AG17" s="208"/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  <c r="BI17" s="208"/>
      <c r="BJ17" s="208"/>
      <c r="BK17" s="208"/>
      <c r="BL17" s="208"/>
      <c r="BM17" s="208"/>
      <c r="BN17" s="208"/>
      <c r="BO17" s="208"/>
      <c r="BP17" s="208"/>
      <c r="BQ17" s="208"/>
      <c r="BR17" s="208"/>
      <c r="BS17" s="208"/>
      <c r="BT17" s="208"/>
      <c r="BU17" s="208"/>
      <c r="BV17" s="208"/>
      <c r="BW17" s="208"/>
      <c r="BX17" s="208"/>
      <c r="BY17" s="208"/>
      <c r="BZ17" s="208"/>
      <c r="CA17" s="208"/>
      <c r="CB17" s="208"/>
      <c r="CC17" s="208"/>
      <c r="CD17" s="208"/>
      <c r="CE17" s="208"/>
      <c r="CF17" s="208"/>
      <c r="CG17" s="208"/>
      <c r="CH17" s="208"/>
      <c r="CI17" s="208"/>
      <c r="CJ17" s="208"/>
      <c r="CK17" s="208"/>
      <c r="CL17" s="208"/>
      <c r="CM17" s="208"/>
      <c r="CN17" s="208"/>
      <c r="CO17" s="208"/>
      <c r="CP17" s="208"/>
      <c r="CQ17" s="208"/>
      <c r="CR17" s="208"/>
      <c r="CS17" s="208"/>
      <c r="CT17" s="208"/>
      <c r="CU17" s="208"/>
      <c r="CV17" s="208"/>
      <c r="CW17" s="208"/>
      <c r="CX17" s="208"/>
      <c r="CY17" s="208"/>
      <c r="CZ17" s="208"/>
      <c r="DA17" s="208"/>
      <c r="DB17" s="208"/>
      <c r="DC17" s="208"/>
      <c r="DD17" s="208"/>
      <c r="DE17" s="208"/>
      <c r="DF17" s="208"/>
      <c r="DG17" s="208"/>
      <c r="DH17" s="208"/>
      <c r="DI17" s="208"/>
      <c r="DJ17" s="208"/>
      <c r="DK17" s="208"/>
      <c r="DL17" s="208"/>
      <c r="DM17" s="208"/>
      <c r="DN17" s="208"/>
      <c r="DO17" s="208"/>
      <c r="DP17" s="208"/>
      <c r="DQ17" s="208"/>
      <c r="DR17" s="208"/>
      <c r="DS17" s="208"/>
      <c r="DT17" s="208"/>
      <c r="DU17" s="208"/>
      <c r="DV17" s="208"/>
      <c r="DW17" s="208"/>
      <c r="DX17" s="208"/>
      <c r="DY17" s="208"/>
    </row>
    <row r="18" spans="1:129" s="187" customFormat="1" ht="14.1" customHeight="1">
      <c r="A18" s="189"/>
      <c r="B18" s="190" t="s">
        <v>134</v>
      </c>
      <c r="C18" s="151" t="s">
        <v>77</v>
      </c>
      <c r="D18" s="191">
        <v>1</v>
      </c>
      <c r="E18" s="19"/>
      <c r="F18" s="193">
        <f t="shared" ref="F18" si="7">+E18*D18</f>
        <v>0</v>
      </c>
      <c r="G18" s="193"/>
      <c r="H18" s="193">
        <f t="shared" ref="H18" si="8">+G18*D18</f>
        <v>0</v>
      </c>
      <c r="I18" s="208"/>
      <c r="J18" s="209"/>
      <c r="K18" s="210"/>
      <c r="L18" s="208"/>
      <c r="M18" s="208"/>
      <c r="N18" s="208"/>
      <c r="O18" s="208"/>
      <c r="P18" s="208"/>
      <c r="Q18" s="208"/>
      <c r="R18" s="208"/>
      <c r="S18" s="208"/>
      <c r="T18" s="208"/>
      <c r="U18" s="208"/>
      <c r="V18" s="208"/>
      <c r="W18" s="208"/>
      <c r="X18" s="208"/>
      <c r="Y18" s="208"/>
      <c r="Z18" s="208"/>
      <c r="AA18" s="208"/>
      <c r="AB18" s="208"/>
      <c r="AC18" s="208"/>
      <c r="AD18" s="208"/>
      <c r="AE18" s="208"/>
      <c r="AF18" s="208"/>
      <c r="AG18" s="208"/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  <c r="BI18" s="208"/>
      <c r="BJ18" s="208"/>
      <c r="BK18" s="208"/>
      <c r="BL18" s="208"/>
      <c r="BM18" s="208"/>
      <c r="BN18" s="208"/>
      <c r="BO18" s="208"/>
      <c r="BP18" s="208"/>
      <c r="BQ18" s="208"/>
      <c r="BR18" s="208"/>
      <c r="BS18" s="208"/>
      <c r="BT18" s="208"/>
      <c r="BU18" s="208"/>
      <c r="BV18" s="208"/>
      <c r="BW18" s="208"/>
      <c r="BX18" s="208"/>
      <c r="BY18" s="208"/>
      <c r="BZ18" s="208"/>
      <c r="CA18" s="208"/>
      <c r="CB18" s="208"/>
      <c r="CC18" s="208"/>
      <c r="CD18" s="208"/>
      <c r="CE18" s="208"/>
      <c r="CF18" s="208"/>
      <c r="CG18" s="208"/>
      <c r="CH18" s="208"/>
      <c r="CI18" s="208"/>
      <c r="CJ18" s="208"/>
      <c r="CK18" s="208"/>
      <c r="CL18" s="208"/>
      <c r="CM18" s="208"/>
      <c r="CN18" s="208"/>
      <c r="CO18" s="208"/>
      <c r="CP18" s="208"/>
      <c r="CQ18" s="208"/>
      <c r="CR18" s="208"/>
      <c r="CS18" s="208"/>
      <c r="CT18" s="208"/>
      <c r="CU18" s="208"/>
      <c r="CV18" s="208"/>
      <c r="CW18" s="208"/>
      <c r="CX18" s="208"/>
      <c r="CY18" s="208"/>
      <c r="CZ18" s="208"/>
      <c r="DA18" s="208"/>
      <c r="DB18" s="208"/>
      <c r="DC18" s="208"/>
      <c r="DD18" s="208"/>
      <c r="DE18" s="208"/>
      <c r="DF18" s="208"/>
      <c r="DG18" s="208"/>
      <c r="DH18" s="208"/>
      <c r="DI18" s="208"/>
      <c r="DJ18" s="208"/>
      <c r="DK18" s="208"/>
      <c r="DL18" s="208"/>
      <c r="DM18" s="208"/>
      <c r="DN18" s="208"/>
      <c r="DO18" s="208"/>
      <c r="DP18" s="208"/>
      <c r="DQ18" s="208"/>
      <c r="DR18" s="208"/>
      <c r="DS18" s="208"/>
      <c r="DT18" s="208"/>
      <c r="DU18" s="208"/>
      <c r="DV18" s="208"/>
      <c r="DW18" s="208"/>
      <c r="DX18" s="208"/>
      <c r="DY18" s="208"/>
    </row>
    <row r="19" spans="1:129" s="187" customFormat="1" ht="14.1" customHeight="1">
      <c r="A19" s="189"/>
      <c r="B19" s="190"/>
      <c r="C19" s="151"/>
      <c r="D19" s="191"/>
      <c r="E19" s="19"/>
      <c r="F19" s="193"/>
      <c r="G19" s="193"/>
      <c r="H19" s="193"/>
      <c r="I19" s="208"/>
      <c r="J19" s="209"/>
      <c r="K19" s="210"/>
      <c r="L19" s="208"/>
      <c r="M19" s="208"/>
      <c r="N19" s="208"/>
      <c r="O19" s="208"/>
      <c r="P19" s="208"/>
      <c r="Q19" s="208"/>
      <c r="R19" s="208"/>
      <c r="S19" s="208"/>
      <c r="T19" s="208"/>
      <c r="U19" s="208"/>
      <c r="V19" s="208"/>
      <c r="W19" s="208"/>
      <c r="X19" s="208"/>
      <c r="Y19" s="208"/>
      <c r="Z19" s="208"/>
      <c r="AA19" s="208"/>
      <c r="AB19" s="208"/>
      <c r="AC19" s="208"/>
      <c r="AD19" s="208"/>
      <c r="AE19" s="208"/>
      <c r="AF19" s="208"/>
      <c r="AG19" s="208"/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  <c r="BI19" s="208"/>
      <c r="BJ19" s="208"/>
      <c r="BK19" s="208"/>
      <c r="BL19" s="208"/>
      <c r="BM19" s="208"/>
      <c r="BN19" s="208"/>
      <c r="BO19" s="208"/>
      <c r="BP19" s="208"/>
      <c r="BQ19" s="208"/>
      <c r="BR19" s="208"/>
      <c r="BS19" s="208"/>
      <c r="BT19" s="208"/>
      <c r="BU19" s="208"/>
      <c r="BV19" s="208"/>
      <c r="BW19" s="208"/>
      <c r="BX19" s="208"/>
      <c r="BY19" s="208"/>
      <c r="BZ19" s="208"/>
      <c r="CA19" s="208"/>
      <c r="CB19" s="208"/>
      <c r="CC19" s="208"/>
      <c r="CD19" s="208"/>
      <c r="CE19" s="208"/>
      <c r="CF19" s="208"/>
      <c r="CG19" s="208"/>
      <c r="CH19" s="208"/>
      <c r="CI19" s="208"/>
      <c r="CJ19" s="208"/>
      <c r="CK19" s="208"/>
      <c r="CL19" s="208"/>
      <c r="CM19" s="208"/>
      <c r="CN19" s="208"/>
      <c r="CO19" s="208"/>
      <c r="CP19" s="208"/>
      <c r="CQ19" s="208"/>
      <c r="CR19" s="208"/>
      <c r="CS19" s="208"/>
      <c r="CT19" s="208"/>
      <c r="CU19" s="208"/>
      <c r="CV19" s="208"/>
      <c r="CW19" s="208"/>
      <c r="CX19" s="208"/>
      <c r="CY19" s="208"/>
      <c r="CZ19" s="208"/>
      <c r="DA19" s="208"/>
      <c r="DB19" s="208"/>
      <c r="DC19" s="208"/>
      <c r="DD19" s="208"/>
      <c r="DE19" s="208"/>
      <c r="DF19" s="208"/>
      <c r="DG19" s="208"/>
      <c r="DH19" s="208"/>
      <c r="DI19" s="208"/>
      <c r="DJ19" s="208"/>
      <c r="DK19" s="208"/>
      <c r="DL19" s="208"/>
      <c r="DM19" s="208"/>
      <c r="DN19" s="208"/>
      <c r="DO19" s="208"/>
      <c r="DP19" s="208"/>
      <c r="DQ19" s="208"/>
      <c r="DR19" s="208"/>
      <c r="DS19" s="208"/>
      <c r="DT19" s="208"/>
      <c r="DU19" s="208"/>
      <c r="DV19" s="208"/>
      <c r="DW19" s="208"/>
      <c r="DX19" s="208"/>
      <c r="DY19" s="208"/>
    </row>
    <row r="20" spans="1:129" s="187" customFormat="1" ht="14.1" customHeight="1">
      <c r="A20" s="189"/>
      <c r="B20" s="190" t="s">
        <v>124</v>
      </c>
      <c r="C20" s="151" t="s">
        <v>103</v>
      </c>
      <c r="D20" s="191">
        <v>0.8</v>
      </c>
      <c r="E20" s="192"/>
      <c r="F20" s="193">
        <f t="shared" ref="F20" si="9">+E20*D20</f>
        <v>0</v>
      </c>
      <c r="G20" s="193"/>
      <c r="H20" s="193">
        <f t="shared" ref="H20" si="10">+G20*D20</f>
        <v>0</v>
      </c>
      <c r="I20" s="208"/>
      <c r="J20" s="209"/>
      <c r="K20" s="210"/>
      <c r="L20" s="208"/>
      <c r="M20" s="208"/>
      <c r="N20" s="208"/>
      <c r="O20" s="208"/>
      <c r="P20" s="208"/>
      <c r="Q20" s="208"/>
      <c r="R20" s="208"/>
      <c r="S20" s="208"/>
      <c r="T20" s="208"/>
      <c r="U20" s="208"/>
      <c r="V20" s="208"/>
      <c r="W20" s="208"/>
      <c r="X20" s="208"/>
      <c r="Y20" s="208"/>
      <c r="Z20" s="208"/>
      <c r="AA20" s="208"/>
      <c r="AB20" s="208"/>
      <c r="AC20" s="208"/>
      <c r="AD20" s="208"/>
      <c r="AE20" s="208"/>
      <c r="AF20" s="208"/>
      <c r="AG20" s="208"/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  <c r="BI20" s="208"/>
      <c r="BJ20" s="208"/>
      <c r="BK20" s="208"/>
      <c r="BL20" s="208"/>
      <c r="BM20" s="208"/>
      <c r="BN20" s="208"/>
      <c r="BO20" s="208"/>
      <c r="BP20" s="208"/>
      <c r="BQ20" s="208"/>
      <c r="BR20" s="208"/>
      <c r="BS20" s="208"/>
      <c r="BT20" s="208"/>
      <c r="BU20" s="208"/>
      <c r="BV20" s="208"/>
      <c r="BW20" s="208"/>
      <c r="BX20" s="208"/>
      <c r="BY20" s="208"/>
      <c r="BZ20" s="208"/>
      <c r="CA20" s="208"/>
      <c r="CB20" s="208"/>
      <c r="CC20" s="208"/>
      <c r="CD20" s="208"/>
      <c r="CE20" s="208"/>
      <c r="CF20" s="208"/>
      <c r="CG20" s="208"/>
      <c r="CH20" s="208"/>
      <c r="CI20" s="208"/>
      <c r="CJ20" s="208"/>
      <c r="CK20" s="208"/>
      <c r="CL20" s="208"/>
      <c r="CM20" s="208"/>
      <c r="CN20" s="208"/>
      <c r="CO20" s="208"/>
      <c r="CP20" s="208"/>
      <c r="CQ20" s="208"/>
      <c r="CR20" s="208"/>
      <c r="CS20" s="208"/>
      <c r="CT20" s="208"/>
      <c r="CU20" s="208"/>
      <c r="CV20" s="208"/>
      <c r="CW20" s="208"/>
      <c r="CX20" s="208"/>
      <c r="CY20" s="208"/>
      <c r="CZ20" s="208"/>
      <c r="DA20" s="208"/>
      <c r="DB20" s="208"/>
      <c r="DC20" s="208"/>
      <c r="DD20" s="208"/>
      <c r="DE20" s="208"/>
      <c r="DF20" s="208"/>
      <c r="DG20" s="208"/>
      <c r="DH20" s="208"/>
      <c r="DI20" s="208"/>
      <c r="DJ20" s="208"/>
      <c r="DK20" s="208"/>
      <c r="DL20" s="208"/>
      <c r="DM20" s="208"/>
      <c r="DN20" s="208"/>
      <c r="DO20" s="208"/>
      <c r="DP20" s="208"/>
      <c r="DQ20" s="208"/>
      <c r="DR20" s="208"/>
      <c r="DS20" s="208"/>
      <c r="DT20" s="208"/>
      <c r="DU20" s="208"/>
      <c r="DV20" s="208"/>
      <c r="DW20" s="208"/>
      <c r="DX20" s="208"/>
      <c r="DY20" s="208"/>
    </row>
    <row r="21" spans="1:129" s="187" customFormat="1" ht="14.1" customHeight="1">
      <c r="A21" s="189"/>
      <c r="B21" s="190"/>
      <c r="C21" s="151"/>
      <c r="D21" s="191"/>
      <c r="E21" s="192"/>
      <c r="F21" s="193"/>
      <c r="G21" s="193"/>
      <c r="H21" s="193"/>
      <c r="I21" s="208"/>
      <c r="J21" s="209"/>
      <c r="K21" s="210"/>
      <c r="L21" s="208"/>
      <c r="M21" s="208"/>
      <c r="N21" s="208"/>
      <c r="O21" s="208"/>
      <c r="P21" s="208"/>
      <c r="Q21" s="208"/>
      <c r="R21" s="208"/>
      <c r="S21" s="208"/>
      <c r="T21" s="208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  <c r="AE21" s="208"/>
      <c r="AF21" s="208"/>
      <c r="AG21" s="208"/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  <c r="BI21" s="208"/>
      <c r="BJ21" s="208"/>
      <c r="BK21" s="208"/>
      <c r="BL21" s="208"/>
      <c r="BM21" s="208"/>
      <c r="BN21" s="208"/>
      <c r="BO21" s="208"/>
      <c r="BP21" s="208"/>
      <c r="BQ21" s="208"/>
      <c r="BR21" s="208"/>
      <c r="BS21" s="208"/>
      <c r="BT21" s="208"/>
      <c r="BU21" s="208"/>
      <c r="BV21" s="208"/>
      <c r="BW21" s="208"/>
      <c r="BX21" s="208"/>
      <c r="BY21" s="208"/>
      <c r="BZ21" s="208"/>
      <c r="CA21" s="208"/>
      <c r="CB21" s="208"/>
      <c r="CC21" s="208"/>
      <c r="CD21" s="208"/>
      <c r="CE21" s="208"/>
      <c r="CF21" s="208"/>
      <c r="CG21" s="208"/>
      <c r="CH21" s="208"/>
      <c r="CI21" s="208"/>
      <c r="CJ21" s="208"/>
      <c r="CK21" s="208"/>
      <c r="CL21" s="208"/>
      <c r="CM21" s="208"/>
      <c r="CN21" s="208"/>
      <c r="CO21" s="208"/>
      <c r="CP21" s="208"/>
      <c r="CQ21" s="208"/>
      <c r="CR21" s="208"/>
      <c r="CS21" s="208"/>
      <c r="CT21" s="208"/>
      <c r="CU21" s="208"/>
      <c r="CV21" s="208"/>
      <c r="CW21" s="208"/>
      <c r="CX21" s="208"/>
      <c r="CY21" s="208"/>
      <c r="CZ21" s="208"/>
      <c r="DA21" s="208"/>
      <c r="DB21" s="208"/>
      <c r="DC21" s="208"/>
      <c r="DD21" s="208"/>
      <c r="DE21" s="208"/>
      <c r="DF21" s="208"/>
      <c r="DG21" s="208"/>
      <c r="DH21" s="208"/>
      <c r="DI21" s="208"/>
      <c r="DJ21" s="208"/>
      <c r="DK21" s="208"/>
      <c r="DL21" s="208"/>
      <c r="DM21" s="208"/>
      <c r="DN21" s="208"/>
      <c r="DO21" s="208"/>
      <c r="DP21" s="208"/>
      <c r="DQ21" s="208"/>
      <c r="DR21" s="208"/>
      <c r="DS21" s="208"/>
      <c r="DT21" s="208"/>
      <c r="DU21" s="208"/>
      <c r="DV21" s="208"/>
      <c r="DW21" s="208"/>
      <c r="DX21" s="208"/>
      <c r="DY21" s="208"/>
    </row>
    <row r="22" spans="1:129" s="187" customFormat="1" ht="14.1" customHeight="1">
      <c r="A22" s="189"/>
      <c r="B22" s="212" t="s">
        <v>137</v>
      </c>
      <c r="C22" s="151"/>
      <c r="D22" s="191"/>
      <c r="E22" s="192"/>
      <c r="F22" s="193"/>
      <c r="G22" s="193"/>
      <c r="H22" s="193"/>
      <c r="I22" s="208"/>
      <c r="J22" s="209"/>
      <c r="K22" s="210"/>
      <c r="L22" s="208"/>
      <c r="M22" s="208"/>
      <c r="N22" s="208"/>
      <c r="O22" s="208"/>
      <c r="P22" s="208"/>
      <c r="Q22" s="208"/>
      <c r="R22" s="208"/>
      <c r="S22" s="208"/>
      <c r="T22" s="208"/>
      <c r="U22" s="208"/>
      <c r="V22" s="208"/>
      <c r="W22" s="208"/>
      <c r="X22" s="208"/>
      <c r="Y22" s="208"/>
      <c r="Z22" s="208"/>
      <c r="AA22" s="208"/>
      <c r="AB22" s="208"/>
      <c r="AC22" s="208"/>
      <c r="AD22" s="208"/>
      <c r="AE22" s="208"/>
      <c r="AF22" s="208"/>
      <c r="AG22" s="208"/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  <c r="BI22" s="208"/>
      <c r="BJ22" s="208"/>
      <c r="BK22" s="208"/>
      <c r="BL22" s="208"/>
      <c r="BM22" s="208"/>
      <c r="BN22" s="208"/>
      <c r="BO22" s="208"/>
      <c r="BP22" s="208"/>
      <c r="BQ22" s="208"/>
      <c r="BR22" s="208"/>
      <c r="BS22" s="208"/>
      <c r="BT22" s="208"/>
      <c r="BU22" s="208"/>
      <c r="BV22" s="208"/>
      <c r="BW22" s="208"/>
      <c r="BX22" s="208"/>
      <c r="BY22" s="208"/>
      <c r="BZ22" s="208"/>
      <c r="CA22" s="208"/>
      <c r="CB22" s="208"/>
      <c r="CC22" s="208"/>
      <c r="CD22" s="208"/>
      <c r="CE22" s="208"/>
      <c r="CF22" s="208"/>
      <c r="CG22" s="208"/>
      <c r="CH22" s="208"/>
      <c r="CI22" s="208"/>
      <c r="CJ22" s="208"/>
      <c r="CK22" s="208"/>
      <c r="CL22" s="208"/>
      <c r="CM22" s="208"/>
      <c r="CN22" s="208"/>
      <c r="CO22" s="208"/>
      <c r="CP22" s="208"/>
      <c r="CQ22" s="208"/>
      <c r="CR22" s="208"/>
      <c r="CS22" s="208"/>
      <c r="CT22" s="208"/>
      <c r="CU22" s="208"/>
      <c r="CV22" s="208"/>
      <c r="CW22" s="208"/>
      <c r="CX22" s="208"/>
      <c r="CY22" s="208"/>
      <c r="CZ22" s="208"/>
      <c r="DA22" s="208"/>
      <c r="DB22" s="208"/>
      <c r="DC22" s="208"/>
      <c r="DD22" s="208"/>
      <c r="DE22" s="208"/>
      <c r="DF22" s="208"/>
      <c r="DG22" s="208"/>
      <c r="DH22" s="208"/>
      <c r="DI22" s="208"/>
      <c r="DJ22" s="208"/>
      <c r="DK22" s="208"/>
      <c r="DL22" s="208"/>
      <c r="DM22" s="208"/>
      <c r="DN22" s="208"/>
      <c r="DO22" s="208"/>
      <c r="DP22" s="208"/>
      <c r="DQ22" s="208"/>
      <c r="DR22" s="208"/>
      <c r="DS22" s="208"/>
      <c r="DT22" s="208"/>
      <c r="DU22" s="208"/>
      <c r="DV22" s="208"/>
      <c r="DW22" s="208"/>
      <c r="DX22" s="208"/>
      <c r="DY22" s="208"/>
    </row>
    <row r="23" spans="1:129" s="189" customFormat="1" ht="15" customHeight="1">
      <c r="D23" s="191"/>
      <c r="E23" s="192"/>
      <c r="I23" s="211"/>
      <c r="J23" s="211"/>
      <c r="K23" s="211"/>
      <c r="L23" s="211"/>
      <c r="M23" s="211"/>
      <c r="N23" s="211"/>
      <c r="O23" s="211"/>
      <c r="P23" s="211"/>
      <c r="Q23" s="211"/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C23" s="211"/>
      <c r="AD23" s="211"/>
      <c r="AE23" s="211"/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  <c r="BI23" s="211"/>
      <c r="BJ23" s="211"/>
      <c r="BK23" s="211"/>
      <c r="BL23" s="211"/>
      <c r="BM23" s="211"/>
      <c r="BN23" s="211"/>
      <c r="BO23" s="211"/>
      <c r="BP23" s="211"/>
      <c r="BQ23" s="211"/>
      <c r="BR23" s="211"/>
      <c r="BS23" s="211"/>
      <c r="BT23" s="211"/>
      <c r="BU23" s="211"/>
      <c r="BV23" s="211"/>
      <c r="BW23" s="211"/>
      <c r="BX23" s="211"/>
      <c r="BY23" s="211"/>
      <c r="BZ23" s="211"/>
      <c r="CA23" s="211"/>
      <c r="CB23" s="211"/>
      <c r="CC23" s="211"/>
      <c r="CD23" s="211"/>
      <c r="CE23" s="211"/>
      <c r="CF23" s="211"/>
      <c r="CG23" s="211"/>
      <c r="CH23" s="211"/>
      <c r="CI23" s="211"/>
      <c r="CJ23" s="211"/>
      <c r="CK23" s="211"/>
      <c r="CL23" s="211"/>
      <c r="CM23" s="211"/>
      <c r="CN23" s="211"/>
      <c r="CO23" s="211"/>
      <c r="CP23" s="211"/>
      <c r="CQ23" s="211"/>
      <c r="CR23" s="211"/>
      <c r="CS23" s="211"/>
      <c r="CT23" s="211"/>
      <c r="CU23" s="211"/>
      <c r="CV23" s="211"/>
      <c r="CW23" s="211"/>
      <c r="CX23" s="211"/>
      <c r="CY23" s="211"/>
      <c r="CZ23" s="211"/>
      <c r="DA23" s="211"/>
      <c r="DB23" s="211"/>
      <c r="DC23" s="211"/>
      <c r="DD23" s="211"/>
      <c r="DE23" s="211"/>
      <c r="DF23" s="211"/>
      <c r="DG23" s="211"/>
      <c r="DH23" s="211"/>
      <c r="DI23" s="211"/>
      <c r="DJ23" s="211"/>
      <c r="DK23" s="211"/>
      <c r="DL23" s="211"/>
      <c r="DM23" s="211"/>
      <c r="DN23" s="211"/>
      <c r="DO23" s="211"/>
      <c r="DP23" s="211"/>
      <c r="DQ23" s="211"/>
      <c r="DR23" s="211"/>
      <c r="DS23" s="211"/>
      <c r="DT23" s="211"/>
      <c r="DU23" s="211"/>
      <c r="DV23" s="211"/>
      <c r="DW23" s="211"/>
      <c r="DX23" s="211"/>
      <c r="DY23" s="211"/>
    </row>
    <row r="24" spans="1:129" s="1" customFormat="1" ht="15.75" customHeight="1">
      <c r="A24" s="180"/>
      <c r="B24" s="166" t="s">
        <v>118</v>
      </c>
      <c r="C24" s="157"/>
      <c r="D24" s="194"/>
      <c r="E24" s="160"/>
      <c r="F24" s="160">
        <f>SUM(F8:F21)</f>
        <v>0</v>
      </c>
      <c r="G24" s="160"/>
      <c r="H24" s="160">
        <f>SUM(H8:H22)</f>
        <v>0</v>
      </c>
      <c r="I24" s="7"/>
      <c r="J24" s="205"/>
      <c r="K24" s="206"/>
      <c r="L24" s="207"/>
      <c r="M24" s="207"/>
      <c r="N24" s="20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</row>
    <row r="25" spans="1:129" s="1" customFormat="1" ht="15" customHeight="1">
      <c r="A25" s="185" t="s">
        <v>127</v>
      </c>
      <c r="B25" s="161"/>
      <c r="C25" s="162"/>
      <c r="D25" s="163"/>
      <c r="E25" s="165"/>
      <c r="F25" s="165"/>
      <c r="G25" s="165"/>
      <c r="H25" s="165"/>
      <c r="I25" s="7"/>
      <c r="J25" s="205"/>
      <c r="K25" s="206"/>
      <c r="L25" s="207"/>
      <c r="M25" s="207"/>
      <c r="N25" s="20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</row>
    <row r="26" spans="1:129" s="7" customFormat="1" ht="32.25" customHeight="1">
      <c r="A26" s="179" t="s">
        <v>119</v>
      </c>
      <c r="B26" s="30" t="s">
        <v>148</v>
      </c>
      <c r="C26" s="23" t="s">
        <v>77</v>
      </c>
      <c r="D26" s="24">
        <v>1</v>
      </c>
      <c r="E26" s="19"/>
      <c r="F26" s="11">
        <f t="shared" ref="F26:F30" si="11">+E26*D26</f>
        <v>0</v>
      </c>
      <c r="G26" s="11">
        <f>0.2*E26</f>
        <v>0</v>
      </c>
      <c r="H26" s="11">
        <f t="shared" ref="H26:H30" si="12">+G26*D26</f>
        <v>0</v>
      </c>
      <c r="I26" s="27"/>
      <c r="J26" s="28"/>
      <c r="K26" s="29"/>
      <c r="L26" s="13"/>
      <c r="M26" s="13"/>
      <c r="N26" s="13"/>
      <c r="P26" s="8"/>
    </row>
    <row r="27" spans="1:129" s="7" customFormat="1" ht="21" customHeight="1">
      <c r="A27" s="179" t="s">
        <v>138</v>
      </c>
      <c r="B27" s="30" t="s">
        <v>132</v>
      </c>
      <c r="C27" s="23" t="s">
        <v>73</v>
      </c>
      <c r="D27" s="24">
        <v>2</v>
      </c>
      <c r="E27" s="19"/>
      <c r="F27" s="11">
        <f t="shared" si="11"/>
        <v>0</v>
      </c>
      <c r="G27" s="11">
        <f>0.2*E27</f>
        <v>0</v>
      </c>
      <c r="H27" s="11">
        <f t="shared" si="12"/>
        <v>0</v>
      </c>
      <c r="I27" s="27"/>
      <c r="J27" s="28"/>
      <c r="K27" s="29"/>
      <c r="L27" s="13"/>
      <c r="M27" s="13"/>
      <c r="N27" s="13"/>
      <c r="P27" s="8"/>
    </row>
    <row r="28" spans="1:129" s="7" customFormat="1" ht="21" customHeight="1">
      <c r="A28" s="179"/>
      <c r="B28" s="30" t="s">
        <v>168</v>
      </c>
      <c r="C28" s="23" t="s">
        <v>73</v>
      </c>
      <c r="D28" s="24">
        <v>1</v>
      </c>
      <c r="E28" s="19"/>
      <c r="F28" s="11">
        <f t="shared" si="11"/>
        <v>0</v>
      </c>
      <c r="G28" s="11">
        <f>0.2*E28</f>
        <v>0</v>
      </c>
      <c r="H28" s="11">
        <f t="shared" si="12"/>
        <v>0</v>
      </c>
      <c r="I28" s="27"/>
      <c r="J28" s="28"/>
      <c r="K28" s="29"/>
      <c r="L28" s="13"/>
      <c r="M28" s="13"/>
      <c r="N28" s="13"/>
      <c r="P28" s="8"/>
    </row>
    <row r="29" spans="1:129" s="7" customFormat="1" ht="21" customHeight="1">
      <c r="A29" s="179"/>
      <c r="B29" s="30" t="s">
        <v>136</v>
      </c>
      <c r="C29" s="23" t="s">
        <v>77</v>
      </c>
      <c r="D29" s="24">
        <v>1</v>
      </c>
      <c r="E29" s="19"/>
      <c r="F29" s="11">
        <f t="shared" ref="F29" si="13">+E29*D29</f>
        <v>0</v>
      </c>
      <c r="G29" s="11">
        <f>0.2*E29</f>
        <v>0</v>
      </c>
      <c r="H29" s="11">
        <f t="shared" ref="H29" si="14">+G29*D29</f>
        <v>0</v>
      </c>
      <c r="I29" s="27"/>
      <c r="J29" s="28"/>
      <c r="K29" s="29"/>
      <c r="L29" s="13"/>
      <c r="M29" s="13"/>
      <c r="N29" s="13"/>
      <c r="P29" s="8"/>
    </row>
    <row r="30" spans="1:129" s="7" customFormat="1" ht="12.75" customHeight="1">
      <c r="A30" s="179"/>
      <c r="B30" s="30" t="s">
        <v>135</v>
      </c>
      <c r="C30" s="23" t="s">
        <v>73</v>
      </c>
      <c r="D30" s="24">
        <v>8</v>
      </c>
      <c r="E30" s="19"/>
      <c r="F30" s="11">
        <f t="shared" si="11"/>
        <v>0</v>
      </c>
      <c r="G30" s="11">
        <f>0.2*E30</f>
        <v>0</v>
      </c>
      <c r="H30" s="11">
        <f t="shared" si="12"/>
        <v>0</v>
      </c>
      <c r="J30" s="8"/>
    </row>
    <row r="31" spans="1:129" s="1" customFormat="1" ht="15" customHeight="1">
      <c r="A31" s="183"/>
      <c r="B31" s="30" t="s">
        <v>133</v>
      </c>
      <c r="C31" s="23" t="s">
        <v>73</v>
      </c>
      <c r="D31" s="24">
        <v>1</v>
      </c>
      <c r="E31" s="19"/>
      <c r="F31" s="11">
        <f>+E31*D31</f>
        <v>0</v>
      </c>
      <c r="G31" s="11">
        <f>0.2*F31</f>
        <v>0</v>
      </c>
      <c r="H31" s="11">
        <f>+G31*D31</f>
        <v>0</v>
      </c>
      <c r="I31" s="7"/>
      <c r="J31" s="205"/>
      <c r="K31" s="206"/>
      <c r="L31" s="207"/>
      <c r="M31" s="207"/>
      <c r="N31" s="20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</row>
    <row r="32" spans="1:129" s="1" customFormat="1" ht="15" customHeight="1">
      <c r="A32" s="183"/>
      <c r="B32" s="30"/>
      <c r="C32" s="23"/>
      <c r="D32" s="24"/>
      <c r="E32" s="19"/>
      <c r="F32" s="11"/>
      <c r="G32" s="11"/>
      <c r="H32" s="11"/>
      <c r="I32" s="7"/>
      <c r="J32" s="205"/>
      <c r="K32" s="206"/>
      <c r="L32" s="207"/>
      <c r="M32" s="207"/>
      <c r="N32" s="20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</row>
    <row r="33" spans="1:129" s="1" customFormat="1" ht="36.75" customHeight="1">
      <c r="A33" s="183"/>
      <c r="B33" s="150" t="s">
        <v>104</v>
      </c>
      <c r="C33" s="151"/>
      <c r="D33" s="24"/>
      <c r="E33" s="19"/>
      <c r="F33" s="11"/>
      <c r="G33" s="11"/>
      <c r="H33" s="11"/>
      <c r="I33" s="7"/>
      <c r="J33" s="205"/>
      <c r="K33" s="206"/>
      <c r="L33" s="207"/>
      <c r="M33" s="207"/>
      <c r="N33" s="20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</row>
    <row r="34" spans="1:129" s="1" customFormat="1" ht="15" customHeight="1">
      <c r="A34" s="183"/>
      <c r="B34" s="150" t="s">
        <v>112</v>
      </c>
      <c r="C34" s="151" t="s">
        <v>102</v>
      </c>
      <c r="D34" s="24">
        <v>49</v>
      </c>
      <c r="E34" s="19"/>
      <c r="F34" s="11">
        <f>+E34*D34</f>
        <v>0</v>
      </c>
      <c r="G34" s="11">
        <f>0.4*E34</f>
        <v>0</v>
      </c>
      <c r="H34" s="11">
        <f>+G34*D34</f>
        <v>0</v>
      </c>
      <c r="I34" s="7"/>
      <c r="J34" s="205"/>
      <c r="K34" s="206"/>
      <c r="L34" s="207"/>
      <c r="M34" s="207"/>
      <c r="N34" s="20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</row>
    <row r="35" spans="1:129" s="187" customFormat="1" ht="14.1" customHeight="1">
      <c r="A35" s="189"/>
      <c r="B35" s="190"/>
      <c r="C35" s="151"/>
      <c r="D35" s="191"/>
      <c r="E35" s="19"/>
      <c r="F35" s="193"/>
      <c r="G35" s="193"/>
      <c r="H35" s="193"/>
      <c r="I35" s="208"/>
      <c r="J35" s="209"/>
      <c r="K35" s="210"/>
      <c r="L35" s="208"/>
      <c r="M35" s="208"/>
      <c r="N35" s="208"/>
      <c r="O35" s="208"/>
      <c r="P35" s="208"/>
      <c r="Q35" s="208"/>
      <c r="R35" s="208"/>
      <c r="S35" s="208"/>
      <c r="T35" s="208"/>
      <c r="U35" s="208"/>
      <c r="V35" s="208"/>
      <c r="W35" s="208"/>
      <c r="X35" s="208"/>
      <c r="Y35" s="208"/>
      <c r="Z35" s="208"/>
      <c r="AA35" s="208"/>
      <c r="AB35" s="208"/>
      <c r="AC35" s="208"/>
      <c r="AD35" s="208"/>
      <c r="AE35" s="208"/>
      <c r="AF35" s="208"/>
      <c r="AG35" s="208"/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  <c r="BI35" s="208"/>
      <c r="BJ35" s="208"/>
      <c r="BK35" s="208"/>
      <c r="BL35" s="208"/>
      <c r="BM35" s="208"/>
      <c r="BN35" s="208"/>
      <c r="BO35" s="208"/>
      <c r="BP35" s="208"/>
      <c r="BQ35" s="208"/>
      <c r="BR35" s="208"/>
      <c r="BS35" s="208"/>
      <c r="BT35" s="208"/>
      <c r="BU35" s="208"/>
      <c r="BV35" s="208"/>
      <c r="BW35" s="208"/>
      <c r="BX35" s="208"/>
      <c r="BY35" s="208"/>
      <c r="BZ35" s="208"/>
      <c r="CA35" s="208"/>
      <c r="CB35" s="208"/>
      <c r="CC35" s="208"/>
      <c r="CD35" s="208"/>
      <c r="CE35" s="208"/>
      <c r="CF35" s="208"/>
      <c r="CG35" s="208"/>
      <c r="CH35" s="208"/>
      <c r="CI35" s="208"/>
      <c r="CJ35" s="208"/>
      <c r="CK35" s="208"/>
      <c r="CL35" s="208"/>
      <c r="CM35" s="208"/>
      <c r="CN35" s="208"/>
      <c r="CO35" s="208"/>
      <c r="CP35" s="208"/>
      <c r="CQ35" s="208"/>
      <c r="CR35" s="208"/>
      <c r="CS35" s="208"/>
      <c r="CT35" s="208"/>
      <c r="CU35" s="208"/>
      <c r="CV35" s="208"/>
      <c r="CW35" s="208"/>
      <c r="CX35" s="208"/>
      <c r="CY35" s="208"/>
      <c r="CZ35" s="208"/>
      <c r="DA35" s="208"/>
      <c r="DB35" s="208"/>
      <c r="DC35" s="208"/>
      <c r="DD35" s="208"/>
      <c r="DE35" s="208"/>
      <c r="DF35" s="208"/>
      <c r="DG35" s="208"/>
      <c r="DH35" s="208"/>
      <c r="DI35" s="208"/>
      <c r="DJ35" s="208"/>
      <c r="DK35" s="208"/>
      <c r="DL35" s="208"/>
      <c r="DM35" s="208"/>
      <c r="DN35" s="208"/>
      <c r="DO35" s="208"/>
      <c r="DP35" s="208"/>
      <c r="DQ35" s="208"/>
      <c r="DR35" s="208"/>
      <c r="DS35" s="208"/>
      <c r="DT35" s="208"/>
      <c r="DU35" s="208"/>
      <c r="DV35" s="208"/>
      <c r="DW35" s="208"/>
      <c r="DX35" s="208"/>
      <c r="DY35" s="208"/>
    </row>
    <row r="36" spans="1:129" s="187" customFormat="1" ht="14.1" customHeight="1">
      <c r="A36" s="189"/>
      <c r="B36" s="190" t="s">
        <v>134</v>
      </c>
      <c r="C36" s="151" t="s">
        <v>77</v>
      </c>
      <c r="D36" s="191">
        <v>1</v>
      </c>
      <c r="E36" s="19"/>
      <c r="F36" s="193">
        <f t="shared" ref="F36" si="15">+E36*D36</f>
        <v>0</v>
      </c>
      <c r="G36" s="193"/>
      <c r="H36" s="193">
        <f t="shared" ref="H36" si="16">+G36*D36</f>
        <v>0</v>
      </c>
      <c r="I36" s="208"/>
      <c r="J36" s="209"/>
      <c r="K36" s="210"/>
      <c r="L36" s="208"/>
      <c r="M36" s="208"/>
      <c r="N36" s="208"/>
      <c r="O36" s="208"/>
      <c r="P36" s="208"/>
      <c r="Q36" s="208"/>
      <c r="R36" s="208"/>
      <c r="S36" s="208"/>
      <c r="T36" s="208"/>
      <c r="U36" s="208"/>
      <c r="V36" s="208"/>
      <c r="W36" s="208"/>
      <c r="X36" s="208"/>
      <c r="Y36" s="208"/>
      <c r="Z36" s="208"/>
      <c r="AA36" s="208"/>
      <c r="AB36" s="208"/>
      <c r="AC36" s="208"/>
      <c r="AD36" s="208"/>
      <c r="AE36" s="208"/>
      <c r="AF36" s="208"/>
      <c r="AG36" s="208"/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  <c r="BI36" s="208"/>
      <c r="BJ36" s="208"/>
      <c r="BK36" s="208"/>
      <c r="BL36" s="208"/>
      <c r="BM36" s="208"/>
      <c r="BN36" s="208"/>
      <c r="BO36" s="208"/>
      <c r="BP36" s="208"/>
      <c r="BQ36" s="208"/>
      <c r="BR36" s="208"/>
      <c r="BS36" s="208"/>
      <c r="BT36" s="208"/>
      <c r="BU36" s="208"/>
      <c r="BV36" s="208"/>
      <c r="BW36" s="208"/>
      <c r="BX36" s="208"/>
      <c r="BY36" s="208"/>
      <c r="BZ36" s="208"/>
      <c r="CA36" s="208"/>
      <c r="CB36" s="208"/>
      <c r="CC36" s="208"/>
      <c r="CD36" s="208"/>
      <c r="CE36" s="208"/>
      <c r="CF36" s="208"/>
      <c r="CG36" s="208"/>
      <c r="CH36" s="208"/>
      <c r="CI36" s="208"/>
      <c r="CJ36" s="208"/>
      <c r="CK36" s="208"/>
      <c r="CL36" s="208"/>
      <c r="CM36" s="208"/>
      <c r="CN36" s="208"/>
      <c r="CO36" s="208"/>
      <c r="CP36" s="208"/>
      <c r="CQ36" s="208"/>
      <c r="CR36" s="208"/>
      <c r="CS36" s="208"/>
      <c r="CT36" s="208"/>
      <c r="CU36" s="208"/>
      <c r="CV36" s="208"/>
      <c r="CW36" s="208"/>
      <c r="CX36" s="208"/>
      <c r="CY36" s="208"/>
      <c r="CZ36" s="208"/>
      <c r="DA36" s="208"/>
      <c r="DB36" s="208"/>
      <c r="DC36" s="208"/>
      <c r="DD36" s="208"/>
      <c r="DE36" s="208"/>
      <c r="DF36" s="208"/>
      <c r="DG36" s="208"/>
      <c r="DH36" s="208"/>
      <c r="DI36" s="208"/>
      <c r="DJ36" s="208"/>
      <c r="DK36" s="208"/>
      <c r="DL36" s="208"/>
      <c r="DM36" s="208"/>
      <c r="DN36" s="208"/>
      <c r="DO36" s="208"/>
      <c r="DP36" s="208"/>
      <c r="DQ36" s="208"/>
      <c r="DR36" s="208"/>
      <c r="DS36" s="208"/>
      <c r="DT36" s="208"/>
      <c r="DU36" s="208"/>
      <c r="DV36" s="208"/>
      <c r="DW36" s="208"/>
      <c r="DX36" s="208"/>
      <c r="DY36" s="208"/>
    </row>
    <row r="37" spans="1:129" s="187" customFormat="1" ht="14.1" customHeight="1">
      <c r="A37" s="189"/>
      <c r="B37" s="190"/>
      <c r="C37" s="151"/>
      <c r="D37" s="191"/>
      <c r="E37" s="19"/>
      <c r="F37" s="193"/>
      <c r="G37" s="193"/>
      <c r="H37" s="193"/>
      <c r="I37" s="208"/>
      <c r="J37" s="209"/>
      <c r="K37" s="210"/>
      <c r="L37" s="208"/>
      <c r="M37" s="208"/>
      <c r="N37" s="208"/>
      <c r="O37" s="208"/>
      <c r="P37" s="208"/>
      <c r="Q37" s="208"/>
      <c r="R37" s="208"/>
      <c r="S37" s="208"/>
      <c r="T37" s="208"/>
      <c r="U37" s="208"/>
      <c r="V37" s="208"/>
      <c r="W37" s="208"/>
      <c r="X37" s="208"/>
      <c r="Y37" s="208"/>
      <c r="Z37" s="208"/>
      <c r="AA37" s="208"/>
      <c r="AB37" s="208"/>
      <c r="AC37" s="208"/>
      <c r="AD37" s="208"/>
      <c r="AE37" s="208"/>
      <c r="AF37" s="208"/>
      <c r="AG37" s="208"/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  <c r="BI37" s="208"/>
      <c r="BJ37" s="208"/>
      <c r="BK37" s="208"/>
      <c r="BL37" s="208"/>
      <c r="BM37" s="208"/>
      <c r="BN37" s="208"/>
      <c r="BO37" s="208"/>
      <c r="BP37" s="208"/>
      <c r="BQ37" s="208"/>
      <c r="BR37" s="208"/>
      <c r="BS37" s="208"/>
      <c r="BT37" s="208"/>
      <c r="BU37" s="208"/>
      <c r="BV37" s="208"/>
      <c r="BW37" s="208"/>
      <c r="BX37" s="208"/>
      <c r="BY37" s="208"/>
      <c r="BZ37" s="208"/>
      <c r="CA37" s="208"/>
      <c r="CB37" s="208"/>
      <c r="CC37" s="208"/>
      <c r="CD37" s="208"/>
      <c r="CE37" s="208"/>
      <c r="CF37" s="208"/>
      <c r="CG37" s="208"/>
      <c r="CH37" s="208"/>
      <c r="CI37" s="208"/>
      <c r="CJ37" s="208"/>
      <c r="CK37" s="208"/>
      <c r="CL37" s="208"/>
      <c r="CM37" s="208"/>
      <c r="CN37" s="208"/>
      <c r="CO37" s="208"/>
      <c r="CP37" s="208"/>
      <c r="CQ37" s="208"/>
      <c r="CR37" s="208"/>
      <c r="CS37" s="208"/>
      <c r="CT37" s="208"/>
      <c r="CU37" s="208"/>
      <c r="CV37" s="208"/>
      <c r="CW37" s="208"/>
      <c r="CX37" s="208"/>
      <c r="CY37" s="208"/>
      <c r="CZ37" s="208"/>
      <c r="DA37" s="208"/>
      <c r="DB37" s="208"/>
      <c r="DC37" s="208"/>
      <c r="DD37" s="208"/>
      <c r="DE37" s="208"/>
      <c r="DF37" s="208"/>
      <c r="DG37" s="208"/>
      <c r="DH37" s="208"/>
      <c r="DI37" s="208"/>
      <c r="DJ37" s="208"/>
      <c r="DK37" s="208"/>
      <c r="DL37" s="208"/>
      <c r="DM37" s="208"/>
      <c r="DN37" s="208"/>
      <c r="DO37" s="208"/>
      <c r="DP37" s="208"/>
      <c r="DQ37" s="208"/>
      <c r="DR37" s="208"/>
      <c r="DS37" s="208"/>
      <c r="DT37" s="208"/>
      <c r="DU37" s="208"/>
      <c r="DV37" s="208"/>
      <c r="DW37" s="208"/>
      <c r="DX37" s="208"/>
      <c r="DY37" s="208"/>
    </row>
    <row r="38" spans="1:129" s="187" customFormat="1" ht="14.1" customHeight="1">
      <c r="A38" s="189"/>
      <c r="B38" s="190" t="s">
        <v>124</v>
      </c>
      <c r="C38" s="151" t="s">
        <v>103</v>
      </c>
      <c r="D38" s="191">
        <v>0.8</v>
      </c>
      <c r="E38" s="192"/>
      <c r="F38" s="193">
        <f t="shared" ref="F38" si="17">+E38*D38</f>
        <v>0</v>
      </c>
      <c r="G38" s="193"/>
      <c r="H38" s="193">
        <f t="shared" ref="H38" si="18">+G38*D38</f>
        <v>0</v>
      </c>
      <c r="I38" s="208"/>
      <c r="J38" s="209"/>
      <c r="K38" s="210"/>
      <c r="L38" s="208"/>
      <c r="M38" s="208"/>
      <c r="N38" s="208"/>
      <c r="O38" s="208"/>
      <c r="P38" s="208"/>
      <c r="Q38" s="208"/>
      <c r="R38" s="208"/>
      <c r="S38" s="208"/>
      <c r="T38" s="208"/>
      <c r="U38" s="208"/>
      <c r="V38" s="208"/>
      <c r="W38" s="208"/>
      <c r="X38" s="208"/>
      <c r="Y38" s="208"/>
      <c r="Z38" s="208"/>
      <c r="AA38" s="208"/>
      <c r="AB38" s="208"/>
      <c r="AC38" s="208"/>
      <c r="AD38" s="208"/>
      <c r="AE38" s="208"/>
      <c r="AF38" s="208"/>
      <c r="AG38" s="208"/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  <c r="BI38" s="208"/>
      <c r="BJ38" s="208"/>
      <c r="BK38" s="208"/>
      <c r="BL38" s="208"/>
      <c r="BM38" s="208"/>
      <c r="BN38" s="208"/>
      <c r="BO38" s="208"/>
      <c r="BP38" s="208"/>
      <c r="BQ38" s="208"/>
      <c r="BR38" s="208"/>
      <c r="BS38" s="208"/>
      <c r="BT38" s="208"/>
      <c r="BU38" s="208"/>
      <c r="BV38" s="208"/>
      <c r="BW38" s="208"/>
      <c r="BX38" s="208"/>
      <c r="BY38" s="208"/>
      <c r="BZ38" s="208"/>
      <c r="CA38" s="208"/>
      <c r="CB38" s="208"/>
      <c r="CC38" s="208"/>
      <c r="CD38" s="208"/>
      <c r="CE38" s="208"/>
      <c r="CF38" s="208"/>
      <c r="CG38" s="208"/>
      <c r="CH38" s="208"/>
      <c r="CI38" s="208"/>
      <c r="CJ38" s="208"/>
      <c r="CK38" s="208"/>
      <c r="CL38" s="208"/>
      <c r="CM38" s="208"/>
      <c r="CN38" s="208"/>
      <c r="CO38" s="208"/>
      <c r="CP38" s="208"/>
      <c r="CQ38" s="208"/>
      <c r="CR38" s="208"/>
      <c r="CS38" s="208"/>
      <c r="CT38" s="208"/>
      <c r="CU38" s="208"/>
      <c r="CV38" s="208"/>
      <c r="CW38" s="208"/>
      <c r="CX38" s="208"/>
      <c r="CY38" s="208"/>
      <c r="CZ38" s="208"/>
      <c r="DA38" s="208"/>
      <c r="DB38" s="208"/>
      <c r="DC38" s="208"/>
      <c r="DD38" s="208"/>
      <c r="DE38" s="208"/>
      <c r="DF38" s="208"/>
      <c r="DG38" s="208"/>
      <c r="DH38" s="208"/>
      <c r="DI38" s="208"/>
      <c r="DJ38" s="208"/>
      <c r="DK38" s="208"/>
      <c r="DL38" s="208"/>
      <c r="DM38" s="208"/>
      <c r="DN38" s="208"/>
      <c r="DO38" s="208"/>
      <c r="DP38" s="208"/>
      <c r="DQ38" s="208"/>
      <c r="DR38" s="208"/>
      <c r="DS38" s="208"/>
      <c r="DT38" s="208"/>
      <c r="DU38" s="208"/>
      <c r="DV38" s="208"/>
      <c r="DW38" s="208"/>
      <c r="DX38" s="208"/>
      <c r="DY38" s="208"/>
    </row>
    <row r="39" spans="1:129" s="187" customFormat="1" ht="14.1" customHeight="1">
      <c r="A39" s="189"/>
      <c r="B39" s="190"/>
      <c r="C39" s="151"/>
      <c r="D39" s="191"/>
      <c r="E39" s="192"/>
      <c r="F39" s="193"/>
      <c r="G39" s="193"/>
      <c r="H39" s="193"/>
      <c r="I39" s="208"/>
      <c r="J39" s="209"/>
      <c r="K39" s="210"/>
      <c r="L39" s="208"/>
      <c r="M39" s="208"/>
      <c r="N39" s="208"/>
      <c r="O39" s="208"/>
      <c r="P39" s="208"/>
      <c r="Q39" s="208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  <c r="AE39" s="208"/>
      <c r="AF39" s="208"/>
      <c r="AG39" s="208"/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  <c r="BI39" s="208"/>
      <c r="BJ39" s="208"/>
      <c r="BK39" s="208"/>
      <c r="BL39" s="208"/>
      <c r="BM39" s="208"/>
      <c r="BN39" s="208"/>
      <c r="BO39" s="208"/>
      <c r="BP39" s="208"/>
      <c r="BQ39" s="208"/>
      <c r="BR39" s="208"/>
      <c r="BS39" s="208"/>
      <c r="BT39" s="208"/>
      <c r="BU39" s="208"/>
      <c r="BV39" s="208"/>
      <c r="BW39" s="208"/>
      <c r="BX39" s="208"/>
      <c r="BY39" s="208"/>
      <c r="BZ39" s="208"/>
      <c r="CA39" s="208"/>
      <c r="CB39" s="208"/>
      <c r="CC39" s="208"/>
      <c r="CD39" s="208"/>
      <c r="CE39" s="208"/>
      <c r="CF39" s="208"/>
      <c r="CG39" s="208"/>
      <c r="CH39" s="208"/>
      <c r="CI39" s="208"/>
      <c r="CJ39" s="208"/>
      <c r="CK39" s="208"/>
      <c r="CL39" s="208"/>
      <c r="CM39" s="208"/>
      <c r="CN39" s="208"/>
      <c r="CO39" s="208"/>
      <c r="CP39" s="208"/>
      <c r="CQ39" s="208"/>
      <c r="CR39" s="208"/>
      <c r="CS39" s="208"/>
      <c r="CT39" s="208"/>
      <c r="CU39" s="208"/>
      <c r="CV39" s="208"/>
      <c r="CW39" s="208"/>
      <c r="CX39" s="208"/>
      <c r="CY39" s="208"/>
      <c r="CZ39" s="208"/>
      <c r="DA39" s="208"/>
      <c r="DB39" s="208"/>
      <c r="DC39" s="208"/>
      <c r="DD39" s="208"/>
      <c r="DE39" s="208"/>
      <c r="DF39" s="208"/>
      <c r="DG39" s="208"/>
      <c r="DH39" s="208"/>
      <c r="DI39" s="208"/>
      <c r="DJ39" s="208"/>
      <c r="DK39" s="208"/>
      <c r="DL39" s="208"/>
      <c r="DM39" s="208"/>
      <c r="DN39" s="208"/>
      <c r="DO39" s="208"/>
      <c r="DP39" s="208"/>
      <c r="DQ39" s="208"/>
      <c r="DR39" s="208"/>
      <c r="DS39" s="208"/>
      <c r="DT39" s="208"/>
      <c r="DU39" s="208"/>
      <c r="DV39" s="208"/>
      <c r="DW39" s="208"/>
      <c r="DX39" s="208"/>
      <c r="DY39" s="208"/>
    </row>
    <row r="40" spans="1:129" s="187" customFormat="1" ht="14.1" customHeight="1">
      <c r="A40" s="189"/>
      <c r="B40" s="212" t="s">
        <v>137</v>
      </c>
      <c r="C40" s="151"/>
      <c r="D40" s="191"/>
      <c r="E40" s="192"/>
      <c r="F40" s="193"/>
      <c r="G40" s="193"/>
      <c r="H40" s="193"/>
      <c r="I40" s="208"/>
      <c r="J40" s="209"/>
      <c r="K40" s="210"/>
      <c r="L40" s="208"/>
      <c r="M40" s="208"/>
      <c r="N40" s="208"/>
      <c r="O40" s="208"/>
      <c r="P40" s="208"/>
      <c r="Q40" s="208"/>
      <c r="R40" s="208"/>
      <c r="S40" s="208"/>
      <c r="T40" s="208"/>
      <c r="U40" s="208"/>
      <c r="V40" s="208"/>
      <c r="W40" s="208"/>
      <c r="X40" s="208"/>
      <c r="Y40" s="208"/>
      <c r="Z40" s="208"/>
      <c r="AA40" s="208"/>
      <c r="AB40" s="208"/>
      <c r="AC40" s="208"/>
      <c r="AD40" s="208"/>
      <c r="AE40" s="208"/>
      <c r="AF40" s="208"/>
      <c r="AG40" s="208"/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  <c r="BI40" s="208"/>
      <c r="BJ40" s="208"/>
      <c r="BK40" s="208"/>
      <c r="BL40" s="208"/>
      <c r="BM40" s="208"/>
      <c r="BN40" s="208"/>
      <c r="BO40" s="208"/>
      <c r="BP40" s="208"/>
      <c r="BQ40" s="208"/>
      <c r="BR40" s="208"/>
      <c r="BS40" s="208"/>
      <c r="BT40" s="208"/>
      <c r="BU40" s="208"/>
      <c r="BV40" s="208"/>
      <c r="BW40" s="208"/>
      <c r="BX40" s="208"/>
      <c r="BY40" s="208"/>
      <c r="BZ40" s="208"/>
      <c r="CA40" s="208"/>
      <c r="CB40" s="208"/>
      <c r="CC40" s="208"/>
      <c r="CD40" s="208"/>
      <c r="CE40" s="208"/>
      <c r="CF40" s="208"/>
      <c r="CG40" s="208"/>
      <c r="CH40" s="208"/>
      <c r="CI40" s="208"/>
      <c r="CJ40" s="208"/>
      <c r="CK40" s="208"/>
      <c r="CL40" s="208"/>
      <c r="CM40" s="208"/>
      <c r="CN40" s="208"/>
      <c r="CO40" s="208"/>
      <c r="CP40" s="208"/>
      <c r="CQ40" s="208"/>
      <c r="CR40" s="208"/>
      <c r="CS40" s="208"/>
      <c r="CT40" s="208"/>
      <c r="CU40" s="208"/>
      <c r="CV40" s="208"/>
      <c r="CW40" s="208"/>
      <c r="CX40" s="208"/>
      <c r="CY40" s="208"/>
      <c r="CZ40" s="208"/>
      <c r="DA40" s="208"/>
      <c r="DB40" s="208"/>
      <c r="DC40" s="208"/>
      <c r="DD40" s="208"/>
      <c r="DE40" s="208"/>
      <c r="DF40" s="208"/>
      <c r="DG40" s="208"/>
      <c r="DH40" s="208"/>
      <c r="DI40" s="208"/>
      <c r="DJ40" s="208"/>
      <c r="DK40" s="208"/>
      <c r="DL40" s="208"/>
      <c r="DM40" s="208"/>
      <c r="DN40" s="208"/>
      <c r="DO40" s="208"/>
      <c r="DP40" s="208"/>
      <c r="DQ40" s="208"/>
      <c r="DR40" s="208"/>
      <c r="DS40" s="208"/>
      <c r="DT40" s="208"/>
      <c r="DU40" s="208"/>
      <c r="DV40" s="208"/>
      <c r="DW40" s="208"/>
      <c r="DX40" s="208"/>
      <c r="DY40" s="208"/>
    </row>
    <row r="41" spans="1:129" s="1" customFormat="1" ht="15" customHeight="1">
      <c r="A41" s="183"/>
      <c r="B41" s="30"/>
      <c r="C41" s="23"/>
      <c r="D41" s="24"/>
      <c r="E41" s="11"/>
      <c r="F41" s="11"/>
      <c r="G41" s="11"/>
      <c r="H41" s="11"/>
      <c r="I41" s="7"/>
      <c r="J41" s="205"/>
      <c r="K41" s="206"/>
      <c r="L41" s="207"/>
      <c r="M41" s="207"/>
      <c r="N41" s="20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</row>
    <row r="42" spans="1:129" s="1" customFormat="1" ht="15.75" customHeight="1">
      <c r="A42" s="180"/>
      <c r="B42" s="166" t="s">
        <v>105</v>
      </c>
      <c r="C42" s="157"/>
      <c r="D42" s="158"/>
      <c r="E42" s="159"/>
      <c r="F42" s="160">
        <f>SUM(F26:F39)</f>
        <v>0</v>
      </c>
      <c r="G42" s="160"/>
      <c r="H42" s="160">
        <f>SUM(H26:H38)</f>
        <v>0</v>
      </c>
      <c r="I42" s="7"/>
      <c r="J42" s="205"/>
      <c r="K42" s="206"/>
      <c r="L42" s="207"/>
      <c r="M42" s="207"/>
      <c r="N42" s="20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</row>
    <row r="43" spans="1:129" s="188" customFormat="1" ht="15.75" customHeight="1">
      <c r="A43" s="186" t="s">
        <v>128</v>
      </c>
      <c r="B43" s="166"/>
      <c r="C43" s="157"/>
      <c r="D43" s="158"/>
      <c r="E43" s="159"/>
      <c r="F43" s="160"/>
      <c r="G43" s="160"/>
      <c r="H43" s="160"/>
      <c r="I43" s="7"/>
      <c r="J43" s="205"/>
      <c r="K43" s="206"/>
      <c r="L43" s="207"/>
      <c r="M43" s="207"/>
      <c r="N43" s="20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</row>
    <row r="44" spans="1:129" s="188" customFormat="1" ht="29.25" customHeight="1">
      <c r="A44" s="179" t="s">
        <v>139</v>
      </c>
      <c r="B44" s="30" t="s">
        <v>147</v>
      </c>
      <c r="C44" s="23" t="s">
        <v>77</v>
      </c>
      <c r="D44" s="24">
        <v>2</v>
      </c>
      <c r="E44" s="19"/>
      <c r="F44" s="11">
        <f t="shared" ref="F44:F47" si="19">+E44*D44</f>
        <v>0</v>
      </c>
      <c r="G44" s="11">
        <f>0.2*E44</f>
        <v>0</v>
      </c>
      <c r="H44" s="11">
        <f t="shared" ref="H44:H47" si="20">+G44*D44</f>
        <v>0</v>
      </c>
      <c r="I44" s="7"/>
      <c r="J44" s="205"/>
      <c r="K44" s="206"/>
      <c r="L44" s="207"/>
      <c r="M44" s="207"/>
      <c r="N44" s="20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</row>
    <row r="45" spans="1:129" s="188" customFormat="1" ht="15.75" customHeight="1">
      <c r="A45" s="179" t="s">
        <v>140</v>
      </c>
      <c r="B45" s="30" t="s">
        <v>141</v>
      </c>
      <c r="C45" s="23" t="s">
        <v>73</v>
      </c>
      <c r="D45" s="24">
        <v>4</v>
      </c>
      <c r="E45" s="19"/>
      <c r="F45" s="11">
        <f t="shared" si="19"/>
        <v>0</v>
      </c>
      <c r="G45" s="11">
        <f>0.2*E45</f>
        <v>0</v>
      </c>
      <c r="H45" s="11">
        <f t="shared" si="20"/>
        <v>0</v>
      </c>
      <c r="I45" s="7"/>
      <c r="J45" s="205"/>
      <c r="K45" s="199"/>
      <c r="L45" s="207"/>
      <c r="M45" s="207"/>
      <c r="N45" s="20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</row>
    <row r="46" spans="1:129" s="188" customFormat="1" ht="15.75" customHeight="1">
      <c r="A46" s="179"/>
      <c r="B46" s="30" t="s">
        <v>169</v>
      </c>
      <c r="C46" s="23" t="s">
        <v>73</v>
      </c>
      <c r="D46" s="24">
        <v>2</v>
      </c>
      <c r="E46" s="19"/>
      <c r="F46" s="11">
        <f t="shared" si="19"/>
        <v>0</v>
      </c>
      <c r="G46" s="11">
        <f>0.2*E46</f>
        <v>0</v>
      </c>
      <c r="H46" s="11">
        <f t="shared" si="20"/>
        <v>0</v>
      </c>
      <c r="I46" s="7"/>
      <c r="J46" s="205"/>
      <c r="K46" s="199"/>
      <c r="L46" s="207"/>
      <c r="M46" s="207"/>
      <c r="N46" s="20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</row>
    <row r="47" spans="1:129" s="188" customFormat="1" ht="15.75" customHeight="1">
      <c r="A47" s="195"/>
      <c r="B47" s="30" t="s">
        <v>135</v>
      </c>
      <c r="C47" s="23" t="s">
        <v>73</v>
      </c>
      <c r="D47" s="24">
        <v>4</v>
      </c>
      <c r="E47" s="19"/>
      <c r="F47" s="11">
        <f t="shared" si="19"/>
        <v>0</v>
      </c>
      <c r="G47" s="11">
        <f>0.2*E47</f>
        <v>0</v>
      </c>
      <c r="H47" s="11">
        <f t="shared" si="20"/>
        <v>0</v>
      </c>
      <c r="I47" s="7"/>
      <c r="J47" s="205"/>
      <c r="K47" s="199"/>
      <c r="L47" s="207"/>
      <c r="M47" s="207"/>
      <c r="N47" s="20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</row>
    <row r="48" spans="1:129" s="188" customFormat="1" ht="15.75" customHeight="1">
      <c r="A48" s="195"/>
      <c r="B48" s="30" t="s">
        <v>144</v>
      </c>
      <c r="C48" s="23" t="s">
        <v>73</v>
      </c>
      <c r="D48" s="24">
        <v>1</v>
      </c>
      <c r="E48" s="19"/>
      <c r="F48" s="11">
        <f t="shared" ref="F48" si="21">+E48*D48</f>
        <v>0</v>
      </c>
      <c r="G48" s="11">
        <f>0.2*E48</f>
        <v>0</v>
      </c>
      <c r="H48" s="11">
        <f t="shared" ref="H48" si="22">+G48*D48</f>
        <v>0</v>
      </c>
      <c r="I48" s="7"/>
      <c r="J48" s="205"/>
      <c r="K48" s="199"/>
      <c r="L48" s="207"/>
      <c r="M48" s="207"/>
      <c r="N48" s="20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</row>
    <row r="49" spans="1:129" s="1" customFormat="1" ht="15" customHeight="1">
      <c r="A49" s="183"/>
      <c r="B49" s="30" t="s">
        <v>142</v>
      </c>
      <c r="C49" s="23" t="s">
        <v>73</v>
      </c>
      <c r="D49" s="24">
        <v>1</v>
      </c>
      <c r="E49" s="19"/>
      <c r="F49" s="11">
        <f>+E49*D49</f>
        <v>0</v>
      </c>
      <c r="G49" s="11">
        <f>0.2*F49</f>
        <v>0</v>
      </c>
      <c r="H49" s="11">
        <f>+G49*D49</f>
        <v>0</v>
      </c>
      <c r="I49" s="7"/>
      <c r="J49" s="205"/>
      <c r="K49" s="206"/>
      <c r="L49" s="207"/>
      <c r="M49" s="207"/>
      <c r="N49" s="20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</row>
    <row r="50" spans="1:129" s="188" customFormat="1" ht="15.75" customHeight="1">
      <c r="A50" s="195"/>
      <c r="B50" s="196"/>
      <c r="C50" s="197"/>
      <c r="D50" s="198"/>
      <c r="E50" s="199"/>
      <c r="F50" s="200"/>
      <c r="G50" s="200"/>
      <c r="H50" s="200"/>
      <c r="I50" s="7"/>
      <c r="J50" s="205"/>
      <c r="K50" s="199"/>
      <c r="L50" s="207"/>
      <c r="M50" s="207"/>
      <c r="N50" s="20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</row>
    <row r="51" spans="1:129" s="1" customFormat="1" ht="15.75" customHeight="1">
      <c r="A51" s="183"/>
      <c r="B51" s="30" t="s">
        <v>143</v>
      </c>
      <c r="C51" s="23" t="s">
        <v>73</v>
      </c>
      <c r="D51" s="24">
        <v>6</v>
      </c>
      <c r="E51" s="19"/>
      <c r="F51" s="11">
        <f>+E51*D51</f>
        <v>0</v>
      </c>
      <c r="G51" s="11">
        <f>0.2*F51</f>
        <v>0</v>
      </c>
      <c r="H51" s="11">
        <f>+G51*D51</f>
        <v>0</v>
      </c>
      <c r="I51" s="7"/>
      <c r="J51" s="205"/>
      <c r="K51" s="206"/>
      <c r="L51" s="207"/>
      <c r="M51" s="207"/>
      <c r="N51" s="20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</row>
    <row r="52" spans="1:129" s="188" customFormat="1" ht="14.25" customHeight="1">
      <c r="A52" s="195"/>
      <c r="B52" s="196"/>
      <c r="C52" s="197"/>
      <c r="D52" s="198"/>
      <c r="E52" s="199"/>
      <c r="F52" s="200"/>
      <c r="G52" s="200"/>
      <c r="H52" s="200"/>
      <c r="I52" s="7"/>
      <c r="J52" s="205"/>
      <c r="K52" s="199"/>
      <c r="L52" s="207"/>
      <c r="M52" s="207"/>
      <c r="N52" s="20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</row>
    <row r="53" spans="1:129" s="188" customFormat="1" ht="36.75" customHeight="1">
      <c r="A53" s="181"/>
      <c r="B53" s="150" t="s">
        <v>104</v>
      </c>
      <c r="C53" s="151"/>
      <c r="D53" s="24"/>
      <c r="E53" s="19"/>
      <c r="F53" s="11"/>
      <c r="G53" s="11"/>
      <c r="H53" s="11"/>
      <c r="I53" s="7"/>
      <c r="J53" s="205"/>
      <c r="K53" s="16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</row>
    <row r="54" spans="1:129" s="188" customFormat="1" ht="15.75" customHeight="1">
      <c r="A54" s="202"/>
      <c r="B54" s="150" t="s">
        <v>145</v>
      </c>
      <c r="C54" s="151" t="s">
        <v>102</v>
      </c>
      <c r="D54" s="24">
        <v>36</v>
      </c>
      <c r="E54" s="19"/>
      <c r="F54" s="11">
        <f>+E54*D54</f>
        <v>0</v>
      </c>
      <c r="G54" s="11">
        <f>0.4*E54</f>
        <v>0</v>
      </c>
      <c r="H54" s="11">
        <f>+G54*D54</f>
        <v>0</v>
      </c>
      <c r="I54" s="7"/>
      <c r="J54" s="205"/>
      <c r="K54" s="199"/>
      <c r="L54" s="207"/>
      <c r="M54" s="207"/>
      <c r="N54" s="20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</row>
    <row r="55" spans="1:129" s="188" customFormat="1" ht="15.75" customHeight="1">
      <c r="A55" s="195"/>
      <c r="B55" s="190"/>
      <c r="C55" s="151"/>
      <c r="D55" s="191"/>
      <c r="E55" s="19"/>
      <c r="F55" s="193"/>
      <c r="G55" s="193"/>
      <c r="H55" s="193"/>
      <c r="I55" s="7"/>
      <c r="J55" s="205"/>
      <c r="K55" s="199"/>
      <c r="L55" s="207"/>
      <c r="M55" s="207"/>
      <c r="N55" s="20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</row>
    <row r="56" spans="1:129" s="188" customFormat="1" ht="14.25" customHeight="1">
      <c r="A56" s="195"/>
      <c r="B56" s="190" t="s">
        <v>146</v>
      </c>
      <c r="C56" s="151" t="s">
        <v>77</v>
      </c>
      <c r="D56" s="191">
        <v>2</v>
      </c>
      <c r="E56" s="19"/>
      <c r="F56" s="193">
        <f t="shared" ref="F56" si="23">+E56*D56</f>
        <v>0</v>
      </c>
      <c r="G56" s="193"/>
      <c r="H56" s="193">
        <f t="shared" ref="H56" si="24">+G56*D56</f>
        <v>0</v>
      </c>
      <c r="I56" s="7"/>
      <c r="J56" s="205"/>
      <c r="K56" s="199"/>
      <c r="L56" s="207"/>
      <c r="M56" s="207"/>
      <c r="N56" s="20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</row>
    <row r="57" spans="1:129" s="188" customFormat="1" ht="15" customHeight="1">
      <c r="A57" s="181"/>
      <c r="B57" s="190"/>
      <c r="C57" s="151"/>
      <c r="D57" s="191"/>
      <c r="E57" s="19"/>
      <c r="F57" s="193"/>
      <c r="G57" s="193"/>
      <c r="H57" s="193"/>
      <c r="I57" s="7"/>
      <c r="J57" s="205"/>
      <c r="K57" s="16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  <c r="DL57" s="7"/>
      <c r="DM57" s="7"/>
      <c r="DN57" s="7"/>
      <c r="DO57" s="7"/>
      <c r="DP57" s="7"/>
      <c r="DQ57" s="7"/>
      <c r="DR57" s="7"/>
      <c r="DS57" s="7"/>
      <c r="DT57" s="7"/>
      <c r="DU57" s="7"/>
      <c r="DV57" s="7"/>
      <c r="DW57" s="7"/>
      <c r="DX57" s="7"/>
      <c r="DY57" s="7"/>
    </row>
    <row r="58" spans="1:129" s="188" customFormat="1" ht="15.75" customHeight="1">
      <c r="A58" s="202"/>
      <c r="B58" s="190" t="s">
        <v>124</v>
      </c>
      <c r="C58" s="151" t="s">
        <v>103</v>
      </c>
      <c r="D58" s="213">
        <v>1.4</v>
      </c>
      <c r="E58" s="192"/>
      <c r="F58" s="193">
        <f t="shared" ref="F58" si="25">+E58*D58</f>
        <v>0</v>
      </c>
      <c r="G58" s="193"/>
      <c r="H58" s="193">
        <f t="shared" ref="H58" si="26">+G58*D58</f>
        <v>0</v>
      </c>
      <c r="I58" s="7"/>
      <c r="J58" s="205"/>
      <c r="K58" s="199"/>
      <c r="L58" s="207"/>
      <c r="M58" s="207"/>
      <c r="N58" s="20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7"/>
      <c r="DM58" s="7"/>
      <c r="DN58" s="7"/>
      <c r="DO58" s="7"/>
      <c r="DP58" s="7"/>
      <c r="DQ58" s="7"/>
      <c r="DR58" s="7"/>
      <c r="DS58" s="7"/>
      <c r="DT58" s="7"/>
      <c r="DU58" s="7"/>
      <c r="DV58" s="7"/>
      <c r="DW58" s="7"/>
      <c r="DX58" s="7"/>
      <c r="DY58" s="7"/>
    </row>
    <row r="59" spans="1:129" s="188" customFormat="1" ht="15.75" customHeight="1">
      <c r="A59" s="201"/>
      <c r="B59" s="30"/>
      <c r="C59" s="203"/>
      <c r="D59" s="204"/>
      <c r="E59" s="19"/>
      <c r="F59" s="200"/>
      <c r="G59" s="153"/>
      <c r="H59" s="153"/>
      <c r="I59" s="7"/>
      <c r="J59" s="8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  <c r="DL59" s="7"/>
      <c r="DM59" s="7"/>
      <c r="DN59" s="7"/>
      <c r="DO59" s="7"/>
      <c r="DP59" s="7"/>
      <c r="DQ59" s="7"/>
      <c r="DR59" s="7"/>
      <c r="DS59" s="7"/>
      <c r="DT59" s="7"/>
      <c r="DU59" s="7"/>
      <c r="DV59" s="7"/>
      <c r="DW59" s="7"/>
      <c r="DX59" s="7"/>
      <c r="DY59" s="7"/>
    </row>
    <row r="60" spans="1:129" s="188" customFormat="1" ht="15.75" customHeight="1">
      <c r="A60" s="180"/>
      <c r="B60" s="166" t="s">
        <v>106</v>
      </c>
      <c r="C60" s="157"/>
      <c r="D60" s="158"/>
      <c r="E60" s="159"/>
      <c r="F60" s="160">
        <f>SUM(F44:F58)</f>
        <v>0</v>
      </c>
      <c r="G60" s="160"/>
      <c r="H60" s="160">
        <f>SUM(H44:H59)</f>
        <v>0</v>
      </c>
      <c r="I60" s="7"/>
      <c r="J60" s="205"/>
      <c r="K60" s="206"/>
      <c r="L60" s="207"/>
      <c r="M60" s="207"/>
      <c r="N60" s="20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  <c r="DL60" s="7"/>
      <c r="DM60" s="7"/>
      <c r="DN60" s="7"/>
      <c r="DO60" s="7"/>
      <c r="DP60" s="7"/>
      <c r="DQ60" s="7"/>
      <c r="DR60" s="7"/>
      <c r="DS60" s="7"/>
      <c r="DT60" s="7"/>
      <c r="DU60" s="7"/>
      <c r="DV60" s="7"/>
      <c r="DW60" s="7"/>
      <c r="DX60" s="7"/>
      <c r="DY60" s="7"/>
    </row>
    <row r="61" spans="1:129" s="7" customFormat="1" ht="17.25" customHeight="1">
      <c r="A61" s="181"/>
      <c r="B61" s="154"/>
      <c r="C61" s="155"/>
      <c r="D61" s="156"/>
      <c r="E61" s="152"/>
      <c r="F61" s="153"/>
      <c r="G61" s="153"/>
      <c r="H61" s="153"/>
      <c r="I61" s="27"/>
      <c r="J61" s="28"/>
      <c r="K61" s="29"/>
      <c r="L61" s="13"/>
      <c r="M61" s="13"/>
      <c r="N61" s="13"/>
      <c r="P61" s="8"/>
    </row>
    <row r="62" spans="1:129" s="1" customFormat="1" ht="15.75" customHeight="1">
      <c r="A62" s="186" t="s">
        <v>171</v>
      </c>
      <c r="B62" s="166"/>
      <c r="C62" s="157"/>
      <c r="D62" s="158"/>
      <c r="E62" s="159"/>
      <c r="F62" s="160"/>
      <c r="G62" s="160"/>
      <c r="H62" s="160"/>
      <c r="I62" s="7"/>
      <c r="J62" s="205"/>
      <c r="K62" s="206"/>
      <c r="L62" s="207"/>
      <c r="M62" s="207"/>
      <c r="N62" s="20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  <c r="DL62" s="7"/>
      <c r="DM62" s="7"/>
      <c r="DN62" s="7"/>
      <c r="DO62" s="7"/>
      <c r="DP62" s="7"/>
      <c r="DQ62" s="7"/>
      <c r="DR62" s="7"/>
      <c r="DS62" s="7"/>
      <c r="DT62" s="7"/>
      <c r="DU62" s="7"/>
      <c r="DV62" s="7"/>
      <c r="DW62" s="7"/>
      <c r="DX62" s="7"/>
      <c r="DY62" s="7"/>
    </row>
    <row r="63" spans="1:129" s="7" customFormat="1" ht="30.75" customHeight="1">
      <c r="A63" s="179" t="s">
        <v>120</v>
      </c>
      <c r="B63" s="30" t="s">
        <v>150</v>
      </c>
      <c r="C63" s="23" t="s">
        <v>77</v>
      </c>
      <c r="D63" s="24">
        <v>1</v>
      </c>
      <c r="E63" s="19"/>
      <c r="F63" s="11">
        <f t="shared" ref="F63:F70" si="27">+E63*D63</f>
        <v>0</v>
      </c>
      <c r="G63" s="11">
        <f>0.2*E63</f>
        <v>0</v>
      </c>
      <c r="H63" s="11">
        <f t="shared" ref="H63:H70" si="28">+G63*D63</f>
        <v>0</v>
      </c>
      <c r="J63" s="8"/>
    </row>
    <row r="64" spans="1:129" s="1" customFormat="1" ht="15" customHeight="1">
      <c r="A64" s="179" t="s">
        <v>121</v>
      </c>
      <c r="B64" s="30" t="s">
        <v>141</v>
      </c>
      <c r="C64" s="23" t="s">
        <v>73</v>
      </c>
      <c r="D64" s="24">
        <v>2</v>
      </c>
      <c r="E64" s="19"/>
      <c r="F64" s="11">
        <f t="shared" si="27"/>
        <v>0</v>
      </c>
      <c r="G64" s="11">
        <f>0.2*E64</f>
        <v>0</v>
      </c>
      <c r="H64" s="11">
        <f t="shared" si="28"/>
        <v>0</v>
      </c>
      <c r="I64" s="7"/>
      <c r="J64" s="205"/>
      <c r="K64" s="206"/>
      <c r="L64" s="207"/>
      <c r="M64" s="207"/>
      <c r="N64" s="20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  <c r="DG64" s="7"/>
      <c r="DH64" s="7"/>
      <c r="DI64" s="7"/>
      <c r="DJ64" s="7"/>
      <c r="DK64" s="7"/>
      <c r="DL64" s="7"/>
      <c r="DM64" s="7"/>
      <c r="DN64" s="7"/>
      <c r="DO64" s="7"/>
      <c r="DP64" s="7"/>
      <c r="DQ64" s="7"/>
      <c r="DR64" s="7"/>
      <c r="DS64" s="7"/>
      <c r="DT64" s="7"/>
      <c r="DU64" s="7"/>
      <c r="DV64" s="7"/>
      <c r="DW64" s="7"/>
      <c r="DX64" s="7"/>
      <c r="DY64" s="7"/>
    </row>
    <row r="65" spans="1:129" s="1" customFormat="1" ht="15" customHeight="1">
      <c r="A65" s="179" t="s">
        <v>122</v>
      </c>
      <c r="B65" s="30" t="s">
        <v>153</v>
      </c>
      <c r="C65" s="23" t="s">
        <v>77</v>
      </c>
      <c r="D65" s="24">
        <v>1</v>
      </c>
      <c r="E65" s="19"/>
      <c r="F65" s="11">
        <f t="shared" ref="F65:F66" si="29">+E65*D65</f>
        <v>0</v>
      </c>
      <c r="G65" s="11">
        <f>0.2*E65</f>
        <v>0</v>
      </c>
      <c r="H65" s="11">
        <f t="shared" ref="H65:H66" si="30">+G65*D65</f>
        <v>0</v>
      </c>
      <c r="I65" s="7"/>
      <c r="J65" s="205"/>
      <c r="K65" s="206"/>
      <c r="L65" s="207"/>
      <c r="M65" s="207"/>
      <c r="N65" s="20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  <c r="DI65" s="7"/>
      <c r="DJ65" s="7"/>
      <c r="DK65" s="7"/>
      <c r="DL65" s="7"/>
      <c r="DM65" s="7"/>
      <c r="DN65" s="7"/>
      <c r="DO65" s="7"/>
      <c r="DP65" s="7"/>
      <c r="DQ65" s="7"/>
      <c r="DR65" s="7"/>
      <c r="DS65" s="7"/>
      <c r="DT65" s="7"/>
      <c r="DU65" s="7"/>
      <c r="DV65" s="7"/>
      <c r="DW65" s="7"/>
      <c r="DX65" s="7"/>
      <c r="DY65" s="7"/>
    </row>
    <row r="66" spans="1:129" s="1" customFormat="1" ht="15" customHeight="1">
      <c r="A66" s="179"/>
      <c r="B66" s="30" t="s">
        <v>169</v>
      </c>
      <c r="C66" s="23" t="s">
        <v>73</v>
      </c>
      <c r="D66" s="24">
        <v>1</v>
      </c>
      <c r="E66" s="19"/>
      <c r="F66" s="11">
        <f t="shared" si="29"/>
        <v>0</v>
      </c>
      <c r="G66" s="11">
        <f>0.2*E66</f>
        <v>0</v>
      </c>
      <c r="H66" s="11">
        <f t="shared" si="30"/>
        <v>0</v>
      </c>
      <c r="I66" s="7"/>
      <c r="J66" s="205"/>
      <c r="K66" s="206"/>
      <c r="L66" s="207"/>
      <c r="M66" s="207"/>
      <c r="N66" s="20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  <c r="DG66" s="7"/>
      <c r="DH66" s="7"/>
      <c r="DI66" s="7"/>
      <c r="DJ66" s="7"/>
      <c r="DK66" s="7"/>
      <c r="DL66" s="7"/>
      <c r="DM66" s="7"/>
      <c r="DN66" s="7"/>
      <c r="DO66" s="7"/>
      <c r="DP66" s="7"/>
      <c r="DQ66" s="7"/>
      <c r="DR66" s="7"/>
      <c r="DS66" s="7"/>
      <c r="DT66" s="7"/>
      <c r="DU66" s="7"/>
      <c r="DV66" s="7"/>
      <c r="DW66" s="7"/>
      <c r="DX66" s="7"/>
      <c r="DY66" s="7"/>
    </row>
    <row r="67" spans="1:129" s="1" customFormat="1" ht="15" customHeight="1">
      <c r="A67" s="179"/>
      <c r="B67" s="30"/>
      <c r="C67" s="23"/>
      <c r="D67" s="24"/>
      <c r="E67" s="19"/>
      <c r="F67" s="11"/>
      <c r="G67" s="11"/>
      <c r="H67" s="11"/>
      <c r="I67" s="7"/>
      <c r="J67" s="205"/>
      <c r="K67" s="206"/>
      <c r="L67" s="207"/>
      <c r="M67" s="207"/>
      <c r="N67" s="20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  <c r="DG67" s="7"/>
      <c r="DH67" s="7"/>
      <c r="DI67" s="7"/>
      <c r="DJ67" s="7"/>
      <c r="DK67" s="7"/>
      <c r="DL67" s="7"/>
      <c r="DM67" s="7"/>
      <c r="DN67" s="7"/>
      <c r="DO67" s="7"/>
      <c r="DP67" s="7"/>
      <c r="DQ67" s="7"/>
      <c r="DR67" s="7"/>
      <c r="DS67" s="7"/>
      <c r="DT67" s="7"/>
      <c r="DU67" s="7"/>
      <c r="DV67" s="7"/>
      <c r="DW67" s="7"/>
      <c r="DX67" s="7"/>
      <c r="DY67" s="7"/>
    </row>
    <row r="68" spans="1:129" s="1" customFormat="1" ht="15" customHeight="1">
      <c r="A68" s="179"/>
      <c r="B68" s="30" t="s">
        <v>154</v>
      </c>
      <c r="C68" s="23" t="s">
        <v>73</v>
      </c>
      <c r="D68" s="24">
        <v>1</v>
      </c>
      <c r="E68" s="19"/>
      <c r="F68" s="11">
        <f t="shared" ref="F68:F69" si="31">+E68*D68</f>
        <v>0</v>
      </c>
      <c r="G68" s="11">
        <f>0.2*E68</f>
        <v>0</v>
      </c>
      <c r="H68" s="11">
        <f t="shared" ref="H68:H69" si="32">+G68*D68</f>
        <v>0</v>
      </c>
      <c r="I68" s="7"/>
      <c r="J68" s="205"/>
      <c r="K68" s="206"/>
      <c r="L68" s="207"/>
      <c r="M68" s="207"/>
      <c r="N68" s="20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  <c r="DG68" s="7"/>
      <c r="DH68" s="7"/>
      <c r="DI68" s="7"/>
      <c r="DJ68" s="7"/>
      <c r="DK68" s="7"/>
      <c r="DL68" s="7"/>
      <c r="DM68" s="7"/>
      <c r="DN68" s="7"/>
      <c r="DO68" s="7"/>
      <c r="DP68" s="7"/>
      <c r="DQ68" s="7"/>
      <c r="DR68" s="7"/>
      <c r="DS68" s="7"/>
      <c r="DT68" s="7"/>
      <c r="DU68" s="7"/>
      <c r="DV68" s="7"/>
      <c r="DW68" s="7"/>
      <c r="DX68" s="7"/>
      <c r="DY68" s="7"/>
    </row>
    <row r="69" spans="1:129" s="1" customFormat="1" ht="15" customHeight="1">
      <c r="A69" s="179"/>
      <c r="B69" s="30" t="s">
        <v>155</v>
      </c>
      <c r="C69" s="23" t="s">
        <v>73</v>
      </c>
      <c r="D69" s="24">
        <v>1</v>
      </c>
      <c r="E69" s="19"/>
      <c r="F69" s="11">
        <f t="shared" si="31"/>
        <v>0</v>
      </c>
      <c r="G69" s="11">
        <f>0.2*E69</f>
        <v>0</v>
      </c>
      <c r="H69" s="11">
        <f t="shared" si="32"/>
        <v>0</v>
      </c>
      <c r="I69" s="7"/>
      <c r="J69" s="205"/>
      <c r="K69" s="206"/>
      <c r="L69" s="207"/>
      <c r="M69" s="207"/>
      <c r="N69" s="20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  <c r="DG69" s="7"/>
      <c r="DH69" s="7"/>
      <c r="DI69" s="7"/>
      <c r="DJ69" s="7"/>
      <c r="DK69" s="7"/>
      <c r="DL69" s="7"/>
      <c r="DM69" s="7"/>
      <c r="DN69" s="7"/>
      <c r="DO69" s="7"/>
      <c r="DP69" s="7"/>
      <c r="DQ69" s="7"/>
      <c r="DR69" s="7"/>
      <c r="DS69" s="7"/>
      <c r="DT69" s="7"/>
      <c r="DU69" s="7"/>
      <c r="DV69" s="7"/>
      <c r="DW69" s="7"/>
      <c r="DX69" s="7"/>
      <c r="DY69" s="7"/>
    </row>
    <row r="70" spans="1:129" s="1" customFormat="1" ht="30" customHeight="1">
      <c r="A70" s="195"/>
      <c r="B70" s="30" t="s">
        <v>151</v>
      </c>
      <c r="C70" s="23" t="s">
        <v>73</v>
      </c>
      <c r="D70" s="24">
        <v>1</v>
      </c>
      <c r="E70" s="19"/>
      <c r="F70" s="11">
        <f t="shared" si="27"/>
        <v>0</v>
      </c>
      <c r="G70" s="11">
        <f>0.2*E70</f>
        <v>0</v>
      </c>
      <c r="H70" s="11">
        <f t="shared" si="28"/>
        <v>0</v>
      </c>
      <c r="I70" s="7"/>
      <c r="J70" s="205"/>
      <c r="K70" s="206"/>
      <c r="L70" s="207"/>
      <c r="M70" s="207"/>
      <c r="N70" s="20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  <c r="DG70" s="7"/>
      <c r="DH70" s="7"/>
      <c r="DI70" s="7"/>
      <c r="DJ70" s="7"/>
      <c r="DK70" s="7"/>
      <c r="DL70" s="7"/>
      <c r="DM70" s="7"/>
      <c r="DN70" s="7"/>
      <c r="DO70" s="7"/>
      <c r="DP70" s="7"/>
      <c r="DQ70" s="7"/>
      <c r="DR70" s="7"/>
      <c r="DS70" s="7"/>
      <c r="DT70" s="7"/>
      <c r="DU70" s="7"/>
      <c r="DV70" s="7"/>
      <c r="DW70" s="7"/>
      <c r="DX70" s="7"/>
      <c r="DY70" s="7"/>
    </row>
    <row r="71" spans="1:129" s="1" customFormat="1" ht="15" customHeight="1">
      <c r="A71" s="183"/>
      <c r="B71" s="150"/>
      <c r="C71" s="151"/>
      <c r="D71" s="24"/>
      <c r="E71" s="19"/>
      <c r="F71" s="11"/>
      <c r="G71" s="11"/>
      <c r="H71" s="11"/>
      <c r="I71" s="7"/>
      <c r="J71" s="205"/>
      <c r="K71" s="206"/>
      <c r="L71" s="207"/>
      <c r="M71" s="207"/>
      <c r="N71" s="20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  <c r="DG71" s="7"/>
      <c r="DH71" s="7"/>
      <c r="DI71" s="7"/>
      <c r="DJ71" s="7"/>
      <c r="DK71" s="7"/>
      <c r="DL71" s="7"/>
      <c r="DM71" s="7"/>
      <c r="DN71" s="7"/>
      <c r="DO71" s="7"/>
      <c r="DP71" s="7"/>
      <c r="DQ71" s="7"/>
      <c r="DR71" s="7"/>
      <c r="DS71" s="7"/>
      <c r="DT71" s="7"/>
      <c r="DU71" s="7"/>
      <c r="DV71" s="7"/>
      <c r="DW71" s="7"/>
      <c r="DX71" s="7"/>
      <c r="DY71" s="7"/>
    </row>
    <row r="72" spans="1:129" s="188" customFormat="1" ht="36.75" customHeight="1">
      <c r="A72" s="181"/>
      <c r="B72" s="150" t="s">
        <v>104</v>
      </c>
      <c r="C72" s="151"/>
      <c r="D72" s="24"/>
      <c r="E72" s="19"/>
      <c r="F72" s="11"/>
      <c r="G72" s="11"/>
      <c r="H72" s="11"/>
      <c r="I72" s="7"/>
      <c r="J72" s="205"/>
      <c r="K72" s="193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  <c r="DG72" s="7"/>
      <c r="DH72" s="7"/>
      <c r="DI72" s="7"/>
      <c r="DJ72" s="7"/>
      <c r="DK72" s="7"/>
      <c r="DL72" s="7"/>
      <c r="DM72" s="7"/>
      <c r="DN72" s="7"/>
      <c r="DO72" s="7"/>
      <c r="DP72" s="7"/>
      <c r="DQ72" s="7"/>
      <c r="DR72" s="7"/>
      <c r="DS72" s="7"/>
      <c r="DT72" s="7"/>
      <c r="DU72" s="7"/>
      <c r="DV72" s="7"/>
      <c r="DW72" s="7"/>
      <c r="DX72" s="7"/>
      <c r="DY72" s="7"/>
    </row>
    <row r="73" spans="1:129" s="188" customFormat="1" ht="15.75" customHeight="1">
      <c r="A73" s="202"/>
      <c r="B73" s="150" t="s">
        <v>123</v>
      </c>
      <c r="C73" s="151" t="s">
        <v>102</v>
      </c>
      <c r="D73" s="24">
        <v>2.5</v>
      </c>
      <c r="E73" s="19"/>
      <c r="F73" s="11">
        <f>+E73*D73</f>
        <v>0</v>
      </c>
      <c r="G73" s="11">
        <f>0.4*E73</f>
        <v>0</v>
      </c>
      <c r="H73" s="11">
        <f>+G73*D73</f>
        <v>0</v>
      </c>
      <c r="I73" s="7"/>
      <c r="J73" s="205"/>
      <c r="K73" s="199"/>
      <c r="L73" s="207"/>
      <c r="M73" s="207"/>
      <c r="N73" s="20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  <c r="DG73" s="7"/>
      <c r="DH73" s="7"/>
      <c r="DI73" s="7"/>
      <c r="DJ73" s="7"/>
      <c r="DK73" s="7"/>
      <c r="DL73" s="7"/>
      <c r="DM73" s="7"/>
      <c r="DN73" s="7"/>
      <c r="DO73" s="7"/>
      <c r="DP73" s="7"/>
      <c r="DQ73" s="7"/>
      <c r="DR73" s="7"/>
      <c r="DS73" s="7"/>
      <c r="DT73" s="7"/>
      <c r="DU73" s="7"/>
      <c r="DV73" s="7"/>
      <c r="DW73" s="7"/>
      <c r="DX73" s="7"/>
      <c r="DY73" s="7"/>
    </row>
    <row r="74" spans="1:129" s="188" customFormat="1" ht="15.75" customHeight="1">
      <c r="A74" s="202"/>
      <c r="B74" s="150"/>
      <c r="C74" s="151"/>
      <c r="D74" s="24"/>
      <c r="E74" s="19"/>
      <c r="F74" s="11"/>
      <c r="G74" s="11"/>
      <c r="H74" s="11"/>
      <c r="I74" s="7"/>
      <c r="J74" s="205"/>
      <c r="K74" s="199"/>
      <c r="L74" s="207"/>
      <c r="M74" s="207"/>
      <c r="N74" s="20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  <c r="DG74" s="7"/>
      <c r="DH74" s="7"/>
      <c r="DI74" s="7"/>
      <c r="DJ74" s="7"/>
      <c r="DK74" s="7"/>
      <c r="DL74" s="7"/>
      <c r="DM74" s="7"/>
      <c r="DN74" s="7"/>
      <c r="DO74" s="7"/>
      <c r="DP74" s="7"/>
      <c r="DQ74" s="7"/>
      <c r="DR74" s="7"/>
      <c r="DS74" s="7"/>
      <c r="DT74" s="7"/>
      <c r="DU74" s="7"/>
      <c r="DV74" s="7"/>
      <c r="DW74" s="7"/>
      <c r="DX74" s="7"/>
      <c r="DY74" s="7"/>
    </row>
    <row r="75" spans="1:129" s="188" customFormat="1" ht="15.75" customHeight="1">
      <c r="A75" s="202"/>
      <c r="B75" s="150" t="s">
        <v>156</v>
      </c>
      <c r="C75" s="151" t="s">
        <v>103</v>
      </c>
      <c r="D75" s="24">
        <v>2.2000000000000002</v>
      </c>
      <c r="E75" s="19"/>
      <c r="F75" s="11">
        <f>+E75*D75</f>
        <v>0</v>
      </c>
      <c r="G75" s="11">
        <f>0.4*E75</f>
        <v>0</v>
      </c>
      <c r="H75" s="11">
        <f>+G75*D75</f>
        <v>0</v>
      </c>
      <c r="I75" s="7"/>
      <c r="J75" s="205"/>
      <c r="K75" s="199"/>
      <c r="L75" s="207"/>
      <c r="M75" s="207"/>
      <c r="N75" s="20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  <c r="DG75" s="7"/>
      <c r="DH75" s="7"/>
      <c r="DI75" s="7"/>
      <c r="DJ75" s="7"/>
      <c r="DK75" s="7"/>
      <c r="DL75" s="7"/>
      <c r="DM75" s="7"/>
      <c r="DN75" s="7"/>
      <c r="DO75" s="7"/>
      <c r="DP75" s="7"/>
      <c r="DQ75" s="7"/>
      <c r="DR75" s="7"/>
      <c r="DS75" s="7"/>
      <c r="DT75" s="7"/>
      <c r="DU75" s="7"/>
      <c r="DV75" s="7"/>
      <c r="DW75" s="7"/>
      <c r="DX75" s="7"/>
      <c r="DY75" s="7"/>
    </row>
    <row r="76" spans="1:129" s="188" customFormat="1" ht="15" customHeight="1">
      <c r="A76" s="181"/>
      <c r="B76" s="190"/>
      <c r="C76" s="151"/>
      <c r="D76" s="191"/>
      <c r="E76" s="19"/>
      <c r="F76" s="193"/>
      <c r="G76" s="193"/>
      <c r="H76" s="193"/>
      <c r="I76" s="7"/>
      <c r="J76" s="205"/>
      <c r="K76" s="193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  <c r="DG76" s="7"/>
      <c r="DH76" s="7"/>
      <c r="DI76" s="7"/>
      <c r="DJ76" s="7"/>
      <c r="DK76" s="7"/>
      <c r="DL76" s="7"/>
      <c r="DM76" s="7"/>
      <c r="DN76" s="7"/>
      <c r="DO76" s="7"/>
      <c r="DP76" s="7"/>
      <c r="DQ76" s="7"/>
      <c r="DR76" s="7"/>
      <c r="DS76" s="7"/>
      <c r="DT76" s="7"/>
      <c r="DU76" s="7"/>
      <c r="DV76" s="7"/>
      <c r="DW76" s="7"/>
      <c r="DX76" s="7"/>
      <c r="DY76" s="7"/>
    </row>
    <row r="77" spans="1:129" s="188" customFormat="1" ht="15.75" customHeight="1">
      <c r="A77" s="202"/>
      <c r="B77" s="190" t="s">
        <v>152</v>
      </c>
      <c r="C77" s="151" t="s">
        <v>103</v>
      </c>
      <c r="D77" s="213">
        <v>2.5</v>
      </c>
      <c r="E77" s="192"/>
      <c r="F77" s="193">
        <f t="shared" ref="F77" si="33">+E77*D77</f>
        <v>0</v>
      </c>
      <c r="G77" s="193"/>
      <c r="H77" s="193">
        <f t="shared" ref="H77" si="34">+G77*D77</f>
        <v>0</v>
      </c>
      <c r="I77" s="7"/>
      <c r="J77" s="205"/>
      <c r="K77" s="199"/>
      <c r="L77" s="207"/>
      <c r="M77" s="207"/>
      <c r="N77" s="20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  <c r="DG77" s="7"/>
      <c r="DH77" s="7"/>
      <c r="DI77" s="7"/>
      <c r="DJ77" s="7"/>
      <c r="DK77" s="7"/>
      <c r="DL77" s="7"/>
      <c r="DM77" s="7"/>
      <c r="DN77" s="7"/>
      <c r="DO77" s="7"/>
      <c r="DP77" s="7"/>
      <c r="DQ77" s="7"/>
      <c r="DR77" s="7"/>
      <c r="DS77" s="7"/>
      <c r="DT77" s="7"/>
      <c r="DU77" s="7"/>
      <c r="DV77" s="7"/>
      <c r="DW77" s="7"/>
      <c r="DX77" s="7"/>
      <c r="DY77" s="7"/>
    </row>
    <row r="78" spans="1:129" s="1" customFormat="1" ht="15" customHeight="1">
      <c r="A78" s="183"/>
      <c r="B78" s="150"/>
      <c r="C78" s="151"/>
      <c r="D78" s="24"/>
      <c r="E78" s="19"/>
      <c r="F78" s="11"/>
      <c r="G78" s="11"/>
      <c r="H78" s="11"/>
      <c r="I78" s="7"/>
      <c r="J78" s="205"/>
      <c r="K78" s="206"/>
      <c r="L78" s="207"/>
      <c r="M78" s="207"/>
      <c r="N78" s="20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  <c r="DG78" s="7"/>
      <c r="DH78" s="7"/>
      <c r="DI78" s="7"/>
      <c r="DJ78" s="7"/>
      <c r="DK78" s="7"/>
      <c r="DL78" s="7"/>
      <c r="DM78" s="7"/>
      <c r="DN78" s="7"/>
      <c r="DO78" s="7"/>
      <c r="DP78" s="7"/>
      <c r="DQ78" s="7"/>
      <c r="DR78" s="7"/>
      <c r="DS78" s="7"/>
      <c r="DT78" s="7"/>
      <c r="DU78" s="7"/>
      <c r="DV78" s="7"/>
      <c r="DW78" s="7"/>
      <c r="DX78" s="7"/>
      <c r="DY78" s="7"/>
    </row>
    <row r="79" spans="1:129" s="1" customFormat="1" ht="15.75" customHeight="1">
      <c r="A79" s="180"/>
      <c r="B79" s="166" t="s">
        <v>107</v>
      </c>
      <c r="C79" s="157"/>
      <c r="D79" s="158"/>
      <c r="E79" s="159"/>
      <c r="F79" s="160">
        <f>SUM(F63:F77)</f>
        <v>0</v>
      </c>
      <c r="G79" s="160"/>
      <c r="H79" s="160">
        <f>SUM(H63:H78)</f>
        <v>0</v>
      </c>
      <c r="I79" s="7"/>
      <c r="J79" s="205"/>
      <c r="K79" s="206"/>
      <c r="L79" s="207"/>
      <c r="M79" s="207"/>
      <c r="N79" s="20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  <c r="DG79" s="7"/>
      <c r="DH79" s="7"/>
      <c r="DI79" s="7"/>
      <c r="DJ79" s="7"/>
      <c r="DK79" s="7"/>
      <c r="DL79" s="7"/>
      <c r="DM79" s="7"/>
      <c r="DN79" s="7"/>
      <c r="DO79" s="7"/>
      <c r="DP79" s="7"/>
      <c r="DQ79" s="7"/>
      <c r="DR79" s="7"/>
      <c r="DS79" s="7"/>
      <c r="DT79" s="7"/>
      <c r="DU79" s="7"/>
      <c r="DV79" s="7"/>
      <c r="DW79" s="7"/>
      <c r="DX79" s="7"/>
      <c r="DY79" s="7"/>
    </row>
    <row r="80" spans="1:129" s="7" customFormat="1" ht="16.5" customHeight="1">
      <c r="A80" s="182"/>
      <c r="B80" s="30"/>
      <c r="C80" s="23"/>
      <c r="D80" s="24"/>
      <c r="E80" s="19"/>
      <c r="F80" s="11"/>
      <c r="G80" s="11"/>
      <c r="H80" s="11"/>
      <c r="J80" s="8"/>
    </row>
    <row r="81" spans="1:129" s="1" customFormat="1" ht="15.75" customHeight="1">
      <c r="A81" s="186" t="s">
        <v>130</v>
      </c>
      <c r="B81" s="166"/>
      <c r="C81" s="157"/>
      <c r="D81" s="158"/>
      <c r="E81" s="159"/>
      <c r="F81" s="160"/>
      <c r="G81" s="160"/>
      <c r="H81" s="160"/>
      <c r="I81" s="7"/>
      <c r="J81" s="205"/>
      <c r="K81" s="206"/>
      <c r="L81" s="207"/>
      <c r="M81" s="207"/>
      <c r="N81" s="20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  <c r="DG81" s="7"/>
      <c r="DH81" s="7"/>
      <c r="DI81" s="7"/>
      <c r="DJ81" s="7"/>
      <c r="DK81" s="7"/>
      <c r="DL81" s="7"/>
      <c r="DM81" s="7"/>
      <c r="DN81" s="7"/>
      <c r="DO81" s="7"/>
      <c r="DP81" s="7"/>
      <c r="DQ81" s="7"/>
      <c r="DR81" s="7"/>
      <c r="DS81" s="7"/>
      <c r="DT81" s="7"/>
      <c r="DU81" s="7"/>
      <c r="DV81" s="7"/>
      <c r="DW81" s="7"/>
      <c r="DX81" s="7"/>
      <c r="DY81" s="7"/>
    </row>
    <row r="82" spans="1:129" s="1" customFormat="1" ht="26.25" customHeight="1">
      <c r="A82" s="179" t="s">
        <v>113</v>
      </c>
      <c r="B82" s="30" t="s">
        <v>157</v>
      </c>
      <c r="C82" s="23" t="s">
        <v>77</v>
      </c>
      <c r="D82" s="24">
        <v>1</v>
      </c>
      <c r="E82" s="19"/>
      <c r="F82" s="11">
        <f t="shared" ref="F82:F86" si="35">+E82*D82</f>
        <v>0</v>
      </c>
      <c r="G82" s="11">
        <f>0.2*E82</f>
        <v>0</v>
      </c>
      <c r="H82" s="11">
        <f t="shared" ref="H82:H86" si="36">+G82*D82</f>
        <v>0</v>
      </c>
      <c r="I82" s="7"/>
      <c r="J82" s="205"/>
      <c r="K82" s="206"/>
      <c r="L82" s="207"/>
      <c r="M82" s="207"/>
      <c r="N82" s="20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  <c r="DG82" s="7"/>
      <c r="DH82" s="7"/>
      <c r="DI82" s="7"/>
      <c r="DJ82" s="7"/>
      <c r="DK82" s="7"/>
      <c r="DL82" s="7"/>
      <c r="DM82" s="7"/>
      <c r="DN82" s="7"/>
      <c r="DO82" s="7"/>
      <c r="DP82" s="7"/>
      <c r="DQ82" s="7"/>
      <c r="DR82" s="7"/>
      <c r="DS82" s="7"/>
      <c r="DT82" s="7"/>
      <c r="DU82" s="7"/>
      <c r="DV82" s="7"/>
      <c r="DW82" s="7"/>
      <c r="DX82" s="7"/>
      <c r="DY82" s="7"/>
    </row>
    <row r="83" spans="1:129" s="1" customFormat="1" ht="26.25" customHeight="1">
      <c r="A83" s="179" t="s">
        <v>114</v>
      </c>
      <c r="B83" s="30" t="s">
        <v>159</v>
      </c>
      <c r="C83" s="23" t="s">
        <v>77</v>
      </c>
      <c r="D83" s="24">
        <v>1</v>
      </c>
      <c r="E83" s="19"/>
      <c r="F83" s="11">
        <f t="shared" ref="F83" si="37">+E83*D83</f>
        <v>0</v>
      </c>
      <c r="G83" s="11">
        <f>0.2*E83</f>
        <v>0</v>
      </c>
      <c r="H83" s="11">
        <f t="shared" ref="H83" si="38">+G83*D83</f>
        <v>0</v>
      </c>
      <c r="I83" s="7"/>
      <c r="J83" s="205"/>
      <c r="K83" s="206"/>
      <c r="L83" s="207"/>
      <c r="M83" s="207"/>
      <c r="N83" s="20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  <c r="DG83" s="7"/>
      <c r="DH83" s="7"/>
      <c r="DI83" s="7"/>
      <c r="DJ83" s="7"/>
      <c r="DK83" s="7"/>
      <c r="DL83" s="7"/>
      <c r="DM83" s="7"/>
      <c r="DN83" s="7"/>
      <c r="DO83" s="7"/>
      <c r="DP83" s="7"/>
      <c r="DQ83" s="7"/>
      <c r="DR83" s="7"/>
      <c r="DS83" s="7"/>
      <c r="DT83" s="7"/>
      <c r="DU83" s="7"/>
      <c r="DV83" s="7"/>
      <c r="DW83" s="7"/>
      <c r="DX83" s="7"/>
      <c r="DY83" s="7"/>
    </row>
    <row r="84" spans="1:129" s="1" customFormat="1" ht="13.5" customHeight="1">
      <c r="A84" s="179" t="s">
        <v>115</v>
      </c>
      <c r="B84" s="30" t="s">
        <v>158</v>
      </c>
      <c r="C84" s="23" t="s">
        <v>73</v>
      </c>
      <c r="D84" s="24">
        <v>4</v>
      </c>
      <c r="E84" s="19"/>
      <c r="F84" s="11">
        <f t="shared" si="35"/>
        <v>0</v>
      </c>
      <c r="G84" s="11">
        <f>0.2*E84</f>
        <v>0</v>
      </c>
      <c r="H84" s="11">
        <f t="shared" si="36"/>
        <v>0</v>
      </c>
      <c r="I84" s="7"/>
      <c r="J84" s="205"/>
      <c r="K84" s="206"/>
      <c r="L84" s="207"/>
      <c r="M84" s="207"/>
      <c r="N84" s="20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  <c r="DC84" s="7"/>
      <c r="DD84" s="7"/>
      <c r="DE84" s="7"/>
      <c r="DF84" s="7"/>
      <c r="DG84" s="7"/>
      <c r="DH84" s="7"/>
      <c r="DI84" s="7"/>
      <c r="DJ84" s="7"/>
      <c r="DK84" s="7"/>
      <c r="DL84" s="7"/>
      <c r="DM84" s="7"/>
      <c r="DN84" s="7"/>
      <c r="DO84" s="7"/>
      <c r="DP84" s="7"/>
      <c r="DQ84" s="7"/>
      <c r="DR84" s="7"/>
      <c r="DS84" s="7"/>
      <c r="DT84" s="7"/>
      <c r="DU84" s="7"/>
      <c r="DV84" s="7"/>
      <c r="DW84" s="7"/>
      <c r="DX84" s="7"/>
      <c r="DY84" s="7"/>
    </row>
    <row r="85" spans="1:129" s="188" customFormat="1" ht="15.75" customHeight="1">
      <c r="A85" s="195"/>
      <c r="B85" s="30" t="s">
        <v>135</v>
      </c>
      <c r="C85" s="23" t="s">
        <v>73</v>
      </c>
      <c r="D85" s="24">
        <v>7</v>
      </c>
      <c r="E85" s="19"/>
      <c r="F85" s="11">
        <f t="shared" si="35"/>
        <v>0</v>
      </c>
      <c r="G85" s="11">
        <f>0.2*E85</f>
        <v>0</v>
      </c>
      <c r="H85" s="11">
        <f t="shared" si="36"/>
        <v>0</v>
      </c>
      <c r="I85" s="7"/>
      <c r="J85" s="205"/>
      <c r="K85" s="199"/>
      <c r="L85" s="207"/>
      <c r="M85" s="207"/>
      <c r="N85" s="20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  <c r="DB85" s="7"/>
      <c r="DC85" s="7"/>
      <c r="DD85" s="7"/>
      <c r="DE85" s="7"/>
      <c r="DF85" s="7"/>
      <c r="DG85" s="7"/>
      <c r="DH85" s="7"/>
      <c r="DI85" s="7"/>
      <c r="DJ85" s="7"/>
      <c r="DK85" s="7"/>
      <c r="DL85" s="7"/>
      <c r="DM85" s="7"/>
      <c r="DN85" s="7"/>
      <c r="DO85" s="7"/>
      <c r="DP85" s="7"/>
      <c r="DQ85" s="7"/>
      <c r="DR85" s="7"/>
      <c r="DS85" s="7"/>
      <c r="DT85" s="7"/>
      <c r="DU85" s="7"/>
      <c r="DV85" s="7"/>
      <c r="DW85" s="7"/>
      <c r="DX85" s="7"/>
      <c r="DY85" s="7"/>
    </row>
    <row r="86" spans="1:129" s="188" customFormat="1" ht="15.75" customHeight="1">
      <c r="A86" s="195"/>
      <c r="B86" s="30" t="s">
        <v>162</v>
      </c>
      <c r="C86" s="23" t="s">
        <v>73</v>
      </c>
      <c r="D86" s="24">
        <v>4</v>
      </c>
      <c r="E86" s="19"/>
      <c r="F86" s="11">
        <f t="shared" si="35"/>
        <v>0</v>
      </c>
      <c r="G86" s="11">
        <f>0.2*E86</f>
        <v>0</v>
      </c>
      <c r="H86" s="11">
        <f t="shared" si="36"/>
        <v>0</v>
      </c>
      <c r="I86" s="7"/>
      <c r="J86" s="205"/>
      <c r="K86" s="199"/>
      <c r="L86" s="207"/>
      <c r="M86" s="207"/>
      <c r="N86" s="20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  <c r="CR86" s="7"/>
      <c r="CS86" s="7"/>
      <c r="CT86" s="7"/>
      <c r="CU86" s="7"/>
      <c r="CV86" s="7"/>
      <c r="CW86" s="7"/>
      <c r="CX86" s="7"/>
      <c r="CY86" s="7"/>
      <c r="CZ86" s="7"/>
      <c r="DA86" s="7"/>
      <c r="DB86" s="7"/>
      <c r="DC86" s="7"/>
      <c r="DD86" s="7"/>
      <c r="DE86" s="7"/>
      <c r="DF86" s="7"/>
      <c r="DG86" s="7"/>
      <c r="DH86" s="7"/>
      <c r="DI86" s="7"/>
      <c r="DJ86" s="7"/>
      <c r="DK86" s="7"/>
      <c r="DL86" s="7"/>
      <c r="DM86" s="7"/>
      <c r="DN86" s="7"/>
      <c r="DO86" s="7"/>
      <c r="DP86" s="7"/>
      <c r="DQ86" s="7"/>
      <c r="DR86" s="7"/>
      <c r="DS86" s="7"/>
      <c r="DT86" s="7"/>
      <c r="DU86" s="7"/>
      <c r="DV86" s="7"/>
      <c r="DW86" s="7"/>
      <c r="DX86" s="7"/>
      <c r="DY86" s="7"/>
    </row>
    <row r="87" spans="1:129" s="1" customFormat="1" ht="15" customHeight="1">
      <c r="A87" s="183"/>
      <c r="B87" s="30" t="s">
        <v>160</v>
      </c>
      <c r="C87" s="23" t="s">
        <v>73</v>
      </c>
      <c r="D87" s="24">
        <v>2</v>
      </c>
      <c r="E87" s="19"/>
      <c r="F87" s="11">
        <f>+E87*D87</f>
        <v>0</v>
      </c>
      <c r="G87" s="11">
        <f>0.2*F87</f>
        <v>0</v>
      </c>
      <c r="H87" s="11">
        <f>+G87*D87</f>
        <v>0</v>
      </c>
      <c r="I87" s="7"/>
      <c r="J87" s="205"/>
      <c r="K87" s="206"/>
      <c r="L87" s="207"/>
      <c r="M87" s="207"/>
      <c r="N87" s="20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  <c r="DC87" s="7"/>
      <c r="DD87" s="7"/>
      <c r="DE87" s="7"/>
      <c r="DF87" s="7"/>
      <c r="DG87" s="7"/>
      <c r="DH87" s="7"/>
      <c r="DI87" s="7"/>
      <c r="DJ87" s="7"/>
      <c r="DK87" s="7"/>
      <c r="DL87" s="7"/>
      <c r="DM87" s="7"/>
      <c r="DN87" s="7"/>
      <c r="DO87" s="7"/>
      <c r="DP87" s="7"/>
      <c r="DQ87" s="7"/>
      <c r="DR87" s="7"/>
      <c r="DS87" s="7"/>
      <c r="DT87" s="7"/>
      <c r="DU87" s="7"/>
      <c r="DV87" s="7"/>
      <c r="DW87" s="7"/>
      <c r="DX87" s="7"/>
      <c r="DY87" s="7"/>
    </row>
    <row r="88" spans="1:129" s="1" customFormat="1" ht="15" customHeight="1">
      <c r="A88" s="182"/>
      <c r="B88" s="30" t="s">
        <v>161</v>
      </c>
      <c r="C88" s="23" t="s">
        <v>77</v>
      </c>
      <c r="D88" s="24">
        <v>1</v>
      </c>
      <c r="E88" s="19"/>
      <c r="F88" s="11">
        <f>+E88*D88</f>
        <v>0</v>
      </c>
      <c r="G88" s="11">
        <f>0.2*F88</f>
        <v>0</v>
      </c>
      <c r="H88" s="11">
        <f>+G88*D88</f>
        <v>0</v>
      </c>
      <c r="I88" s="7"/>
      <c r="J88" s="205"/>
      <c r="K88" s="206"/>
      <c r="L88" s="207"/>
      <c r="M88" s="207"/>
      <c r="N88" s="20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/>
      <c r="CY88" s="7"/>
      <c r="CZ88" s="7"/>
      <c r="DA88" s="7"/>
      <c r="DB88" s="7"/>
      <c r="DC88" s="7"/>
      <c r="DD88" s="7"/>
      <c r="DE88" s="7"/>
      <c r="DF88" s="7"/>
      <c r="DG88" s="7"/>
      <c r="DH88" s="7"/>
      <c r="DI88" s="7"/>
      <c r="DJ88" s="7"/>
      <c r="DK88" s="7"/>
      <c r="DL88" s="7"/>
      <c r="DM88" s="7"/>
      <c r="DN88" s="7"/>
      <c r="DO88" s="7"/>
      <c r="DP88" s="7"/>
      <c r="DQ88" s="7"/>
      <c r="DR88" s="7"/>
      <c r="DS88" s="7"/>
      <c r="DT88" s="7"/>
      <c r="DU88" s="7"/>
      <c r="DV88" s="7"/>
      <c r="DW88" s="7"/>
      <c r="DX88" s="7"/>
      <c r="DY88" s="7"/>
    </row>
    <row r="89" spans="1:129" s="188" customFormat="1" ht="15.75" customHeight="1">
      <c r="A89" s="182"/>
      <c r="B89" s="30"/>
      <c r="C89" s="23"/>
      <c r="D89" s="24"/>
      <c r="E89" s="19"/>
      <c r="F89" s="11"/>
      <c r="G89" s="11"/>
      <c r="H89" s="11"/>
      <c r="I89" s="7"/>
      <c r="J89" s="205"/>
      <c r="K89" s="199"/>
      <c r="L89" s="207"/>
      <c r="M89" s="207"/>
      <c r="N89" s="20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</row>
    <row r="90" spans="1:129" s="188" customFormat="1" ht="45" customHeight="1">
      <c r="A90" s="181"/>
      <c r="B90" s="150" t="s">
        <v>104</v>
      </c>
      <c r="C90" s="151"/>
      <c r="D90" s="24"/>
      <c r="E90" s="19"/>
      <c r="F90" s="11"/>
      <c r="G90" s="11"/>
      <c r="H90" s="11"/>
      <c r="I90" s="7"/>
      <c r="J90" s="205"/>
      <c r="K90" s="199"/>
      <c r="L90" s="207"/>
      <c r="M90" s="207"/>
      <c r="N90" s="20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/>
      <c r="CY90" s="7"/>
      <c r="CZ90" s="7"/>
      <c r="DA90" s="7"/>
      <c r="DB90" s="7"/>
      <c r="DC90" s="7"/>
      <c r="DD90" s="7"/>
      <c r="DE90" s="7"/>
      <c r="DF90" s="7"/>
      <c r="DG90" s="7"/>
      <c r="DH90" s="7"/>
      <c r="DI90" s="7"/>
      <c r="DJ90" s="7"/>
      <c r="DK90" s="7"/>
      <c r="DL90" s="7"/>
      <c r="DM90" s="7"/>
      <c r="DN90" s="7"/>
      <c r="DO90" s="7"/>
      <c r="DP90" s="7"/>
      <c r="DQ90" s="7"/>
      <c r="DR90" s="7"/>
      <c r="DS90" s="7"/>
      <c r="DT90" s="7"/>
      <c r="DU90" s="7"/>
      <c r="DV90" s="7"/>
      <c r="DW90" s="7"/>
      <c r="DX90" s="7"/>
      <c r="DY90" s="7"/>
    </row>
    <row r="91" spans="1:129" s="1" customFormat="1" ht="15.75" customHeight="1">
      <c r="A91" s="183"/>
      <c r="B91" s="30" t="s">
        <v>166</v>
      </c>
      <c r="C91" s="23" t="s">
        <v>102</v>
      </c>
      <c r="D91" s="24">
        <v>94</v>
      </c>
      <c r="E91" s="19"/>
      <c r="F91" s="11">
        <f>+E91*D91</f>
        <v>0</v>
      </c>
      <c r="G91" s="11">
        <f>0.4*E91</f>
        <v>0</v>
      </c>
      <c r="H91" s="11">
        <f>+G91*D91</f>
        <v>0</v>
      </c>
      <c r="I91" s="7"/>
      <c r="J91" s="205"/>
      <c r="K91" s="206"/>
      <c r="L91" s="207"/>
      <c r="M91" s="207"/>
      <c r="N91" s="20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7"/>
      <c r="CW91" s="7"/>
      <c r="CX91" s="7"/>
      <c r="CY91" s="7"/>
      <c r="CZ91" s="7"/>
      <c r="DA91" s="7"/>
      <c r="DB91" s="7"/>
      <c r="DC91" s="7"/>
      <c r="DD91" s="7"/>
      <c r="DE91" s="7"/>
      <c r="DF91" s="7"/>
      <c r="DG91" s="7"/>
      <c r="DH91" s="7"/>
      <c r="DI91" s="7"/>
      <c r="DJ91" s="7"/>
      <c r="DK91" s="7"/>
      <c r="DL91" s="7"/>
      <c r="DM91" s="7"/>
      <c r="DN91" s="7"/>
      <c r="DO91" s="7"/>
      <c r="DP91" s="7"/>
      <c r="DQ91" s="7"/>
      <c r="DR91" s="7"/>
      <c r="DS91" s="7"/>
      <c r="DT91" s="7"/>
      <c r="DU91" s="7"/>
      <c r="DV91" s="7"/>
      <c r="DW91" s="7"/>
      <c r="DX91" s="7"/>
      <c r="DY91" s="7"/>
    </row>
    <row r="92" spans="1:129" s="1" customFormat="1" ht="15.75" customHeight="1">
      <c r="A92" s="183"/>
      <c r="B92" s="30"/>
      <c r="C92" s="23"/>
      <c r="D92" s="24"/>
      <c r="E92" s="19"/>
      <c r="F92" s="11"/>
      <c r="G92" s="11"/>
      <c r="H92" s="11"/>
      <c r="I92" s="7"/>
      <c r="J92" s="205"/>
      <c r="K92" s="206"/>
      <c r="L92" s="207"/>
      <c r="M92" s="207"/>
      <c r="N92" s="20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  <c r="BZ92" s="7"/>
      <c r="CA92" s="7"/>
      <c r="CB92" s="7"/>
      <c r="CC92" s="7"/>
      <c r="CD92" s="7"/>
      <c r="CE92" s="7"/>
      <c r="CF92" s="7"/>
      <c r="CG92" s="7"/>
      <c r="CH92" s="7"/>
      <c r="CI92" s="7"/>
      <c r="CJ92" s="7"/>
      <c r="CK92" s="7"/>
      <c r="CL92" s="7"/>
      <c r="CM92" s="7"/>
      <c r="CN92" s="7"/>
      <c r="CO92" s="7"/>
      <c r="CP92" s="7"/>
      <c r="CQ92" s="7"/>
      <c r="CR92" s="7"/>
      <c r="CS92" s="7"/>
      <c r="CT92" s="7"/>
      <c r="CU92" s="7"/>
      <c r="CV92" s="7"/>
      <c r="CW92" s="7"/>
      <c r="CX92" s="7"/>
      <c r="CY92" s="7"/>
      <c r="CZ92" s="7"/>
      <c r="DA92" s="7"/>
      <c r="DB92" s="7"/>
      <c r="DC92" s="7"/>
      <c r="DD92" s="7"/>
      <c r="DE92" s="7"/>
      <c r="DF92" s="7"/>
      <c r="DG92" s="7"/>
      <c r="DH92" s="7"/>
      <c r="DI92" s="7"/>
      <c r="DJ92" s="7"/>
      <c r="DK92" s="7"/>
      <c r="DL92" s="7"/>
      <c r="DM92" s="7"/>
      <c r="DN92" s="7"/>
      <c r="DO92" s="7"/>
      <c r="DP92" s="7"/>
      <c r="DQ92" s="7"/>
      <c r="DR92" s="7"/>
      <c r="DS92" s="7"/>
      <c r="DT92" s="7"/>
      <c r="DU92" s="7"/>
      <c r="DV92" s="7"/>
      <c r="DW92" s="7"/>
      <c r="DX92" s="7"/>
      <c r="DY92" s="7"/>
    </row>
    <row r="93" spans="1:129" s="188" customFormat="1" ht="15.75" customHeight="1">
      <c r="A93" s="202"/>
      <c r="B93" s="150" t="s">
        <v>167</v>
      </c>
      <c r="C93" s="151" t="s">
        <v>103</v>
      </c>
      <c r="D93" s="24">
        <v>3</v>
      </c>
      <c r="E93" s="19"/>
      <c r="F93" s="11">
        <f>+E93*D93</f>
        <v>0</v>
      </c>
      <c r="G93" s="11">
        <f>0.4*E93</f>
        <v>0</v>
      </c>
      <c r="H93" s="11">
        <f>+G93*D93</f>
        <v>0</v>
      </c>
      <c r="I93" s="7"/>
      <c r="J93" s="205"/>
      <c r="K93" s="199"/>
      <c r="L93" s="207"/>
      <c r="M93" s="207"/>
      <c r="N93" s="20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  <c r="CN93" s="7"/>
      <c r="CO93" s="7"/>
      <c r="CP93" s="7"/>
      <c r="CQ93" s="7"/>
      <c r="CR93" s="7"/>
      <c r="CS93" s="7"/>
      <c r="CT93" s="7"/>
      <c r="CU93" s="7"/>
      <c r="CV93" s="7"/>
      <c r="CW93" s="7"/>
      <c r="CX93" s="7"/>
      <c r="CY93" s="7"/>
      <c r="CZ93" s="7"/>
      <c r="DA93" s="7"/>
      <c r="DB93" s="7"/>
      <c r="DC93" s="7"/>
      <c r="DD93" s="7"/>
      <c r="DE93" s="7"/>
      <c r="DF93" s="7"/>
      <c r="DG93" s="7"/>
      <c r="DH93" s="7"/>
      <c r="DI93" s="7"/>
      <c r="DJ93" s="7"/>
      <c r="DK93" s="7"/>
      <c r="DL93" s="7"/>
      <c r="DM93" s="7"/>
      <c r="DN93" s="7"/>
      <c r="DO93" s="7"/>
      <c r="DP93" s="7"/>
      <c r="DQ93" s="7"/>
      <c r="DR93" s="7"/>
      <c r="DS93" s="7"/>
      <c r="DT93" s="7"/>
      <c r="DU93" s="7"/>
      <c r="DV93" s="7"/>
      <c r="DW93" s="7"/>
      <c r="DX93" s="7"/>
      <c r="DY93" s="7"/>
    </row>
    <row r="94" spans="1:129" s="1" customFormat="1" ht="15.75" customHeight="1">
      <c r="A94" s="183"/>
      <c r="B94" s="30"/>
      <c r="C94" s="23"/>
      <c r="D94" s="24"/>
      <c r="E94" s="19"/>
      <c r="F94" s="11"/>
      <c r="G94" s="11"/>
      <c r="H94" s="11"/>
      <c r="I94" s="7"/>
      <c r="J94" s="205"/>
      <c r="K94" s="206"/>
      <c r="L94" s="207"/>
      <c r="M94" s="207"/>
      <c r="N94" s="20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  <c r="DG94" s="7"/>
      <c r="DH94" s="7"/>
      <c r="DI94" s="7"/>
      <c r="DJ94" s="7"/>
      <c r="DK94" s="7"/>
      <c r="DL94" s="7"/>
      <c r="DM94" s="7"/>
      <c r="DN94" s="7"/>
      <c r="DO94" s="7"/>
      <c r="DP94" s="7"/>
      <c r="DQ94" s="7"/>
      <c r="DR94" s="7"/>
      <c r="DS94" s="7"/>
      <c r="DT94" s="7"/>
      <c r="DU94" s="7"/>
      <c r="DV94" s="7"/>
      <c r="DW94" s="7"/>
      <c r="DX94" s="7"/>
      <c r="DY94" s="7"/>
    </row>
    <row r="95" spans="1:129" s="1" customFormat="1" ht="15.75" customHeight="1">
      <c r="A95" s="183"/>
      <c r="B95" s="30" t="s">
        <v>143</v>
      </c>
      <c r="C95" s="23" t="s">
        <v>77</v>
      </c>
      <c r="D95" s="24">
        <v>9</v>
      </c>
      <c r="E95" s="19"/>
      <c r="F95" s="11">
        <f>+E95*D95</f>
        <v>0</v>
      </c>
      <c r="G95" s="11">
        <f>0.2*F95</f>
        <v>0</v>
      </c>
      <c r="H95" s="11">
        <f>+G95*D95</f>
        <v>0</v>
      </c>
      <c r="I95" s="7"/>
      <c r="J95" s="205"/>
      <c r="K95" s="206"/>
      <c r="L95" s="207"/>
      <c r="M95" s="207"/>
      <c r="N95" s="20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  <c r="BZ95" s="7"/>
      <c r="CA95" s="7"/>
      <c r="CB95" s="7"/>
      <c r="CC95" s="7"/>
      <c r="CD95" s="7"/>
      <c r="CE95" s="7"/>
      <c r="CF95" s="7"/>
      <c r="CG95" s="7"/>
      <c r="CH95" s="7"/>
      <c r="CI95" s="7"/>
      <c r="CJ95" s="7"/>
      <c r="CK95" s="7"/>
      <c r="CL95" s="7"/>
      <c r="CM95" s="7"/>
      <c r="CN95" s="7"/>
      <c r="CO95" s="7"/>
      <c r="CP95" s="7"/>
      <c r="CQ95" s="7"/>
      <c r="CR95" s="7"/>
      <c r="CS95" s="7"/>
      <c r="CT95" s="7"/>
      <c r="CU95" s="7"/>
      <c r="CV95" s="7"/>
      <c r="CW95" s="7"/>
      <c r="CX95" s="7"/>
      <c r="CY95" s="7"/>
      <c r="CZ95" s="7"/>
      <c r="DA95" s="7"/>
      <c r="DB95" s="7"/>
      <c r="DC95" s="7"/>
      <c r="DD95" s="7"/>
      <c r="DE95" s="7"/>
      <c r="DF95" s="7"/>
      <c r="DG95" s="7"/>
      <c r="DH95" s="7"/>
      <c r="DI95" s="7"/>
      <c r="DJ95" s="7"/>
      <c r="DK95" s="7"/>
      <c r="DL95" s="7"/>
      <c r="DM95" s="7"/>
      <c r="DN95" s="7"/>
      <c r="DO95" s="7"/>
      <c r="DP95" s="7"/>
      <c r="DQ95" s="7"/>
      <c r="DR95" s="7"/>
      <c r="DS95" s="7"/>
      <c r="DT95" s="7"/>
      <c r="DU95" s="7"/>
      <c r="DV95" s="7"/>
      <c r="DW95" s="7"/>
      <c r="DX95" s="7"/>
      <c r="DY95" s="7"/>
    </row>
    <row r="96" spans="1:129" s="1" customFormat="1" ht="15.75" customHeight="1">
      <c r="A96" s="183"/>
      <c r="B96" s="30" t="s">
        <v>165</v>
      </c>
      <c r="C96" s="23" t="s">
        <v>77</v>
      </c>
      <c r="D96" s="24">
        <v>2</v>
      </c>
      <c r="E96" s="19"/>
      <c r="F96" s="11">
        <f>+E96*D96</f>
        <v>0</v>
      </c>
      <c r="G96" s="11">
        <f>0.2*F96</f>
        <v>0</v>
      </c>
      <c r="H96" s="11">
        <f>+G96*D96</f>
        <v>0</v>
      </c>
      <c r="I96" s="7"/>
      <c r="J96" s="205"/>
      <c r="K96" s="206"/>
      <c r="L96" s="207"/>
      <c r="M96" s="207"/>
      <c r="N96" s="20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7"/>
      <c r="CW96" s="7"/>
      <c r="CX96" s="7"/>
      <c r="CY96" s="7"/>
      <c r="CZ96" s="7"/>
      <c r="DA96" s="7"/>
      <c r="DB96" s="7"/>
      <c r="DC96" s="7"/>
      <c r="DD96" s="7"/>
      <c r="DE96" s="7"/>
      <c r="DF96" s="7"/>
      <c r="DG96" s="7"/>
      <c r="DH96" s="7"/>
      <c r="DI96" s="7"/>
      <c r="DJ96" s="7"/>
      <c r="DK96" s="7"/>
      <c r="DL96" s="7"/>
      <c r="DM96" s="7"/>
      <c r="DN96" s="7"/>
      <c r="DO96" s="7"/>
      <c r="DP96" s="7"/>
      <c r="DQ96" s="7"/>
      <c r="DR96" s="7"/>
      <c r="DS96" s="7"/>
      <c r="DT96" s="7"/>
      <c r="DU96" s="7"/>
      <c r="DV96" s="7"/>
      <c r="DW96" s="7"/>
      <c r="DX96" s="7"/>
      <c r="DY96" s="7"/>
    </row>
    <row r="97" spans="1:129" s="188" customFormat="1" ht="15.75" customHeight="1">
      <c r="A97" s="202"/>
      <c r="B97" s="150"/>
      <c r="C97" s="151"/>
      <c r="D97" s="24"/>
      <c r="E97" s="19"/>
      <c r="F97" s="11"/>
      <c r="G97" s="11"/>
      <c r="H97" s="11"/>
      <c r="I97" s="7"/>
      <c r="J97" s="205"/>
      <c r="K97" s="199"/>
      <c r="L97" s="207"/>
      <c r="M97" s="207"/>
      <c r="N97" s="20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</row>
    <row r="98" spans="1:129" s="1" customFormat="1" ht="32.25" customHeight="1">
      <c r="A98" s="183"/>
      <c r="B98" s="30" t="s">
        <v>163</v>
      </c>
      <c r="C98" s="23" t="s">
        <v>102</v>
      </c>
      <c r="D98" s="24">
        <v>7</v>
      </c>
      <c r="E98" s="19"/>
      <c r="F98" s="11">
        <f>+E98*D98</f>
        <v>0</v>
      </c>
      <c r="G98" s="11">
        <f>0.4*E98</f>
        <v>0</v>
      </c>
      <c r="H98" s="11">
        <f>+G98*D98</f>
        <v>0</v>
      </c>
      <c r="I98" s="7"/>
      <c r="J98" s="205"/>
      <c r="K98" s="206"/>
      <c r="L98" s="207"/>
      <c r="M98" s="207"/>
      <c r="N98" s="20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  <c r="DC98" s="7"/>
      <c r="DD98" s="7"/>
      <c r="DE98" s="7"/>
      <c r="DF98" s="7"/>
      <c r="DG98" s="7"/>
      <c r="DH98" s="7"/>
      <c r="DI98" s="7"/>
      <c r="DJ98" s="7"/>
      <c r="DK98" s="7"/>
      <c r="DL98" s="7"/>
      <c r="DM98" s="7"/>
      <c r="DN98" s="7"/>
      <c r="DO98" s="7"/>
      <c r="DP98" s="7"/>
      <c r="DQ98" s="7"/>
      <c r="DR98" s="7"/>
      <c r="DS98" s="7"/>
      <c r="DT98" s="7"/>
      <c r="DU98" s="7"/>
      <c r="DV98" s="7"/>
      <c r="DW98" s="7"/>
      <c r="DX98" s="7"/>
      <c r="DY98" s="7"/>
    </row>
    <row r="99" spans="1:129" s="1" customFormat="1" ht="29.25" customHeight="1">
      <c r="A99" s="183"/>
      <c r="B99" s="30" t="s">
        <v>164</v>
      </c>
      <c r="C99" s="23" t="s">
        <v>102</v>
      </c>
      <c r="D99" s="24">
        <v>4</v>
      </c>
      <c r="E99" s="19"/>
      <c r="F99" s="11">
        <f>+E99*D99</f>
        <v>0</v>
      </c>
      <c r="G99" s="11">
        <f>0.4*E99</f>
        <v>0</v>
      </c>
      <c r="H99" s="11">
        <f>+G99*D99</f>
        <v>0</v>
      </c>
      <c r="I99" s="7"/>
      <c r="J99" s="205"/>
      <c r="K99" s="206"/>
      <c r="L99" s="207"/>
      <c r="M99" s="207"/>
      <c r="N99" s="20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  <c r="DC99" s="7"/>
      <c r="DD99" s="7"/>
      <c r="DE99" s="7"/>
      <c r="DF99" s="7"/>
      <c r="DG99" s="7"/>
      <c r="DH99" s="7"/>
      <c r="DI99" s="7"/>
      <c r="DJ99" s="7"/>
      <c r="DK99" s="7"/>
      <c r="DL99" s="7"/>
      <c r="DM99" s="7"/>
      <c r="DN99" s="7"/>
      <c r="DO99" s="7"/>
      <c r="DP99" s="7"/>
      <c r="DQ99" s="7"/>
      <c r="DR99" s="7"/>
      <c r="DS99" s="7"/>
      <c r="DT99" s="7"/>
      <c r="DU99" s="7"/>
      <c r="DV99" s="7"/>
      <c r="DW99" s="7"/>
      <c r="DX99" s="7"/>
      <c r="DY99" s="7"/>
    </row>
    <row r="100" spans="1:129" s="1" customFormat="1" ht="15" customHeight="1">
      <c r="A100" s="181"/>
      <c r="B100" s="190"/>
      <c r="C100" s="151"/>
      <c r="D100" s="191"/>
      <c r="E100" s="19"/>
      <c r="F100" s="193"/>
      <c r="G100" s="193"/>
      <c r="H100" s="193"/>
      <c r="I100" s="7"/>
      <c r="J100" s="205"/>
      <c r="K100" s="206"/>
      <c r="L100" s="207"/>
      <c r="M100" s="207"/>
      <c r="N100" s="20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7"/>
      <c r="CY100" s="7"/>
      <c r="CZ100" s="7"/>
      <c r="DA100" s="7"/>
      <c r="DB100" s="7"/>
      <c r="DC100" s="7"/>
      <c r="DD100" s="7"/>
      <c r="DE100" s="7"/>
      <c r="DF100" s="7"/>
      <c r="DG100" s="7"/>
      <c r="DH100" s="7"/>
      <c r="DI100" s="7"/>
      <c r="DJ100" s="7"/>
      <c r="DK100" s="7"/>
      <c r="DL100" s="7"/>
      <c r="DM100" s="7"/>
      <c r="DN100" s="7"/>
      <c r="DO100" s="7"/>
      <c r="DP100" s="7"/>
      <c r="DQ100" s="7"/>
      <c r="DR100" s="7"/>
      <c r="DS100" s="7"/>
      <c r="DT100" s="7"/>
      <c r="DU100" s="7"/>
      <c r="DV100" s="7"/>
      <c r="DW100" s="7"/>
      <c r="DX100" s="7"/>
      <c r="DY100" s="7"/>
    </row>
    <row r="101" spans="1:129" s="1" customFormat="1" ht="15.75" customHeight="1">
      <c r="A101" s="202"/>
      <c r="B101" s="190" t="s">
        <v>152</v>
      </c>
      <c r="C101" s="151" t="s">
        <v>103</v>
      </c>
      <c r="D101" s="213">
        <v>2.5</v>
      </c>
      <c r="E101" s="192"/>
      <c r="F101" s="193">
        <f t="shared" ref="F101" si="39">+E101*D101</f>
        <v>0</v>
      </c>
      <c r="G101" s="193"/>
      <c r="H101" s="193"/>
      <c r="I101" s="7"/>
      <c r="J101" s="205"/>
      <c r="K101" s="206"/>
      <c r="L101" s="207"/>
      <c r="M101" s="207"/>
      <c r="N101" s="20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7"/>
      <c r="CY101" s="7"/>
      <c r="CZ101" s="7"/>
      <c r="DA101" s="7"/>
      <c r="DB101" s="7"/>
      <c r="DC101" s="7"/>
      <c r="DD101" s="7"/>
      <c r="DE101" s="7"/>
      <c r="DF101" s="7"/>
      <c r="DG101" s="7"/>
      <c r="DH101" s="7"/>
      <c r="DI101" s="7"/>
      <c r="DJ101" s="7"/>
      <c r="DK101" s="7"/>
      <c r="DL101" s="7"/>
      <c r="DM101" s="7"/>
      <c r="DN101" s="7"/>
      <c r="DO101" s="7"/>
      <c r="DP101" s="7"/>
      <c r="DQ101" s="7"/>
      <c r="DR101" s="7"/>
      <c r="DS101" s="7"/>
      <c r="DT101" s="7"/>
      <c r="DU101" s="7"/>
      <c r="DV101" s="7"/>
      <c r="DW101" s="7"/>
      <c r="DX101" s="7"/>
      <c r="DY101" s="7"/>
    </row>
    <row r="102" spans="1:129" s="1" customFormat="1" ht="15" customHeight="1">
      <c r="A102" s="182"/>
      <c r="B102" s="150"/>
      <c r="C102" s="151"/>
      <c r="D102" s="24"/>
      <c r="E102" s="19"/>
      <c r="F102" s="11"/>
      <c r="G102" s="11"/>
      <c r="H102" s="11"/>
      <c r="I102" s="7"/>
      <c r="J102" s="205"/>
      <c r="K102" s="206"/>
      <c r="L102" s="207"/>
      <c r="M102" s="207"/>
      <c r="N102" s="20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  <c r="CN102" s="7"/>
      <c r="CO102" s="7"/>
      <c r="CP102" s="7"/>
      <c r="CQ102" s="7"/>
      <c r="CR102" s="7"/>
      <c r="CS102" s="7"/>
      <c r="CT102" s="7"/>
      <c r="CU102" s="7"/>
      <c r="CV102" s="7"/>
      <c r="CW102" s="7"/>
      <c r="CX102" s="7"/>
      <c r="CY102" s="7"/>
      <c r="CZ102" s="7"/>
      <c r="DA102" s="7"/>
      <c r="DB102" s="7"/>
      <c r="DC102" s="7"/>
      <c r="DD102" s="7"/>
      <c r="DE102" s="7"/>
      <c r="DF102" s="7"/>
      <c r="DG102" s="7"/>
      <c r="DH102" s="7"/>
      <c r="DI102" s="7"/>
      <c r="DJ102" s="7"/>
      <c r="DK102" s="7"/>
      <c r="DL102" s="7"/>
      <c r="DM102" s="7"/>
      <c r="DN102" s="7"/>
      <c r="DO102" s="7"/>
      <c r="DP102" s="7"/>
      <c r="DQ102" s="7"/>
      <c r="DR102" s="7"/>
      <c r="DS102" s="7"/>
      <c r="DT102" s="7"/>
      <c r="DU102" s="7"/>
      <c r="DV102" s="7"/>
      <c r="DW102" s="7"/>
      <c r="DX102" s="7"/>
      <c r="DY102" s="7"/>
    </row>
    <row r="103" spans="1:129">
      <c r="A103" s="180"/>
      <c r="B103" s="166" t="s">
        <v>108</v>
      </c>
      <c r="C103" s="157"/>
      <c r="D103" s="158"/>
      <c r="E103" s="159"/>
      <c r="F103" s="160">
        <f>SUM(F82:F102)</f>
        <v>0</v>
      </c>
      <c r="G103" s="160"/>
      <c r="H103" s="160">
        <f>SUM(H82:H101)</f>
        <v>0</v>
      </c>
    </row>
    <row r="104" spans="1:129">
      <c r="A104" s="182"/>
      <c r="B104" s="150"/>
      <c r="C104" s="151"/>
      <c r="D104" s="24"/>
      <c r="E104" s="19"/>
      <c r="F104" s="11"/>
      <c r="G104" s="11"/>
      <c r="H104" s="11"/>
    </row>
  </sheetData>
  <mergeCells count="3">
    <mergeCell ref="A1:H1"/>
    <mergeCell ref="E2:H3"/>
    <mergeCell ref="C2:D2"/>
  </mergeCells>
  <phoneticPr fontId="45" type="noConversion"/>
  <printOptions horizontalCentered="1"/>
  <pageMargins left="0.19685039370078741" right="0.19685039370078741" top="0.19685039370078741" bottom="0.39370078740157483" header="0" footer="0.11811023622047245"/>
  <pageSetup paperSize="9" orientation="landscape" verticalDpi="300" r:id="rId1"/>
  <headerFooter>
    <oddFooter>&amp;L&amp;"Arial,Obyčejné"&amp;8Vypracoval: Ing. Jitka Smékalová&amp;C&amp;"Arial,Obyčejné"&amp;8Strana &amp;P/&amp;N&amp;R&amp;"Arial,Obyčejné"&amp;8Datum: 09/2021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Krycí list</vt:lpstr>
      <vt:lpstr>Rekapitulace</vt:lpstr>
      <vt:lpstr>Položkový rozpočet</vt:lpstr>
      <vt:lpstr>'Položkový rozpočet'!Názvy_tisku</vt:lpstr>
      <vt:lpstr>'Položkový rozpočet'!Oblast_tisku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Yvetta Rohalová</cp:lastModifiedBy>
  <cp:lastPrinted>2020-07-03T11:47:05Z</cp:lastPrinted>
  <dcterms:created xsi:type="dcterms:W3CDTF">2012-11-08T08:08:09Z</dcterms:created>
  <dcterms:modified xsi:type="dcterms:W3CDTF">2021-09-21T11:47:16Z</dcterms:modified>
</cp:coreProperties>
</file>