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01 - Oprava železničního ..." sheetId="2" r:id="rId2"/>
    <sheet name="02 - Vedlejší rozpočtové ..." sheetId="3" r:id="rId3"/>
    <sheet name="03 - DSPS" sheetId="4" r:id="rId4"/>
    <sheet name="Pokyny pro vyplnění" sheetId="5" r:id="rId5"/>
  </sheets>
  <definedNames>
    <definedName name="_xlnm.Print_Area" localSheetId="0">'Rekapitulace zakázky'!$D$4:$AO$33,'Rekapitulace zakázky'!$C$39:$AQ$55</definedName>
    <definedName name="_xlnm.Print_Titles" localSheetId="0">'Rekapitulace zakázky'!$49:$49</definedName>
    <definedName name="_xlnm._FilterDatabase" localSheetId="1" hidden="1">'01 - Oprava železničního ...'!$C$78:$K$335</definedName>
    <definedName name="_xlnm.Print_Area" localSheetId="1">'01 - Oprava železničního ...'!$C$4:$J$36,'01 - Oprava železničního ...'!$C$42:$J$60,'01 - Oprava železničního ...'!$C$66:$K$335</definedName>
    <definedName name="_xlnm.Print_Titles" localSheetId="1">'01 - Oprava železničního ...'!$78:$78</definedName>
    <definedName name="_xlnm._FilterDatabase" localSheetId="2" hidden="1">'02 - Vedlejší rozpočtové ...'!$C$79:$K$102</definedName>
    <definedName name="_xlnm.Print_Area" localSheetId="2">'02 - Vedlejší rozpočtové ...'!$C$4:$J$36,'02 - Vedlejší rozpočtové ...'!$C$42:$J$61,'02 - Vedlejší rozpočtové ...'!$C$67:$K$102</definedName>
    <definedName name="_xlnm.Print_Titles" localSheetId="2">'02 - Vedlejší rozpočtové ...'!$79:$79</definedName>
    <definedName name="_xlnm._FilterDatabase" localSheetId="3" hidden="1">'03 - DSPS'!$C$77:$K$84</definedName>
    <definedName name="_xlnm.Print_Area" localSheetId="3">'03 - DSPS'!$C$4:$J$36,'03 - DSPS'!$C$42:$J$59,'03 - DSPS'!$C$65:$K$84</definedName>
    <definedName name="_xlnm.Print_Titles" localSheetId="3">'03 - DSPS'!$77:$77</definedName>
  </definedNames>
  <calcPr/>
</workbook>
</file>

<file path=xl/calcChain.xml><?xml version="1.0" encoding="utf-8"?>
<calcChain xmlns="http://schemas.openxmlformats.org/spreadsheetml/2006/main">
  <c i="1" r="AY54"/>
  <c r="AX54"/>
  <c i="4"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F74"/>
  <c r="F72"/>
  <c r="E70"/>
  <c r="F51"/>
  <c r="F49"/>
  <c r="E47"/>
  <c r="J36"/>
  <c r="J21"/>
  <c r="E21"/>
  <c r="J74"/>
  <c r="J51"/>
  <c r="J20"/>
  <c r="J18"/>
  <c r="E18"/>
  <c r="F75"/>
  <c r="F52"/>
  <c r="J17"/>
  <c r="J12"/>
  <c r="J72"/>
  <c r="J49"/>
  <c r="E7"/>
  <c r="E68"/>
  <c r="E45"/>
  <c i="1" r="AY53"/>
  <c r="AX53"/>
  <c i="3" r="BI99"/>
  <c r="BH99"/>
  <c r="BG99"/>
  <c r="BF99"/>
  <c r="T99"/>
  <c r="T98"/>
  <c r="R99"/>
  <c r="R98"/>
  <c r="P99"/>
  <c r="P98"/>
  <c r="BK99"/>
  <c r="BK98"/>
  <c r="J98"/>
  <c r="J99"/>
  <c r="BE99"/>
  <c r="J60"/>
  <c r="BI93"/>
  <c r="BH93"/>
  <c r="BG93"/>
  <c r="BF93"/>
  <c r="T93"/>
  <c r="T92"/>
  <c r="R93"/>
  <c r="R92"/>
  <c r="P93"/>
  <c r="P92"/>
  <c r="BK93"/>
  <c r="BK92"/>
  <c r="J92"/>
  <c r="J93"/>
  <c r="BE93"/>
  <c r="J59"/>
  <c r="BI86"/>
  <c r="BH86"/>
  <c r="BG86"/>
  <c r="BF86"/>
  <c r="T86"/>
  <c r="R86"/>
  <c r="P86"/>
  <c r="BK86"/>
  <c r="J86"/>
  <c r="BE86"/>
  <c r="BI83"/>
  <c r="F34"/>
  <c i="1" r="BD53"/>
  <c i="3" r="BH83"/>
  <c r="F33"/>
  <c i="1" r="BC53"/>
  <c i="3" r="BG83"/>
  <c r="F32"/>
  <c i="1" r="BB53"/>
  <c i="3" r="BF83"/>
  <c r="J31"/>
  <c i="1" r="AW53"/>
  <c i="3" r="F31"/>
  <c i="1" r="BA53"/>
  <c i="3" r="T83"/>
  <c r="T82"/>
  <c r="T81"/>
  <c r="T80"/>
  <c r="R83"/>
  <c r="R82"/>
  <c r="R81"/>
  <c r="R80"/>
  <c r="P83"/>
  <c r="P82"/>
  <c r="P81"/>
  <c r="P80"/>
  <c i="1" r="AU53"/>
  <c i="3" r="BK83"/>
  <c r="BK82"/>
  <c r="J82"/>
  <c r="BK81"/>
  <c r="J81"/>
  <c r="BK80"/>
  <c r="J80"/>
  <c r="J56"/>
  <c r="J27"/>
  <c i="1" r="AG53"/>
  <c i="3" r="J83"/>
  <c r="BE83"/>
  <c r="J30"/>
  <c i="1" r="AV53"/>
  <c i="3" r="F30"/>
  <c i="1" r="AZ53"/>
  <c i="3" r="J58"/>
  <c r="J57"/>
  <c r="F76"/>
  <c r="F74"/>
  <c r="E72"/>
  <c r="F51"/>
  <c r="F49"/>
  <c r="E47"/>
  <c r="J36"/>
  <c r="J21"/>
  <c r="E21"/>
  <c r="J76"/>
  <c r="J51"/>
  <c r="J20"/>
  <c r="J18"/>
  <c r="E18"/>
  <c r="F77"/>
  <c r="F52"/>
  <c r="J17"/>
  <c r="J12"/>
  <c r="J74"/>
  <c r="J49"/>
  <c r="E7"/>
  <c r="E70"/>
  <c r="E45"/>
  <c i="1" r="AY52"/>
  <c r="AX52"/>
  <c i="2"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6"/>
  <c r="BH316"/>
  <c r="BG316"/>
  <c r="BF316"/>
  <c r="T316"/>
  <c r="R316"/>
  <c r="P316"/>
  <c r="BK316"/>
  <c r="J316"/>
  <c r="BE316"/>
  <c r="BI309"/>
  <c r="BH309"/>
  <c r="BG309"/>
  <c r="BF309"/>
  <c r="T309"/>
  <c r="R309"/>
  <c r="P309"/>
  <c r="BK309"/>
  <c r="J309"/>
  <c r="BE309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T285"/>
  <c r="R286"/>
  <c r="R285"/>
  <c r="P286"/>
  <c r="P285"/>
  <c r="BK286"/>
  <c r="BK285"/>
  <c r="J285"/>
  <c r="J286"/>
  <c r="BE286"/>
  <c r="J59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2"/>
  <c r="BH212"/>
  <c r="BG212"/>
  <c r="BF212"/>
  <c r="T212"/>
  <c r="R212"/>
  <c r="P212"/>
  <c r="BK212"/>
  <c r="J212"/>
  <c r="BE212"/>
  <c r="BI206"/>
  <c r="BH206"/>
  <c r="BG206"/>
  <c r="BF206"/>
  <c r="T206"/>
  <c r="R206"/>
  <c r="P206"/>
  <c r="BK206"/>
  <c r="J206"/>
  <c r="BE206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84"/>
  <c r="BH184"/>
  <c r="BG184"/>
  <c r="BF184"/>
  <c r="T184"/>
  <c r="R184"/>
  <c r="P184"/>
  <c r="BK184"/>
  <c r="J184"/>
  <c r="BE184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2"/>
  <c r="BH152"/>
  <c r="BG152"/>
  <c r="BF152"/>
  <c r="T152"/>
  <c r="R152"/>
  <c r="P152"/>
  <c r="BK152"/>
  <c r="J152"/>
  <c r="BE152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97"/>
  <c r="BH97"/>
  <c r="BG97"/>
  <c r="BF97"/>
  <c r="T97"/>
  <c r="R97"/>
  <c r="P97"/>
  <c r="BK97"/>
  <c r="J97"/>
  <c r="BE97"/>
  <c r="BI87"/>
  <c r="BH87"/>
  <c r="BG87"/>
  <c r="BF87"/>
  <c r="T87"/>
  <c r="R87"/>
  <c r="P87"/>
  <c r="BK87"/>
  <c r="J87"/>
  <c r="BE87"/>
  <c r="BI82"/>
  <c r="F34"/>
  <c i="1" r="BD52"/>
  <c i="2" r="BH82"/>
  <c r="F33"/>
  <c i="1" r="BC52"/>
  <c i="2" r="BG82"/>
  <c r="F32"/>
  <c i="1" r="BB52"/>
  <c i="2" r="BF82"/>
  <c r="J31"/>
  <c i="1" r="AW52"/>
  <c i="2" r="F31"/>
  <c i="1" r="BA52"/>
  <c i="2" r="T82"/>
  <c r="T81"/>
  <c r="T80"/>
  <c r="T79"/>
  <c r="R82"/>
  <c r="R81"/>
  <c r="R80"/>
  <c r="R79"/>
  <c r="P82"/>
  <c r="P81"/>
  <c r="P80"/>
  <c r="P79"/>
  <c i="1" r="AU52"/>
  <c i="2" r="BK82"/>
  <c r="BK81"/>
  <c r="J81"/>
  <c r="BK80"/>
  <c r="J80"/>
  <c r="BK79"/>
  <c r="J79"/>
  <c r="J56"/>
  <c r="J27"/>
  <c i="1" r="AG52"/>
  <c i="2" r="J82"/>
  <c r="BE82"/>
  <c r="J30"/>
  <c i="1" r="AV52"/>
  <c i="2" r="F30"/>
  <c i="1" r="AZ52"/>
  <c i="2" r="J58"/>
  <c r="J57"/>
  <c r="F75"/>
  <c r="F73"/>
  <c r="E71"/>
  <c r="F51"/>
  <c r="F49"/>
  <c r="E47"/>
  <c r="J36"/>
  <c r="J21"/>
  <c r="E21"/>
  <c r="J75"/>
  <c r="J51"/>
  <c r="J20"/>
  <c r="J18"/>
  <c r="E18"/>
  <c r="F76"/>
  <c r="F52"/>
  <c r="J17"/>
  <c r="J12"/>
  <c r="J73"/>
  <c r="J49"/>
  <c r="E7"/>
  <c r="E6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<sst xmlns="http://schemas.openxmlformats.org/spreadsheetml/2006/main">
  <si>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</si>
  <si>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</si>
  <si>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</si>
  <si>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</si>
  <si>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</si>
  <si>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</si>
  <si>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</si>
  <si>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{2be6b925-1577-4c2b-9c4e-4bdaf4a7489b}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</si>
  <si>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</si>
  <si>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</si>
  <si>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</si>
  <si>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</si>
  <si>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</si>
  <si>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</si>
  <si>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</si>
  <si>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</si>
  <si>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65018109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</si>
  <si>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</si>
  <si>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</si>
  <si>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SVP v úseku Lovosice - Čížkovice</t>
  </si>
  <si>
    <t>KSO:</t>
  </si>
  <si>
    <t/>
  </si>
  <si>
    <t>CC-CZ:</t>
  </si>
  <si>
    <t>Místo:</t>
  </si>
  <si>
    <t>trať 114</t>
  </si>
  <si>
    <t>Datum:</t>
  </si>
  <si>
    <t>27. 7. 2018</t>
  </si>
  <si>
    <t>Zadavatel:</t>
  </si>
  <si>
    <t>IČ:</t>
  </si>
  <si>
    <t>70994234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</si>
  <si>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</si>
  <si>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</si>
  <si>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</si>
  <si>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</si>
  <si>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</si>
  <si>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</si>
  <si>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</si>
  <si>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</si>
  <si>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</si>
  <si>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</si>
  <si>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</si>
  <si>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</si>
  <si>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</si>
  <si>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</si>
  <si>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</si>
  <si>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</si>
  <si>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</si>
  <si>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</si>
  <si>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</si>
  <si>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</si>
  <si>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</si>
  <si>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</si>
  <si>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</si>
  <si>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</si>
  <si>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</si>
  <si>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</si>
  <si>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</si>
  <si>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</si>
  <si>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</si>
  <si>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</si>
  <si>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</si>
  <si>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</si>
  <si>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</si>
  <si>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</si>
  <si>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</si>
  <si>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</si>
  <si>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</si>
  <si>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</si>
  <si>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</si>
  <si>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</si>
  <si>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</si>
  <si>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</si>
  <si>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</si>
  <si>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</si>
  <si>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</si>
  <si>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</si>
  <si>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</si>
  <si>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</si>
  <si>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</si>
  <si>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železničního svršku</t>
  </si>
  <si>
    <t>STA</t>
  </si>
  <si>
    <t>1</t>
  </si>
  <si>
    <t>{b24d7f14-f7ae-46f4-ab69-f43aeff83c9c}</t>
  </si>
  <si>
    <t>2</t>
  </si>
  <si>
    <t>02</t>
  </si>
  <si>
    <t>Vedlejší rozpočtové náklady</t>
  </si>
  <si>
    <t>{b104856a-eaf5-404f-af5f-d312eacacca4}</t>
  </si>
  <si>
    <t>03</t>
  </si>
  <si>
    <t>DSPS</t>
  </si>
  <si>
    <t>{f82ef2d7-e169-4e96-9597-79cee3226918}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</si>
  <si>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</si>
  <si>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</si>
  <si>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</si>
  <si>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</si>
  <si>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</si>
  <si>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</si>
  <si>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</si>
  <si>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01 - Oprava železničního svršku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</si>
  <si>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</si>
  <si>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</si>
  <si>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</si>
  <si>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</si>
  <si>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</si>
  <si>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</si>
  <si>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</si>
  <si>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</si>
  <si>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</si>
  <si>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</si>
  <si>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</si>
  <si>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</si>
  <si>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</si>
  <si>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</si>
  <si>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</si>
  <si>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</si>
  <si>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</si>
  <si>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</si>
  <si>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</si>
  <si>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</si>
  <si>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</si>
  <si>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</si>
  <si>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</si>
  <si>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</si>
  <si>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</si>
  <si>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</si>
  <si>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</si>
  <si>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</si>
  <si>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</si>
  <si>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</si>
  <si>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m2</t>
  </si>
  <si>
    <t>Sborník UOŽI 01 2018</t>
  </si>
  <si>
    <t>4</t>
  </si>
  <si>
    <t>110355941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</si>
  <si>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</si>
  <si>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</si>
  <si>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</si>
  <si>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>(3625-1000)*1</t>
  </si>
  <si>
    <t>(1314-614)*1</t>
  </si>
  <si>
    <t>Součet</t>
  </si>
  <si>
    <t>5905085050</t>
  </si>
  <si>
    <t>Souvislé čištění KL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pražců.2. V cenách nejsou obsaženy náklady na snížení KL pod patou kolejnice, následnou úpravu směrového a výškového uspořádání dodávku a doplnění kameniva.</t>
  </si>
  <si>
    <t>km</t>
  </si>
  <si>
    <t>-978639487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</si>
  <si>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</si>
  <si>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0,970-0,614</t>
  </si>
  <si>
    <t>1,314-0,994</t>
  </si>
  <si>
    <t>1,345-1,000</t>
  </si>
  <si>
    <t>1,960-1,455</t>
  </si>
  <si>
    <t>2,140-2,006</t>
  </si>
  <si>
    <t>3,019-2,164</t>
  </si>
  <si>
    <t>3,212-3,043</t>
  </si>
  <si>
    <t>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</si>
  <si>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</si>
  <si>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</si>
  <si>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m3</t>
  </si>
  <si>
    <t>536412150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</si>
  <si>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</si>
  <si>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(1455-1345)*0,5 "V místech bez čištění KL doplnit 0,5m3/m´"</t>
  </si>
  <si>
    <t>(3625-3241)*0,5 "V místech bez čištění KL doplnit 0,5m3/m´"</t>
  </si>
  <si>
    <t>2684*0,85 "V místech čištění Kl doplnit 0,85m3/m´"</t>
  </si>
  <si>
    <t>M</t>
  </si>
  <si>
    <t>5955101005</t>
  </si>
  <si>
    <t>Kamenivo drcené štěrk frakce 31,5/63 třídy min. BII</t>
  </si>
  <si>
    <t>t</t>
  </si>
  <si>
    <t>8</t>
  </si>
  <si>
    <t>1342155328</t>
  </si>
  <si>
    <t>2528,400*1,4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</si>
  <si>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</si>
  <si>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</si>
  <si>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kus</t>
  </si>
  <si>
    <t>-852341101</t>
  </si>
  <si>
    <t>Poznámka k souboru cen:_x000d_
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</si>
  <si>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"Výhybka na vlečku v Sulejovicích" 4</t>
  </si>
  <si>
    <t>6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</si>
  <si>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</si>
  <si>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</si>
  <si>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286011960</t>
  </si>
  <si>
    <t>"Výhybka na vlečku v Sulejovicích" 7</t>
  </si>
  <si>
    <t>7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</si>
  <si>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</si>
  <si>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</si>
  <si>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1837742379</t>
  </si>
  <si>
    <t>"Výhybka na vlečku v Sulejovicích" 2</t>
  </si>
  <si>
    <t>5956116000</t>
  </si>
  <si>
    <t>Pražce dřevěné výhybkové dub skupina 3 160x260</t>
  </si>
  <si>
    <t>-606037001</t>
  </si>
  <si>
    <t>9</t>
  </si>
  <si>
    <t>5958158070</t>
  </si>
  <si>
    <t>Podložka polyetylenová pod podkladnici 380/160/2 (S4, R4)</t>
  </si>
  <si>
    <t>-1026038223</t>
  </si>
  <si>
    <t>10</t>
  </si>
  <si>
    <t>5958134075</t>
  </si>
  <si>
    <t>Součásti upevňovací vrtule R1(145)</t>
  </si>
  <si>
    <t>-1779074581</t>
  </si>
  <si>
    <t>11</t>
  </si>
  <si>
    <t>5958134080</t>
  </si>
  <si>
    <t>Součásti upevňovací vrtule R2 (160)</t>
  </si>
  <si>
    <t>1679364308</t>
  </si>
  <si>
    <t>12</t>
  </si>
  <si>
    <t>5958134040</t>
  </si>
  <si>
    <t>Součásti upevňovací kroužek pružný dvojitý Fe 6</t>
  </si>
  <si>
    <t>-1123293326</t>
  </si>
  <si>
    <t>13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</si>
  <si>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</si>
  <si>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</si>
  <si>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71491445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</si>
  <si>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</si>
  <si>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(967-639)*1,667+0,224 "na S49"</t>
  </si>
  <si>
    <t>(1283-997)*1,667+0,238 "na S49"</t>
  </si>
  <si>
    <t>(1314-1283)*1,667+0,323 "na R65"</t>
  </si>
  <si>
    <t>(1345-1000)*1,667+0,885 "na R65"</t>
  </si>
  <si>
    <t>(1863-1455)*1,667+0,864 "na R65"</t>
  </si>
  <si>
    <t>(3010-2750)*1,667+0,580 "na S49"</t>
  </si>
  <si>
    <t>(3625-3540)*1,667+0,305 "na S49"</t>
  </si>
  <si>
    <t>14</t>
  </si>
  <si>
    <t>5956140025</t>
  </si>
  <si>
    <t>Pražec betonový příčný vystrojený včetně kompletů tv. B 91S/1 (UIC)</t>
  </si>
  <si>
    <t>882091901</t>
  </si>
  <si>
    <t>52+576+681</t>
  </si>
  <si>
    <t>5956140030</t>
  </si>
  <si>
    <t>Pražec betonový příčný vystrojený včetně kompletů tv. B 91S/2 (S)</t>
  </si>
  <si>
    <t>1826817461</t>
  </si>
  <si>
    <t>547+477+434+142</t>
  </si>
  <si>
    <t>16</t>
  </si>
  <si>
    <t>5906105010</t>
  </si>
  <si>
    <t>Demontáž pražce dřevěný. Poznámka: 1. V cenách jsou započteny náklady na manipulaci, demontáž, odstrojení do součástí a uložení pražců.</t>
  </si>
  <si>
    <t>451582593</t>
  </si>
  <si>
    <t>Poznámka k souboru cen:_x000d_
1. V cenách jsou započteny náklady na manipulaci, demontáž, odstrojení do součástí a uložení pražců.</t>
  </si>
  <si>
    <t>17</t>
  </si>
  <si>
    <t>5906105020</t>
  </si>
  <si>
    <t>Demontáž pražce betonový. Poznámka: 1. V cenách jsou započteny náklady na manipulaci, demontáž, odstrojení do součástí a uložení pražců.</t>
  </si>
  <si>
    <t>-675499930</t>
  </si>
  <si>
    <t>18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</si>
  <si>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</si>
  <si>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</si>
  <si>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m</t>
  </si>
  <si>
    <t>1014873212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</si>
  <si>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</si>
  <si>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3,65*6</t>
  </si>
  <si>
    <t>19</t>
  </si>
  <si>
    <t>5957134010</t>
  </si>
  <si>
    <t>Lepený izolovaný styk tv. S49 s tepelně zpracovanou hlavou délky 3,60 m</t>
  </si>
  <si>
    <t>-421428524</t>
  </si>
  <si>
    <t>20</t>
  </si>
  <si>
    <t>5907020120</t>
  </si>
  <si>
    <t>Souvislá výměna kolejnic současně s výměnou pražců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</si>
  <si>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-785274613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</si>
  <si>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</si>
  <si>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(970-614)*2</t>
  </si>
  <si>
    <t>(1283-994)*2</t>
  </si>
  <si>
    <t>(1962-1863)*2</t>
  </si>
  <si>
    <t>(2142-2004)*2</t>
  </si>
  <si>
    <t>(3010-2162)*2</t>
  </si>
  <si>
    <t>(3213-3060)*2</t>
  </si>
  <si>
    <t>(3361-3240)*2</t>
  </si>
  <si>
    <t>5958128010</t>
  </si>
  <si>
    <t>Komplety ŽS 4 (šroub RS 1, matice M 24, podložka Fe6, svěrka ŽS4)</t>
  </si>
  <si>
    <t>434832947</t>
  </si>
  <si>
    <t>(2750-2162)*1,667*4*0,1 "10% kompletů ŽS4 na stávajících pražcích k výměně"</t>
  </si>
  <si>
    <t>(3540-3043)*1,667*4*0,1 "10% kompletů ŽS4 na stávajících pražcích k výměně"</t>
  </si>
  <si>
    <t>0,522 "zaokrouhlení"</t>
  </si>
  <si>
    <t>22</t>
  </si>
  <si>
    <t>5958158005</t>
  </si>
  <si>
    <t xml:space="preserve">Podložka pryžová pod patu kolejnice S49  183/126/6</t>
  </si>
  <si>
    <t>-400855512</t>
  </si>
  <si>
    <t>(3540-3043)*1,667*2*0,1 "10% pryžových podložek na stávajících pražcích k výměně"</t>
  </si>
  <si>
    <t>(2750-2162)*1,667*2*0,1 "10% pryžových podložek na stávajících pražcích k výměně"</t>
  </si>
  <si>
    <t>0,261 "zaokrouhlení"</t>
  </si>
  <si>
    <t>23</t>
  </si>
  <si>
    <t>5957104025</t>
  </si>
  <si>
    <t>Kolejnicové pásy třídy R260 tv. 49 E1 délky 75 metrů</t>
  </si>
  <si>
    <t>-1210852266</t>
  </si>
  <si>
    <t>(4008*1,02)/75 "délka výměny + 2% prořez"</t>
  </si>
  <si>
    <t>0,491 "zaokrouhlení"</t>
  </si>
  <si>
    <t>24</t>
  </si>
  <si>
    <t>5957113005</t>
  </si>
  <si>
    <t>Kolejnice přechodové tv. R65/49 levá</t>
  </si>
  <si>
    <t>869055752</t>
  </si>
  <si>
    <t>12,5*2</t>
  </si>
  <si>
    <t>25</t>
  </si>
  <si>
    <t>5957113010</t>
  </si>
  <si>
    <t>Kolejnice přechodové tv. R65/49 pravá</t>
  </si>
  <si>
    <t>1428223345</t>
  </si>
  <si>
    <t>26</t>
  </si>
  <si>
    <t>5907050020</t>
  </si>
  <si>
    <t>Dělení kolejnic řezáním nebo rozbroušením tv. S49. Poznámka: 1. V cenách jsou započteny náklady na manipulaci podložení, označení a provedení řezu kolejnice.</t>
  </si>
  <si>
    <t>-1468855419</t>
  </si>
  <si>
    <t>Poznámka k souboru cen:_x000d_
1. V cenách jsou započteny náklady na manipulaci podložení, označení a provedení řezu kolejnice.</t>
  </si>
  <si>
    <t>40</t>
  </si>
  <si>
    <t>27</t>
  </si>
  <si>
    <t>5907050120</t>
  </si>
  <si>
    <t>Dělení kolejnic kyslíkem tv. S49. Poznámka: 1. V cenách jsou započteny náklady na manipulaci podložení, označení a provedení řezu kolejnice.</t>
  </si>
  <si>
    <t>-318823526</t>
  </si>
  <si>
    <t>400</t>
  </si>
  <si>
    <t>28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</si>
  <si>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</si>
  <si>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</si>
  <si>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úl.pl.</t>
  </si>
  <si>
    <t>-517692178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</si>
  <si>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</si>
  <si>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>(2750-2162)*1,667*2*0,1 "10% kompletů ŽS4 a pryžových podložek na stávajících pražcích k výměně"</t>
  </si>
  <si>
    <t>(3540-3043)*1,667*2*0,1 "10% kompletů ŽS4 a pryžových podložek na stávajících pražcích k výměně"</t>
  </si>
  <si>
    <t>29</t>
  </si>
  <si>
    <t>5908063030</t>
  </si>
  <si>
    <t>Oprava rozchodu koleje výměnou úhlových vodicích vložek. Poznámka: 1. V cenách jsou započteny náklady na demontáž upevňovadel, opravu rozchodu, montáž upevňovadel a ošetření součástí mazivem.2. V cenách nejsou obsaženy náklady na dodávku materiálu.</t>
  </si>
  <si>
    <t>1205790563</t>
  </si>
  <si>
    <t>Poznámka k souboru cen:_x000d_
1. V cenách jsou započteny náklady na demontáž upevňovadel, opravu rozchodu, montáž upevňovadel a ošetření součástí mazivem. 2. V cenách nejsou obsaženy náklady na dodávku materiálu.</t>
  </si>
  <si>
    <t>(1006-639)*1,667 "poloměr 248-255 jeden pas"</t>
  </si>
  <si>
    <t>(1960-1863)*1,667*2 "poloměr 200 oba pasy"</t>
  </si>
  <si>
    <t>(2323-2006)*1,667*2 "poloměr 202-217 oba pasy"</t>
  </si>
  <si>
    <t>(2585-2348)*1,667*2 "poloměr 196-200 oba pasy"</t>
  </si>
  <si>
    <t>(2762-2635)*1,667*2 "poloměr 226 oba pasy"</t>
  </si>
  <si>
    <t>(3210-2987)*1,667*2 "poloměr 205 oba pasy"</t>
  </si>
  <si>
    <t>(3546-3244)/1,667*2 "poloměr 201-210 oba pasy"</t>
  </si>
  <si>
    <t>0,549 "zaokrouhlení"</t>
  </si>
  <si>
    <t>30</t>
  </si>
  <si>
    <t>5958155005</t>
  </si>
  <si>
    <t xml:space="preserve">Úhlové vodicí vložky Wfp 14K  7</t>
  </si>
  <si>
    <t>1581054824</t>
  </si>
  <si>
    <t>31</t>
  </si>
  <si>
    <t>5958155010</t>
  </si>
  <si>
    <t>Úhlové vodicí vložky Wfp 14K 9,5</t>
  </si>
  <si>
    <t>434030810</t>
  </si>
  <si>
    <t>32</t>
  </si>
  <si>
    <t>5958155015</t>
  </si>
  <si>
    <t xml:space="preserve">Úhlové vodicí vložky Wfp 14K  14,5</t>
  </si>
  <si>
    <t>-1392072372</t>
  </si>
  <si>
    <t>33</t>
  </si>
  <si>
    <t>5958155020</t>
  </si>
  <si>
    <t xml:space="preserve">Úhlové vodicí vložky Wfp 14K  17</t>
  </si>
  <si>
    <t>-2077094066</t>
  </si>
  <si>
    <t>34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</si>
  <si>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</si>
  <si>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</si>
  <si>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58088998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</si>
  <si>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</si>
  <si>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35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</si>
  <si>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</si>
  <si>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</si>
  <si>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-71751804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</si>
  <si>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</si>
  <si>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(1,314-0,614)</t>
  </si>
  <si>
    <t>(3,625-1,000)</t>
  </si>
  <si>
    <t>36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</si>
  <si>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</si>
  <si>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</si>
  <si>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</si>
  <si>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-856747815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</si>
  <si>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</si>
  <si>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4536/75</t>
  </si>
  <si>
    <t>7*2 "7 úseků s výměnou kolejnic"</t>
  </si>
  <si>
    <t>20+0,520 "rezerva + zaokrouhlení"</t>
  </si>
  <si>
    <t>37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</si>
  <si>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</si>
  <si>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</si>
  <si>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-1345532162</t>
  </si>
  <si>
    <t>4 "na vložení přechodových kolejnic"</t>
  </si>
  <si>
    <t>4 "pro zřízení BK v úseku R65"</t>
  </si>
  <si>
    <t>38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</si>
  <si>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</si>
  <si>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</si>
  <si>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-349043587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</si>
  <si>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</si>
  <si>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 "zřízení BK v úseku R65"</t>
  </si>
  <si>
    <t>39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</si>
  <si>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</si>
  <si>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</si>
  <si>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-438783442</t>
  </si>
  <si>
    <t>2*2+2*2+1*2+1*2+3*2+1*2+2*2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</si>
  <si>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</si>
  <si>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</si>
  <si>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90228525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</si>
  <si>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</si>
  <si>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4536+50+50+50+50+50+100+50+50 "úseky s nově vloženými kolejnicemi S49"</t>
  </si>
  <si>
    <t>960*2 "úsek se stávajícími kolejnicemi R65"</t>
  </si>
  <si>
    <t>41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</si>
  <si>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</si>
  <si>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</si>
  <si>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1658509170</t>
  </si>
  <si>
    <t>6906</t>
  </si>
  <si>
    <t>42</t>
  </si>
  <si>
    <t>5910136010</t>
  </si>
  <si>
    <t>Montáž pražcové kotvy v koleji. Poznámka: 1. V cenách jsou započteny náklady na odstranění kameniva, montáž, ošetření součásti mazivem a úpravu kameniva.2. V cenách nejsou obsaženy náklady na dodávku materiálu.</t>
  </si>
  <si>
    <t>380550758</t>
  </si>
  <si>
    <t>Poznámka k souboru cen:_x000d_
1. V cenách jsou započteny náklady na odstranění kameniva, montáž, ošetření součásti mazivem a úpravu kameniva. 2. V cenách nejsou obsaženy náklady na dodávku materiálu.</t>
  </si>
  <si>
    <t>247 "0,608-1,018"</t>
  </si>
  <si>
    <t>28 "před km 1,283 do úseku S49 na 50m kvůli kotvení BK"</t>
  </si>
  <si>
    <t>118 "1,874-1,976"</t>
  </si>
  <si>
    <t>712 "2,010-2,363"</t>
  </si>
  <si>
    <t>443 "2,393-2,630"</t>
  </si>
  <si>
    <t>93 "2,652-2,780"</t>
  </si>
  <si>
    <t>210 "3,006-3,228"</t>
  </si>
  <si>
    <t>98 "3,244-3,361"</t>
  </si>
  <si>
    <t>43</t>
  </si>
  <si>
    <t>5960101000</t>
  </si>
  <si>
    <t>Pražcové kotvy TDHB pro pražec betonový B 91</t>
  </si>
  <si>
    <t>1208538224</t>
  </si>
  <si>
    <t>1949</t>
  </si>
  <si>
    <t>44</t>
  </si>
  <si>
    <t>5912045040</t>
  </si>
  <si>
    <t>Montáž návěstidla včetně sloupku a patky rychlostníku. Poznámka: 1. V cenách jsou započteny náklady na zemní práce, montáž patky, sloupku a návěstidla, úpravu a rozprostření zeminy na terén.2. V cenách nejsou obsaženy náklady na dodávku materiálu.</t>
  </si>
  <si>
    <t>-1860580999</t>
  </si>
  <si>
    <t>Poznámka k souboru cen:_x000d_
1. V cenách jsou započteny náklady na zemní práce, montáž patky, sloupku a návěstidla, úpravu a rozprostření zeminy na terén. 2. V cenách nejsou obsaženy náklady na dodávku materiálu.</t>
  </si>
  <si>
    <t>14 "7ks v každém směru"</t>
  </si>
  <si>
    <t>45</t>
  </si>
  <si>
    <t>5962101000</t>
  </si>
  <si>
    <t>Návěstidlo rychlostník NS dvouciferný</t>
  </si>
  <si>
    <t>1466040217</t>
  </si>
  <si>
    <t>46</t>
  </si>
  <si>
    <t>5962113005</t>
  </si>
  <si>
    <t>Sloupek ocelový pozinkovaný 60 mm</t>
  </si>
  <si>
    <t>-55779202</t>
  </si>
  <si>
    <t>14*2,5 "7ks v každém směru"</t>
  </si>
  <si>
    <t>47</t>
  </si>
  <si>
    <t>5962114000</t>
  </si>
  <si>
    <t>Výstroj sloupku objímka 50 až 100 mm kompletní</t>
  </si>
  <si>
    <t>-703519884</t>
  </si>
  <si>
    <t>14*2 "7ks v každém směru"</t>
  </si>
  <si>
    <t>48</t>
  </si>
  <si>
    <t>5962114020</t>
  </si>
  <si>
    <t>Výstroj sloupku víčko plast 60 mm</t>
  </si>
  <si>
    <t>162163138</t>
  </si>
  <si>
    <t>49</t>
  </si>
  <si>
    <t>5962114025</t>
  </si>
  <si>
    <t>Výstroj sloupku patka hliníková kompletní (4 otvory)</t>
  </si>
  <si>
    <t>-11305150</t>
  </si>
  <si>
    <t>50</t>
  </si>
  <si>
    <t>5964161010</t>
  </si>
  <si>
    <t>Beton lehce zhutnitelný C 20/25;X0 F5 2 285 2 765</t>
  </si>
  <si>
    <t>-366791276</t>
  </si>
  <si>
    <t>14*0,25 "7ks v každém směru"</t>
  </si>
  <si>
    <t>51</t>
  </si>
  <si>
    <t>5912065210</t>
  </si>
  <si>
    <t>Montáž zajišťovací značky včetně sloupku a základu konzolové. Poznámka: 1. V cenách jsou započteny náklady na montáž součástí značky včetně zemních prací a úpravy terénu.2. V cenách nejsou obsaženy náklady na dodávku materiálu.</t>
  </si>
  <si>
    <t>1877907115</t>
  </si>
  <si>
    <t>Poznámka k souboru cen:_x000d_
1. V cenách jsou započteny náklady na montáž součástí značky včetně zemních prací a úpravy terénu. 2. V cenách nejsou obsaženy náklady na dodávku materiálu.</t>
  </si>
  <si>
    <t>((1314-614)+(3625-1000))/50</t>
  </si>
  <si>
    <t>0,5</t>
  </si>
  <si>
    <t>52</t>
  </si>
  <si>
    <t>5962119000</t>
  </si>
  <si>
    <t>Zajištění PPK sloupek zajišťovací značka</t>
  </si>
  <si>
    <t>-1995521951</t>
  </si>
  <si>
    <t>53</t>
  </si>
  <si>
    <t>5962119005</t>
  </si>
  <si>
    <t>Zajištění PPK betonový prefabrikovaný základ</t>
  </si>
  <si>
    <t>-1775016797</t>
  </si>
  <si>
    <t>54</t>
  </si>
  <si>
    <t>5962119020</t>
  </si>
  <si>
    <t>Zajištění PPK štítek konzolové a hřebové značky</t>
  </si>
  <si>
    <t>1250922131</t>
  </si>
  <si>
    <t>55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</si>
  <si>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</si>
  <si>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</si>
  <si>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-1466117104</t>
  </si>
  <si>
    <t>Poznámka k souboru cen:_x000d_
1. V cenách jsou započteny náklady na demontáž konstrukce a naložení na dopravní prostředek.</t>
  </si>
  <si>
    <t>56</t>
  </si>
  <si>
    <t>5913075010</t>
  </si>
  <si>
    <t>Montáž betonové přejezdové konstrukce část vnější a vnitřní bez závěrných zídek. Poznámka: 1. V cenách jsou započteny náklady na montáž konstrukce.2. V cenách nejsou obsaženy náklady na dodávku materiálu.</t>
  </si>
  <si>
    <t>444075808</t>
  </si>
  <si>
    <t>Poznámka k souboru cen:_x000d_
1. V cenách jsou započteny náklady na montáž konstrukce. 2. V cenách nejsou obsaženy náklady na dodávku materiálu.</t>
  </si>
  <si>
    <t>57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</si>
  <si>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</si>
  <si>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prostředek.2. V cenách nejsou obsaženy náklady na dopravu a skládkovné.</t>
  </si>
  <si>
    <t>648258934</t>
  </si>
  <si>
    <t>Poznámka k souboru cen:_x000d_
1. V cenách jsou započteny náklady na odtěžení nánosu a nečistot, rozprostření výzisku na terén nebo naložení na dopravní prostředek. 2. V cenách nejsou obsaženy náklady na dopravu a skládkovné.</t>
  </si>
  <si>
    <t>2625*0,5 "2625m x 0,5m3/m´"</t>
  </si>
  <si>
    <t>58</t>
  </si>
  <si>
    <t>5914120050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</si>
  <si>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</si>
  <si>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381807003</t>
  </si>
  <si>
    <t>Poznámka k souboru cen:_x000d_
1. V cenách jsou započteny náklady na snesení dílů i zásypu a jejich uložení na plochu nebo naložení na dopravní prostředek a uložení na úložišti.</t>
  </si>
  <si>
    <t>59</t>
  </si>
  <si>
    <t>5914130210</t>
  </si>
  <si>
    <t>Montáž nástupiště mimoúrovňového Sudop K (KD,KS) 145. Poznámka: 1. V cenách jsou započteny náklady na úpravu terénu, montáž a zásyp podle vzorového listu.2. V cenách nejsou obsaženy náklady na dodávku materiálu.</t>
  </si>
  <si>
    <t>-1262099224</t>
  </si>
  <si>
    <t>Poznámka k souboru cen:_x000d_
1. V cenách jsou započteny náklady na úpravu terénu, montáž a zásyp podle vzorového listu. 2. V cenách nejsou obsaženy náklady na dodávku materiálu.</t>
  </si>
  <si>
    <t>60</t>
  </si>
  <si>
    <t>5964147010</t>
  </si>
  <si>
    <t>Nástupištní díly blok úložný U95</t>
  </si>
  <si>
    <t>-1323244868</t>
  </si>
  <si>
    <t>61</t>
  </si>
  <si>
    <t>5964147020</t>
  </si>
  <si>
    <t>Nástupištní díly tvárnice Tischer B</t>
  </si>
  <si>
    <t>-1451135387</t>
  </si>
  <si>
    <t>62</t>
  </si>
  <si>
    <t>5964147045</t>
  </si>
  <si>
    <t>Nástupištní díly konzolová deska KS 145 Z</t>
  </si>
  <si>
    <t>-625003434</t>
  </si>
  <si>
    <t>63</t>
  </si>
  <si>
    <t>5964147105</t>
  </si>
  <si>
    <t>Nástupištní díly výplňová deska D3</t>
  </si>
  <si>
    <t>1225626359</t>
  </si>
  <si>
    <t>64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</si>
  <si>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</si>
  <si>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</si>
  <si>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1863634975</t>
  </si>
  <si>
    <t>Poznámka k souboru cen:_x000d_
1. V cenách jsou započteny náklady na hloubení a uložení výzisku na terén nebo naložení na dopravní prostředek a uložení na úložišti.</t>
  </si>
  <si>
    <t>90*1 "rýha pro nástupištní hranu 1m3/m´"</t>
  </si>
  <si>
    <t>OST</t>
  </si>
  <si>
    <t>Ostatní</t>
  </si>
  <si>
    <t>65</t>
  </si>
  <si>
    <t>7594305055</t>
  </si>
  <si>
    <t>Montáž součástí počítače náprav bloku pro počítače náprav</t>
  </si>
  <si>
    <t>512</t>
  </si>
  <si>
    <t>-1935327484</t>
  </si>
  <si>
    <t>66</t>
  </si>
  <si>
    <t>7594307055</t>
  </si>
  <si>
    <t>Demontáž součástí počítače náprav bloku pro počítače náprav</t>
  </si>
  <si>
    <t>1362463217</t>
  </si>
  <si>
    <t>67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</si>
  <si>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</si>
  <si>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</si>
  <si>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-352249273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</si>
  <si>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</si>
  <si>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Odvoz na skládku</t>
  </si>
  <si>
    <t>2684*0,9 "odpad ze SČ 0,9t/m´"</t>
  </si>
  <si>
    <t>1312,5*1,8 "z čištění příkopů"</t>
  </si>
  <si>
    <t>8,502 "beton do stavby pro výstroj trati"</t>
  </si>
  <si>
    <t>68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</si>
  <si>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</si>
  <si>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</si>
  <si>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-1307611500</t>
  </si>
  <si>
    <t>3539,760 "nové kamenivo"</t>
  </si>
  <si>
    <t>69</t>
  </si>
  <si>
    <t>9902200400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</si>
  <si>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</si>
  <si>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655025719</t>
  </si>
  <si>
    <t>0,280*(1309+1600) "vyzískané betonové pražce na skládku"</t>
  </si>
  <si>
    <t>70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</si>
  <si>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</si>
  <si>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</si>
  <si>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1597431644</t>
  </si>
  <si>
    <t>2,040 "výhybkové pražce"</t>
  </si>
  <si>
    <t>0,005+0,094+0,075+0,028 "drobné kolejivo do výhybky v Sulejovicích"</t>
  </si>
  <si>
    <t>1,347 "lepené izolované styky"</t>
  </si>
  <si>
    <t>0,891+0,065+1,371+1,371 "komplety žs4+pryžové podložky+přechodové kolejnice 2x</t>
  </si>
  <si>
    <t>19,586 "pražcové kotvy"</t>
  </si>
  <si>
    <t>71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</si>
  <si>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</si>
  <si>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</si>
  <si>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-1055587034</t>
  </si>
  <si>
    <t>0,047*180 "výplňová deska"</t>
  </si>
  <si>
    <t>0,320*90 "nástupištní deska"</t>
  </si>
  <si>
    <t>0,149*90 "tischer"</t>
  </si>
  <si>
    <t>0,195*91 "U95"</t>
  </si>
  <si>
    <t>72</t>
  </si>
  <si>
    <t>9902201100</t>
  </si>
  <si>
    <t>Doprava dodávek zhotovitele, dodávek objednatele nebo výzisku mechanizací přes 3,5 t objemnějšího kusového materiálu do 300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</si>
  <si>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-1157147048</t>
  </si>
  <si>
    <t>0,304*(1309+1600) "nové pražce"</t>
  </si>
  <si>
    <t>203,734 "nové kolejnice"</t>
  </si>
  <si>
    <t>73</t>
  </si>
  <si>
    <t>9902201200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</si>
  <si>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</si>
  <si>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-158673398</t>
  </si>
  <si>
    <t>1400*0,280 "1400ks SB8 z Brno Maloměřice do Lovosic 333km"</t>
  </si>
  <si>
    <t>74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</si>
  <si>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</si>
  <si>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</si>
  <si>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472511940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</si>
  <si>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</si>
  <si>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1400*0,280 "naložení 1400ks SB8 v Brno Maloměřice"</t>
  </si>
  <si>
    <t>75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</si>
  <si>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</si>
  <si>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</si>
  <si>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-2057268768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</si>
  <si>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</si>
  <si>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6 "ASP, SSP, SČ, 3xdvoucestný bagr"</t>
  </si>
  <si>
    <t>2 "ASP, SSP následná úprava GPK "</t>
  </si>
  <si>
    <t>76</t>
  </si>
  <si>
    <t>9909000100</t>
  </si>
  <si>
    <t>Poplatek za uložení suti nebo hmot na oficiální skládku Poznámka: V cenách jsou započteny náklady na uložení stavebního odpadu na oficiální skládku.</t>
  </si>
  <si>
    <t>1906509917</t>
  </si>
  <si>
    <t>Poznámka k souboru cen:_x000d_
V cenách jsou započteny náklady na uložení stavebního odpadu na oficiální skládku.</t>
  </si>
  <si>
    <t>77</t>
  </si>
  <si>
    <t>9909000500</t>
  </si>
  <si>
    <t>Poplatek uložení odpadu betonových prefabrikátů Poznámka: V cenách jsou započteny náklady na uložení stavebního odpadu na oficiální skládku.</t>
  </si>
  <si>
    <t>-501230190</t>
  </si>
  <si>
    <t>02 -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</si>
  <si>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</si>
  <si>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</si>
  <si>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</si>
  <si>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</si>
  <si>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</si>
  <si>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</si>
  <si>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</si>
  <si>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011403000</t>
  </si>
  <si>
    <t>Průzkum výskytu nebezpečných látek bez rozlišení</t>
  </si>
  <si>
    <t>1024</t>
  </si>
  <si>
    <t>1920869156</t>
  </si>
  <si>
    <t>013002000</t>
  </si>
  <si>
    <t>Projektové práce</t>
  </si>
  <si>
    <t>1963109673</t>
  </si>
  <si>
    <t>návrh BK, schválení BK, provedení BK</t>
  </si>
  <si>
    <t>geodetické zaměření před provedení prací</t>
  </si>
  <si>
    <t>VRN3</t>
  </si>
  <si>
    <t>Zařízení staveniště</t>
  </si>
  <si>
    <t>030001000</t>
  </si>
  <si>
    <t>1539613411</t>
  </si>
  <si>
    <t>zabezpečení staveniště</t>
  </si>
  <si>
    <t>VRN4</t>
  </si>
  <si>
    <t>Inženýrská činnost</t>
  </si>
  <si>
    <t>040001000</t>
  </si>
  <si>
    <t>hod</t>
  </si>
  <si>
    <t>597607309</t>
  </si>
  <si>
    <t>vytyčení sítí</t>
  </si>
  <si>
    <t>03 - DSPS</t>
  </si>
  <si>
    <t>-314592735</t>
  </si>
  <si>
    <t>Geodetické zaměření po provedení prací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</si>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</sst>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29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31</v>
      </c>
      <c r="AL11" s="28"/>
      <c r="AM11" s="28"/>
      <c r="AN11" s="34" t="s">
        <v>32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34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34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28"/>
      <c r="AM14" s="28"/>
      <c r="AN14" s="41" t="s">
        <v>34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31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37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65018109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SVP v úseku Lovosice - Čížkovice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trať 114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27. 7. 2018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SŽDC s.o., OŘ Ústí n.L., ST Ústí n.L.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35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33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ROUND(SUM(AG52:AG54),2)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ROUND(SUM(AS52:AS54),2)</f>
        <v>0</v>
      </c>
      <c r="AT51" s="113">
        <f>ROUND(SUM(AV51:AW51),2)</f>
        <v>0</v>
      </c>
      <c r="AU51" s="114">
        <f>ROUND(SUM(AU52:AU54),5)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ROUND(SUM(AZ52:AZ54),2)</f>
        <v>0</v>
      </c>
      <c r="BA51" s="113">
        <f>ROUND(SUM(BA52:BA54),2)</f>
        <v>0</v>
      </c>
      <c r="BB51" s="113">
        <f>ROUND(SUM(BB52:BB54),2)</f>
        <v>0</v>
      </c>
      <c r="BC51" s="113">
        <f>ROUND(SUM(BC52:BC54),2)</f>
        <v>0</v>
      </c>
      <c r="BD51" s="115">
        <f>ROUND(SUM(BD52:BD54),2)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21</v>
      </c>
    </row>
    <row r="52" s="5" customFormat="1" ht="16.5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'01 - Oprava železničního 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'01 - Oprava železničního ...'!P79</f>
        <v>0</v>
      </c>
      <c r="AV52" s="127">
        <f>'01 - Oprava železničního ...'!J30</f>
        <v>0</v>
      </c>
      <c r="AW52" s="127">
        <f>'01 - Oprava železničního ...'!J31</f>
        <v>0</v>
      </c>
      <c r="AX52" s="127">
        <f>'01 - Oprava železničního ...'!J32</f>
        <v>0</v>
      </c>
      <c r="AY52" s="127">
        <f>'01 - Oprava železničního ...'!J33</f>
        <v>0</v>
      </c>
      <c r="AZ52" s="127">
        <f>'01 - Oprava železničního ...'!F30</f>
        <v>0</v>
      </c>
      <c r="BA52" s="127">
        <f>'01 - Oprava železničního ...'!F31</f>
        <v>0</v>
      </c>
      <c r="BB52" s="127">
        <f>'01 - Oprava železničního ...'!F32</f>
        <v>0</v>
      </c>
      <c r="BC52" s="127">
        <f>'01 - Oprava železničního ...'!F33</f>
        <v>0</v>
      </c>
      <c r="BD52" s="129">
        <f>'01 - Oprava železničního ...'!F34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21</v>
      </c>
      <c r="CM52" s="130" t="s">
        <v>83</v>
      </c>
    </row>
    <row r="53" s="5" customFormat="1" ht="16.5" customHeight="1">
      <c r="A53" s="118" t="s">
        <v>77</v>
      </c>
      <c r="B53" s="119"/>
      <c r="C53" s="120"/>
      <c r="D53" s="121" t="s">
        <v>84</v>
      </c>
      <c r="E53" s="121"/>
      <c r="F53" s="121"/>
      <c r="G53" s="121"/>
      <c r="H53" s="121"/>
      <c r="I53" s="122"/>
      <c r="J53" s="121" t="s">
        <v>85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'02 - Vedlejší rozpočtové 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26">
        <v>0</v>
      </c>
      <c r="AT53" s="127">
        <f>ROUND(SUM(AV53:AW53),2)</f>
        <v>0</v>
      </c>
      <c r="AU53" s="128">
        <f>'02 - Vedlejší rozpočtové ...'!P80</f>
        <v>0</v>
      </c>
      <c r="AV53" s="127">
        <f>'02 - Vedlejší rozpočtové ...'!J30</f>
        <v>0</v>
      </c>
      <c r="AW53" s="127">
        <f>'02 - Vedlejší rozpočtové ...'!J31</f>
        <v>0</v>
      </c>
      <c r="AX53" s="127">
        <f>'02 - Vedlejší rozpočtové ...'!J32</f>
        <v>0</v>
      </c>
      <c r="AY53" s="127">
        <f>'02 - Vedlejší rozpočtové ...'!J33</f>
        <v>0</v>
      </c>
      <c r="AZ53" s="127">
        <f>'02 - Vedlejší rozpočtové ...'!F30</f>
        <v>0</v>
      </c>
      <c r="BA53" s="127">
        <f>'02 - Vedlejší rozpočtové ...'!F31</f>
        <v>0</v>
      </c>
      <c r="BB53" s="127">
        <f>'02 - Vedlejší rozpočtové ...'!F32</f>
        <v>0</v>
      </c>
      <c r="BC53" s="127">
        <f>'02 - Vedlejší rozpočtové ...'!F33</f>
        <v>0</v>
      </c>
      <c r="BD53" s="129">
        <f>'02 - Vedlejší rozpočtové ...'!F34</f>
        <v>0</v>
      </c>
      <c r="BT53" s="130" t="s">
        <v>81</v>
      </c>
      <c r="BV53" s="130" t="s">
        <v>75</v>
      </c>
      <c r="BW53" s="130" t="s">
        <v>86</v>
      </c>
      <c r="BX53" s="130" t="s">
        <v>7</v>
      </c>
      <c r="CL53" s="130" t="s">
        <v>21</v>
      </c>
      <c r="CM53" s="130" t="s">
        <v>83</v>
      </c>
    </row>
    <row r="54" s="5" customFormat="1" ht="16.5" customHeight="1">
      <c r="A54" s="118" t="s">
        <v>77</v>
      </c>
      <c r="B54" s="119"/>
      <c r="C54" s="120"/>
      <c r="D54" s="121" t="s">
        <v>87</v>
      </c>
      <c r="E54" s="121"/>
      <c r="F54" s="121"/>
      <c r="G54" s="121"/>
      <c r="H54" s="121"/>
      <c r="I54" s="122"/>
      <c r="J54" s="121" t="s">
        <v>88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'03 - DSPS'!J27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80</v>
      </c>
      <c r="AR54" s="125"/>
      <c r="AS54" s="131">
        <v>0</v>
      </c>
      <c r="AT54" s="132">
        <f>ROUND(SUM(AV54:AW54),2)</f>
        <v>0</v>
      </c>
      <c r="AU54" s="133">
        <f>'03 - DSPS'!P78</f>
        <v>0</v>
      </c>
      <c r="AV54" s="132">
        <f>'03 - DSPS'!J30</f>
        <v>0</v>
      </c>
      <c r="AW54" s="132">
        <f>'03 - DSPS'!J31</f>
        <v>0</v>
      </c>
      <c r="AX54" s="132">
        <f>'03 - DSPS'!J32</f>
        <v>0</v>
      </c>
      <c r="AY54" s="132">
        <f>'03 - DSPS'!J33</f>
        <v>0</v>
      </c>
      <c r="AZ54" s="132">
        <f>'03 - DSPS'!F30</f>
        <v>0</v>
      </c>
      <c r="BA54" s="132">
        <f>'03 - DSPS'!F31</f>
        <v>0</v>
      </c>
      <c r="BB54" s="132">
        <f>'03 - DSPS'!F32</f>
        <v>0</v>
      </c>
      <c r="BC54" s="132">
        <f>'03 - DSPS'!F33</f>
        <v>0</v>
      </c>
      <c r="BD54" s="134">
        <f>'03 - DSPS'!F34</f>
        <v>0</v>
      </c>
      <c r="BT54" s="130" t="s">
        <v>81</v>
      </c>
      <c r="BV54" s="130" t="s">
        <v>75</v>
      </c>
      <c r="BW54" s="130" t="s">
        <v>89</v>
      </c>
      <c r="BX54" s="130" t="s">
        <v>7</v>
      </c>
      <c r="CL54" s="130" t="s">
        <v>21</v>
      </c>
      <c r="CM54" s="130" t="s">
        <v>83</v>
      </c>
    </row>
    <row r="55" s="1" customFormat="1" ht="30" customHeight="1">
      <c r="B55" s="45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1"/>
    </row>
    <row r="56" s="1" customFormat="1" ht="6.96" customHeight="1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71"/>
    </row>
  </sheetData>
  <sheetProtection sheet="1" formatColumns="0" formatRows="0" objects="1" scenarios="1" spinCount="100000" saltValue="D2RgTfpXNx4NGBT9kpjkaRcM2m2LLM+kFmZSeAzMsemXBP335hqoOsbjnEh/4vfLfRLUEl8HvZN4Ber5K8heTA==" hashValue="L8SS/uEJ2ZjVjh/Vv7xCG7CuERrzc8WLpg896LlmvoOHe5zr7RKcytkMxi4UzbH97fHmG39s98ziPOX+oLAhoA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Oprava železničního ...'!C2" display="/"/>
    <hyperlink ref="A53" location="'02 - Vedlejší rozpočtové ...'!C2" display="/"/>
    <hyperlink ref="A54" location="'03 - DSPS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90</v>
      </c>
      <c r="G1" s="138" t="s">
        <v>91</v>
      </c>
      <c r="H1" s="138"/>
      <c r="I1" s="139"/>
      <c r="J1" s="138" t="s">
        <v>92</v>
      </c>
      <c r="K1" s="137" t="s">
        <v>93</v>
      </c>
      <c r="L1" s="138" t="s">
        <v>94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95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zakázky'!K6</f>
        <v>SVP v úseku Lovosice - Čížkovice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96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zakázky'!AN8</f>
        <v>27. 7. 2018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32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33</v>
      </c>
      <c r="E17" s="46"/>
      <c r="F17" s="46"/>
      <c r="G17" s="46"/>
      <c r="H17" s="46"/>
      <c r="I17" s="145" t="s">
        <v>28</v>
      </c>
      <c r="J17" s="34" t="str">
        <f>IF('Rekapitulace zakázky'!AN13="Vyplň údaj","",IF('Rekapitulace zakázky'!AN13="","",'Rekapitulace zakázky'!AN13))</f>
        <v/>
      </c>
      <c r="K17" s="50"/>
    </row>
    <row r="18" s="1" customFormat="1" ht="18" customHeight="1">
      <c r="B18" s="45"/>
      <c r="C18" s="46"/>
      <c r="D18" s="46"/>
      <c r="E18" s="34" t="str">
        <f>IF('Rekapitulace zakázky'!E14="Vyplň údaj","",IF('Rekapitulace zakázky'!E14="","",'Rekapitulace zakázky'!E14))</f>
        <v/>
      </c>
      <c r="F18" s="46"/>
      <c r="G18" s="46"/>
      <c r="H18" s="46"/>
      <c r="I18" s="145" t="s">
        <v>31</v>
      </c>
      <c r="J18" s="34" t="str">
        <f>IF('Rekapitulace zakázky'!AN14="Vyplň údaj","",IF('Rekapitulace zakázky'!AN14="","",'Rekapitulace zakázky'!AN14))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35</v>
      </c>
      <c r="E20" s="46"/>
      <c r="F20" s="46"/>
      <c r="G20" s="46"/>
      <c r="H20" s="46"/>
      <c r="I20" s="145" t="s">
        <v>28</v>
      </c>
      <c r="J20" s="34" t="str">
        <f>IF('Rekapitulace zakázky'!AN16="","",'Rekapitulace zakázky'!AN16)</f>
        <v/>
      </c>
      <c r="K20" s="50"/>
    </row>
    <row r="21" s="1" customFormat="1" ht="18" customHeight="1">
      <c r="B21" s="45"/>
      <c r="C21" s="46"/>
      <c r="D21" s="46"/>
      <c r="E21" s="34" t="str">
        <f>IF('Rekapitulace zakázky'!E17="","",'Rekapitulace zakázky'!E17)</f>
        <v xml:space="preserve"> </v>
      </c>
      <c r="F21" s="46"/>
      <c r="G21" s="46"/>
      <c r="H21" s="46"/>
      <c r="I21" s="145" t="s">
        <v>31</v>
      </c>
      <c r="J21" s="34" t="str">
        <f>IF('Rekapitulace zakázky'!AN17="","",'Rekapitulace zakázky'!AN17)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ROUND(SUM(BE79:BE335), 2)</f>
        <v>0</v>
      </c>
      <c r="G30" s="46"/>
      <c r="H30" s="46"/>
      <c r="I30" s="157">
        <v>0.20999999999999999</v>
      </c>
      <c r="J30" s="156">
        <f>ROUND(ROUND((SUM(BE79:BE335)),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ROUND(SUM(BF79:BF335), 2)</f>
        <v>0</v>
      </c>
      <c r="G31" s="46"/>
      <c r="H31" s="46"/>
      <c r="I31" s="157">
        <v>0.14999999999999999</v>
      </c>
      <c r="J31" s="156">
        <f>ROUND(ROUND((SUM(BF79:BF335)),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ROUND(SUM(BG79:BG335),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ROUND(SUM(BH79:BH335),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ROUND(SUM(BI79:BI335),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98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SVP v úseku Lovosice - Čížkovice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96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01 - Oprava železničního svršku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trať 114</v>
      </c>
      <c r="G49" s="46"/>
      <c r="H49" s="46"/>
      <c r="I49" s="145" t="s">
        <v>25</v>
      </c>
      <c r="J49" s="146" t="str">
        <f>IF(J12="","",J12)</f>
        <v>27. 7. 2018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SŽDC s.o., OŘ Ústí n.L., ST Ústí n.L.</v>
      </c>
      <c r="G51" s="46"/>
      <c r="H51" s="46"/>
      <c r="I51" s="145" t="s">
        <v>35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33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99</v>
      </c>
      <c r="D54" s="158"/>
      <c r="E54" s="158"/>
      <c r="F54" s="158"/>
      <c r="G54" s="158"/>
      <c r="H54" s="158"/>
      <c r="I54" s="172"/>
      <c r="J54" s="173" t="s">
        <v>100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101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102</v>
      </c>
    </row>
    <row r="57" s="7" customFormat="1" ht="24.96" customHeight="1">
      <c r="B57" s="176"/>
      <c r="C57" s="177"/>
      <c r="D57" s="178" t="s">
        <v>103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104</v>
      </c>
      <c r="E58" s="186"/>
      <c r="F58" s="186"/>
      <c r="G58" s="186"/>
      <c r="H58" s="186"/>
      <c r="I58" s="187"/>
      <c r="J58" s="188">
        <f>J81</f>
        <v>0</v>
      </c>
      <c r="K58" s="189"/>
    </row>
    <row r="59" s="7" customFormat="1" ht="24.96" customHeight="1">
      <c r="B59" s="176"/>
      <c r="C59" s="177"/>
      <c r="D59" s="178" t="s">
        <v>105</v>
      </c>
      <c r="E59" s="179"/>
      <c r="F59" s="179"/>
      <c r="G59" s="179"/>
      <c r="H59" s="179"/>
      <c r="I59" s="180"/>
      <c r="J59" s="181">
        <f>J285</f>
        <v>0</v>
      </c>
      <c r="K59" s="182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106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SVP v úseku Lovosice - Čížkovice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96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01 - Oprava železničního svršku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>trať 114</v>
      </c>
      <c r="G73" s="73"/>
      <c r="H73" s="73"/>
      <c r="I73" s="193" t="s">
        <v>25</v>
      </c>
      <c r="J73" s="84" t="str">
        <f>IF(J12="","",J12)</f>
        <v>27. 7. 2018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>SŽDC s.o., OŘ Ústí n.L., ST Ústí n.L.</v>
      </c>
      <c r="G75" s="73"/>
      <c r="H75" s="73"/>
      <c r="I75" s="193" t="s">
        <v>35</v>
      </c>
      <c r="J75" s="192" t="str">
        <f>E21</f>
        <v xml:space="preserve"> </v>
      </c>
      <c r="K75" s="73"/>
      <c r="L75" s="71"/>
    </row>
    <row r="76" s="1" customFormat="1" ht="14.4" customHeight="1">
      <c r="B76" s="45"/>
      <c r="C76" s="75" t="s">
        <v>33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107</v>
      </c>
      <c r="D78" s="196" t="s">
        <v>58</v>
      </c>
      <c r="E78" s="196" t="s">
        <v>54</v>
      </c>
      <c r="F78" s="196" t="s">
        <v>108</v>
      </c>
      <c r="G78" s="196" t="s">
        <v>109</v>
      </c>
      <c r="H78" s="196" t="s">
        <v>110</v>
      </c>
      <c r="I78" s="197" t="s">
        <v>111</v>
      </c>
      <c r="J78" s="196" t="s">
        <v>100</v>
      </c>
      <c r="K78" s="198" t="s">
        <v>112</v>
      </c>
      <c r="L78" s="199"/>
      <c r="M78" s="101" t="s">
        <v>113</v>
      </c>
      <c r="N78" s="102" t="s">
        <v>43</v>
      </c>
      <c r="O78" s="102" t="s">
        <v>114</v>
      </c>
      <c r="P78" s="102" t="s">
        <v>115</v>
      </c>
      <c r="Q78" s="102" t="s">
        <v>116</v>
      </c>
      <c r="R78" s="102" t="s">
        <v>117</v>
      </c>
      <c r="S78" s="102" t="s">
        <v>118</v>
      </c>
      <c r="T78" s="103" t="s">
        <v>119</v>
      </c>
    </row>
    <row r="79" s="1" customFormat="1" ht="29.28" customHeight="1">
      <c r="B79" s="45"/>
      <c r="C79" s="107" t="s">
        <v>101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P80+P285</f>
        <v>0</v>
      </c>
      <c r="Q79" s="105"/>
      <c r="R79" s="201">
        <f>R80+R285</f>
        <v>4798.6592000000019</v>
      </c>
      <c r="S79" s="105"/>
      <c r="T79" s="202">
        <f>T80+T285</f>
        <v>0</v>
      </c>
      <c r="AT79" s="23" t="s">
        <v>72</v>
      </c>
      <c r="AU79" s="23" t="s">
        <v>102</v>
      </c>
      <c r="BK79" s="203">
        <f>BK80+BK285</f>
        <v>0</v>
      </c>
    </row>
    <row r="80" s="10" customFormat="1" ht="37.44" customHeight="1">
      <c r="B80" s="204"/>
      <c r="C80" s="205"/>
      <c r="D80" s="206" t="s">
        <v>72</v>
      </c>
      <c r="E80" s="207" t="s">
        <v>120</v>
      </c>
      <c r="F80" s="207" t="s">
        <v>121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</f>
        <v>0</v>
      </c>
      <c r="Q80" s="212"/>
      <c r="R80" s="213">
        <f>R81</f>
        <v>4798.6592000000019</v>
      </c>
      <c r="S80" s="212"/>
      <c r="T80" s="214">
        <f>T81</f>
        <v>0</v>
      </c>
      <c r="AR80" s="215" t="s">
        <v>81</v>
      </c>
      <c r="AT80" s="216" t="s">
        <v>72</v>
      </c>
      <c r="AU80" s="216" t="s">
        <v>73</v>
      </c>
      <c r="AY80" s="215" t="s">
        <v>122</v>
      </c>
      <c r="BK80" s="217">
        <f>BK81</f>
        <v>0</v>
      </c>
    </row>
    <row r="81" s="10" customFormat="1" ht="19.92" customHeight="1">
      <c r="B81" s="204"/>
      <c r="C81" s="205"/>
      <c r="D81" s="206" t="s">
        <v>72</v>
      </c>
      <c r="E81" s="218" t="s">
        <v>123</v>
      </c>
      <c r="F81" s="218" t="s">
        <v>124</v>
      </c>
      <c r="G81" s="205"/>
      <c r="H81" s="205"/>
      <c r="I81" s="208"/>
      <c r="J81" s="219">
        <f>BK81</f>
        <v>0</v>
      </c>
      <c r="K81" s="205"/>
      <c r="L81" s="210"/>
      <c r="M81" s="211"/>
      <c r="N81" s="212"/>
      <c r="O81" s="212"/>
      <c r="P81" s="213">
        <f>SUM(P82:P284)</f>
        <v>0</v>
      </c>
      <c r="Q81" s="212"/>
      <c r="R81" s="213">
        <f>SUM(R82:R284)</f>
        <v>4798.6592000000019</v>
      </c>
      <c r="S81" s="212"/>
      <c r="T81" s="214">
        <f>SUM(T82:T284)</f>
        <v>0</v>
      </c>
      <c r="AR81" s="215" t="s">
        <v>81</v>
      </c>
      <c r="AT81" s="216" t="s">
        <v>72</v>
      </c>
      <c r="AU81" s="216" t="s">
        <v>81</v>
      </c>
      <c r="AY81" s="215" t="s">
        <v>122</v>
      </c>
      <c r="BK81" s="217">
        <f>SUM(BK82:BK284)</f>
        <v>0</v>
      </c>
    </row>
    <row r="82" s="1" customFormat="1" ht="51" customHeight="1">
      <c r="B82" s="45"/>
      <c r="C82" s="220" t="s">
        <v>81</v>
      </c>
      <c r="D82" s="220" t="s">
        <v>125</v>
      </c>
      <c r="E82" s="221" t="s">
        <v>126</v>
      </c>
      <c r="F82" s="222" t="s">
        <v>127</v>
      </c>
      <c r="G82" s="223" t="s">
        <v>128</v>
      </c>
      <c r="H82" s="224">
        <v>3325</v>
      </c>
      <c r="I82" s="225"/>
      <c r="J82" s="226">
        <f>ROUND(I82*H82,2)</f>
        <v>0</v>
      </c>
      <c r="K82" s="222" t="s">
        <v>129</v>
      </c>
      <c r="L82" s="71"/>
      <c r="M82" s="227" t="s">
        <v>21</v>
      </c>
      <c r="N82" s="228" t="s">
        <v>44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130</v>
      </c>
      <c r="AT82" s="23" t="s">
        <v>125</v>
      </c>
      <c r="AU82" s="23" t="s">
        <v>83</v>
      </c>
      <c r="AY82" s="23" t="s">
        <v>122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81</v>
      </c>
      <c r="BK82" s="231">
        <f>ROUND(I82*H82,2)</f>
        <v>0</v>
      </c>
      <c r="BL82" s="23" t="s">
        <v>130</v>
      </c>
      <c r="BM82" s="23" t="s">
        <v>131</v>
      </c>
    </row>
    <row r="83" s="1" customFormat="1">
      <c r="B83" s="45"/>
      <c r="C83" s="73"/>
      <c r="D83" s="232" t="s">
        <v>132</v>
      </c>
      <c r="E83" s="73"/>
      <c r="F83" s="233" t="s">
        <v>133</v>
      </c>
      <c r="G83" s="73"/>
      <c r="H83" s="73"/>
      <c r="I83" s="190"/>
      <c r="J83" s="73"/>
      <c r="K83" s="73"/>
      <c r="L83" s="71"/>
      <c r="M83" s="234"/>
      <c r="N83" s="46"/>
      <c r="O83" s="46"/>
      <c r="P83" s="46"/>
      <c r="Q83" s="46"/>
      <c r="R83" s="46"/>
      <c r="S83" s="46"/>
      <c r="T83" s="94"/>
      <c r="AT83" s="23" t="s">
        <v>132</v>
      </c>
      <c r="AU83" s="23" t="s">
        <v>83</v>
      </c>
    </row>
    <row r="84" s="11" customFormat="1">
      <c r="B84" s="235"/>
      <c r="C84" s="236"/>
      <c r="D84" s="232" t="s">
        <v>134</v>
      </c>
      <c r="E84" s="237" t="s">
        <v>21</v>
      </c>
      <c r="F84" s="238" t="s">
        <v>135</v>
      </c>
      <c r="G84" s="236"/>
      <c r="H84" s="239">
        <v>2625</v>
      </c>
      <c r="I84" s="240"/>
      <c r="J84" s="236"/>
      <c r="K84" s="236"/>
      <c r="L84" s="241"/>
      <c r="M84" s="242"/>
      <c r="N84" s="243"/>
      <c r="O84" s="243"/>
      <c r="P84" s="243"/>
      <c r="Q84" s="243"/>
      <c r="R84" s="243"/>
      <c r="S84" s="243"/>
      <c r="T84" s="244"/>
      <c r="AT84" s="245" t="s">
        <v>134</v>
      </c>
      <c r="AU84" s="245" t="s">
        <v>83</v>
      </c>
      <c r="AV84" s="11" t="s">
        <v>83</v>
      </c>
      <c r="AW84" s="11" t="s">
        <v>37</v>
      </c>
      <c r="AX84" s="11" t="s">
        <v>73</v>
      </c>
      <c r="AY84" s="245" t="s">
        <v>122</v>
      </c>
    </row>
    <row r="85" s="11" customFormat="1">
      <c r="B85" s="235"/>
      <c r="C85" s="236"/>
      <c r="D85" s="232" t="s">
        <v>134</v>
      </c>
      <c r="E85" s="237" t="s">
        <v>21</v>
      </c>
      <c r="F85" s="238" t="s">
        <v>136</v>
      </c>
      <c r="G85" s="236"/>
      <c r="H85" s="239">
        <v>700</v>
      </c>
      <c r="I85" s="240"/>
      <c r="J85" s="236"/>
      <c r="K85" s="236"/>
      <c r="L85" s="241"/>
      <c r="M85" s="242"/>
      <c r="N85" s="243"/>
      <c r="O85" s="243"/>
      <c r="P85" s="243"/>
      <c r="Q85" s="243"/>
      <c r="R85" s="243"/>
      <c r="S85" s="243"/>
      <c r="T85" s="244"/>
      <c r="AT85" s="245" t="s">
        <v>134</v>
      </c>
      <c r="AU85" s="245" t="s">
        <v>83</v>
      </c>
      <c r="AV85" s="11" t="s">
        <v>83</v>
      </c>
      <c r="AW85" s="11" t="s">
        <v>37</v>
      </c>
      <c r="AX85" s="11" t="s">
        <v>73</v>
      </c>
      <c r="AY85" s="245" t="s">
        <v>122</v>
      </c>
    </row>
    <row r="86" s="12" customFormat="1">
      <c r="B86" s="246"/>
      <c r="C86" s="247"/>
      <c r="D86" s="232" t="s">
        <v>134</v>
      </c>
      <c r="E86" s="248" t="s">
        <v>21</v>
      </c>
      <c r="F86" s="249" t="s">
        <v>137</v>
      </c>
      <c r="G86" s="247"/>
      <c r="H86" s="250">
        <v>3325</v>
      </c>
      <c r="I86" s="251"/>
      <c r="J86" s="247"/>
      <c r="K86" s="247"/>
      <c r="L86" s="252"/>
      <c r="M86" s="253"/>
      <c r="N86" s="254"/>
      <c r="O86" s="254"/>
      <c r="P86" s="254"/>
      <c r="Q86" s="254"/>
      <c r="R86" s="254"/>
      <c r="S86" s="254"/>
      <c r="T86" s="255"/>
      <c r="AT86" s="256" t="s">
        <v>134</v>
      </c>
      <c r="AU86" s="256" t="s">
        <v>83</v>
      </c>
      <c r="AV86" s="12" t="s">
        <v>130</v>
      </c>
      <c r="AW86" s="12" t="s">
        <v>37</v>
      </c>
      <c r="AX86" s="12" t="s">
        <v>81</v>
      </c>
      <c r="AY86" s="256" t="s">
        <v>122</v>
      </c>
    </row>
    <row r="87" s="1" customFormat="1" ht="114.75" customHeight="1">
      <c r="B87" s="45"/>
      <c r="C87" s="220" t="s">
        <v>83</v>
      </c>
      <c r="D87" s="220" t="s">
        <v>125</v>
      </c>
      <c r="E87" s="221" t="s">
        <v>138</v>
      </c>
      <c r="F87" s="222" t="s">
        <v>139</v>
      </c>
      <c r="G87" s="223" t="s">
        <v>140</v>
      </c>
      <c r="H87" s="224">
        <v>2.6840000000000002</v>
      </c>
      <c r="I87" s="225"/>
      <c r="J87" s="226">
        <f>ROUND(I87*H87,2)</f>
        <v>0</v>
      </c>
      <c r="K87" s="222" t="s">
        <v>129</v>
      </c>
      <c r="L87" s="71"/>
      <c r="M87" s="227" t="s">
        <v>21</v>
      </c>
      <c r="N87" s="228" t="s">
        <v>44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130</v>
      </c>
      <c r="AT87" s="23" t="s">
        <v>125</v>
      </c>
      <c r="AU87" s="23" t="s">
        <v>83</v>
      </c>
      <c r="AY87" s="23" t="s">
        <v>122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81</v>
      </c>
      <c r="BK87" s="231">
        <f>ROUND(I87*H87,2)</f>
        <v>0</v>
      </c>
      <c r="BL87" s="23" t="s">
        <v>130</v>
      </c>
      <c r="BM87" s="23" t="s">
        <v>141</v>
      </c>
    </row>
    <row r="88" s="1" customFormat="1">
      <c r="B88" s="45"/>
      <c r="C88" s="73"/>
      <c r="D88" s="232" t="s">
        <v>132</v>
      </c>
      <c r="E88" s="73"/>
      <c r="F88" s="233" t="s">
        <v>142</v>
      </c>
      <c r="G88" s="73"/>
      <c r="H88" s="73"/>
      <c r="I88" s="190"/>
      <c r="J88" s="73"/>
      <c r="K88" s="73"/>
      <c r="L88" s="71"/>
      <c r="M88" s="234"/>
      <c r="N88" s="46"/>
      <c r="O88" s="46"/>
      <c r="P88" s="46"/>
      <c r="Q88" s="46"/>
      <c r="R88" s="46"/>
      <c r="S88" s="46"/>
      <c r="T88" s="94"/>
      <c r="AT88" s="23" t="s">
        <v>132</v>
      </c>
      <c r="AU88" s="23" t="s">
        <v>83</v>
      </c>
    </row>
    <row r="89" s="11" customFormat="1">
      <c r="B89" s="235"/>
      <c r="C89" s="236"/>
      <c r="D89" s="232" t="s">
        <v>134</v>
      </c>
      <c r="E89" s="237" t="s">
        <v>21</v>
      </c>
      <c r="F89" s="238" t="s">
        <v>143</v>
      </c>
      <c r="G89" s="236"/>
      <c r="H89" s="239">
        <v>0.35599999999999998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AT89" s="245" t="s">
        <v>134</v>
      </c>
      <c r="AU89" s="245" t="s">
        <v>83</v>
      </c>
      <c r="AV89" s="11" t="s">
        <v>83</v>
      </c>
      <c r="AW89" s="11" t="s">
        <v>37</v>
      </c>
      <c r="AX89" s="11" t="s">
        <v>73</v>
      </c>
      <c r="AY89" s="245" t="s">
        <v>122</v>
      </c>
    </row>
    <row r="90" s="11" customFormat="1">
      <c r="B90" s="235"/>
      <c r="C90" s="236"/>
      <c r="D90" s="232" t="s">
        <v>134</v>
      </c>
      <c r="E90" s="237" t="s">
        <v>21</v>
      </c>
      <c r="F90" s="238" t="s">
        <v>144</v>
      </c>
      <c r="G90" s="236"/>
      <c r="H90" s="239">
        <v>0.32000000000000001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134</v>
      </c>
      <c r="AU90" s="245" t="s">
        <v>83</v>
      </c>
      <c r="AV90" s="11" t="s">
        <v>83</v>
      </c>
      <c r="AW90" s="11" t="s">
        <v>37</v>
      </c>
      <c r="AX90" s="11" t="s">
        <v>73</v>
      </c>
      <c r="AY90" s="245" t="s">
        <v>122</v>
      </c>
    </row>
    <row r="91" s="11" customFormat="1">
      <c r="B91" s="235"/>
      <c r="C91" s="236"/>
      <c r="D91" s="232" t="s">
        <v>134</v>
      </c>
      <c r="E91" s="237" t="s">
        <v>21</v>
      </c>
      <c r="F91" s="238" t="s">
        <v>145</v>
      </c>
      <c r="G91" s="236"/>
      <c r="H91" s="239">
        <v>0.34499999999999997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AT91" s="245" t="s">
        <v>134</v>
      </c>
      <c r="AU91" s="245" t="s">
        <v>83</v>
      </c>
      <c r="AV91" s="11" t="s">
        <v>83</v>
      </c>
      <c r="AW91" s="11" t="s">
        <v>37</v>
      </c>
      <c r="AX91" s="11" t="s">
        <v>73</v>
      </c>
      <c r="AY91" s="245" t="s">
        <v>122</v>
      </c>
    </row>
    <row r="92" s="11" customFormat="1">
      <c r="B92" s="235"/>
      <c r="C92" s="236"/>
      <c r="D92" s="232" t="s">
        <v>134</v>
      </c>
      <c r="E92" s="237" t="s">
        <v>21</v>
      </c>
      <c r="F92" s="238" t="s">
        <v>146</v>
      </c>
      <c r="G92" s="236"/>
      <c r="H92" s="239">
        <v>0.505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AT92" s="245" t="s">
        <v>134</v>
      </c>
      <c r="AU92" s="245" t="s">
        <v>83</v>
      </c>
      <c r="AV92" s="11" t="s">
        <v>83</v>
      </c>
      <c r="AW92" s="11" t="s">
        <v>37</v>
      </c>
      <c r="AX92" s="11" t="s">
        <v>73</v>
      </c>
      <c r="AY92" s="245" t="s">
        <v>122</v>
      </c>
    </row>
    <row r="93" s="11" customFormat="1">
      <c r="B93" s="235"/>
      <c r="C93" s="236"/>
      <c r="D93" s="232" t="s">
        <v>134</v>
      </c>
      <c r="E93" s="237" t="s">
        <v>21</v>
      </c>
      <c r="F93" s="238" t="s">
        <v>147</v>
      </c>
      <c r="G93" s="236"/>
      <c r="H93" s="239">
        <v>0.13400000000000001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AT93" s="245" t="s">
        <v>134</v>
      </c>
      <c r="AU93" s="245" t="s">
        <v>83</v>
      </c>
      <c r="AV93" s="11" t="s">
        <v>83</v>
      </c>
      <c r="AW93" s="11" t="s">
        <v>37</v>
      </c>
      <c r="AX93" s="11" t="s">
        <v>73</v>
      </c>
      <c r="AY93" s="245" t="s">
        <v>122</v>
      </c>
    </row>
    <row r="94" s="11" customFormat="1">
      <c r="B94" s="235"/>
      <c r="C94" s="236"/>
      <c r="D94" s="232" t="s">
        <v>134</v>
      </c>
      <c r="E94" s="237" t="s">
        <v>21</v>
      </c>
      <c r="F94" s="238" t="s">
        <v>148</v>
      </c>
      <c r="G94" s="236"/>
      <c r="H94" s="239">
        <v>0.85499999999999998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134</v>
      </c>
      <c r="AU94" s="245" t="s">
        <v>83</v>
      </c>
      <c r="AV94" s="11" t="s">
        <v>83</v>
      </c>
      <c r="AW94" s="11" t="s">
        <v>37</v>
      </c>
      <c r="AX94" s="11" t="s">
        <v>73</v>
      </c>
      <c r="AY94" s="245" t="s">
        <v>122</v>
      </c>
    </row>
    <row r="95" s="11" customFormat="1">
      <c r="B95" s="235"/>
      <c r="C95" s="236"/>
      <c r="D95" s="232" t="s">
        <v>134</v>
      </c>
      <c r="E95" s="237" t="s">
        <v>21</v>
      </c>
      <c r="F95" s="238" t="s">
        <v>149</v>
      </c>
      <c r="G95" s="236"/>
      <c r="H95" s="239">
        <v>0.16900000000000001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AT95" s="245" t="s">
        <v>134</v>
      </c>
      <c r="AU95" s="245" t="s">
        <v>83</v>
      </c>
      <c r="AV95" s="11" t="s">
        <v>83</v>
      </c>
      <c r="AW95" s="11" t="s">
        <v>37</v>
      </c>
      <c r="AX95" s="11" t="s">
        <v>73</v>
      </c>
      <c r="AY95" s="245" t="s">
        <v>122</v>
      </c>
    </row>
    <row r="96" s="12" customFormat="1">
      <c r="B96" s="246"/>
      <c r="C96" s="247"/>
      <c r="D96" s="232" t="s">
        <v>134</v>
      </c>
      <c r="E96" s="248" t="s">
        <v>21</v>
      </c>
      <c r="F96" s="249" t="s">
        <v>137</v>
      </c>
      <c r="G96" s="247"/>
      <c r="H96" s="250">
        <v>2.6840000000000002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AT96" s="256" t="s">
        <v>134</v>
      </c>
      <c r="AU96" s="256" t="s">
        <v>83</v>
      </c>
      <c r="AV96" s="12" t="s">
        <v>130</v>
      </c>
      <c r="AW96" s="12" t="s">
        <v>37</v>
      </c>
      <c r="AX96" s="12" t="s">
        <v>81</v>
      </c>
      <c r="AY96" s="256" t="s">
        <v>122</v>
      </c>
    </row>
    <row r="97" s="1" customFormat="1" ht="51" customHeight="1">
      <c r="B97" s="45"/>
      <c r="C97" s="220" t="s">
        <v>150</v>
      </c>
      <c r="D97" s="220" t="s">
        <v>125</v>
      </c>
      <c r="E97" s="221" t="s">
        <v>151</v>
      </c>
      <c r="F97" s="222" t="s">
        <v>152</v>
      </c>
      <c r="G97" s="223" t="s">
        <v>153</v>
      </c>
      <c r="H97" s="224">
        <v>2528.4000000000001</v>
      </c>
      <c r="I97" s="225"/>
      <c r="J97" s="226">
        <f>ROUND(I97*H97,2)</f>
        <v>0</v>
      </c>
      <c r="K97" s="222" t="s">
        <v>129</v>
      </c>
      <c r="L97" s="71"/>
      <c r="M97" s="227" t="s">
        <v>21</v>
      </c>
      <c r="N97" s="228" t="s">
        <v>44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130</v>
      </c>
      <c r="AT97" s="23" t="s">
        <v>125</v>
      </c>
      <c r="AU97" s="23" t="s">
        <v>83</v>
      </c>
      <c r="AY97" s="23" t="s">
        <v>122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81</v>
      </c>
      <c r="BK97" s="231">
        <f>ROUND(I97*H97,2)</f>
        <v>0</v>
      </c>
      <c r="BL97" s="23" t="s">
        <v>130</v>
      </c>
      <c r="BM97" s="23" t="s">
        <v>154</v>
      </c>
    </row>
    <row r="98" s="1" customFormat="1">
      <c r="B98" s="45"/>
      <c r="C98" s="73"/>
      <c r="D98" s="232" t="s">
        <v>132</v>
      </c>
      <c r="E98" s="73"/>
      <c r="F98" s="233" t="s">
        <v>155</v>
      </c>
      <c r="G98" s="73"/>
      <c r="H98" s="73"/>
      <c r="I98" s="190"/>
      <c r="J98" s="73"/>
      <c r="K98" s="73"/>
      <c r="L98" s="71"/>
      <c r="M98" s="234"/>
      <c r="N98" s="46"/>
      <c r="O98" s="46"/>
      <c r="P98" s="46"/>
      <c r="Q98" s="46"/>
      <c r="R98" s="46"/>
      <c r="S98" s="46"/>
      <c r="T98" s="94"/>
      <c r="AT98" s="23" t="s">
        <v>132</v>
      </c>
      <c r="AU98" s="23" t="s">
        <v>83</v>
      </c>
    </row>
    <row r="99" s="11" customFormat="1">
      <c r="B99" s="235"/>
      <c r="C99" s="236"/>
      <c r="D99" s="232" t="s">
        <v>134</v>
      </c>
      <c r="E99" s="237" t="s">
        <v>21</v>
      </c>
      <c r="F99" s="238" t="s">
        <v>156</v>
      </c>
      <c r="G99" s="236"/>
      <c r="H99" s="239">
        <v>55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134</v>
      </c>
      <c r="AU99" s="245" t="s">
        <v>83</v>
      </c>
      <c r="AV99" s="11" t="s">
        <v>83</v>
      </c>
      <c r="AW99" s="11" t="s">
        <v>37</v>
      </c>
      <c r="AX99" s="11" t="s">
        <v>73</v>
      </c>
      <c r="AY99" s="245" t="s">
        <v>122</v>
      </c>
    </row>
    <row r="100" s="11" customFormat="1">
      <c r="B100" s="235"/>
      <c r="C100" s="236"/>
      <c r="D100" s="232" t="s">
        <v>134</v>
      </c>
      <c r="E100" s="237" t="s">
        <v>21</v>
      </c>
      <c r="F100" s="238" t="s">
        <v>157</v>
      </c>
      <c r="G100" s="236"/>
      <c r="H100" s="239">
        <v>192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AT100" s="245" t="s">
        <v>134</v>
      </c>
      <c r="AU100" s="245" t="s">
        <v>83</v>
      </c>
      <c r="AV100" s="11" t="s">
        <v>83</v>
      </c>
      <c r="AW100" s="11" t="s">
        <v>37</v>
      </c>
      <c r="AX100" s="11" t="s">
        <v>73</v>
      </c>
      <c r="AY100" s="245" t="s">
        <v>122</v>
      </c>
    </row>
    <row r="101" s="11" customFormat="1">
      <c r="B101" s="235"/>
      <c r="C101" s="236"/>
      <c r="D101" s="232" t="s">
        <v>134</v>
      </c>
      <c r="E101" s="237" t="s">
        <v>21</v>
      </c>
      <c r="F101" s="238" t="s">
        <v>158</v>
      </c>
      <c r="G101" s="236"/>
      <c r="H101" s="239">
        <v>2281.4000000000001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134</v>
      </c>
      <c r="AU101" s="245" t="s">
        <v>83</v>
      </c>
      <c r="AV101" s="11" t="s">
        <v>83</v>
      </c>
      <c r="AW101" s="11" t="s">
        <v>37</v>
      </c>
      <c r="AX101" s="11" t="s">
        <v>73</v>
      </c>
      <c r="AY101" s="245" t="s">
        <v>122</v>
      </c>
    </row>
    <row r="102" s="12" customFormat="1">
      <c r="B102" s="246"/>
      <c r="C102" s="247"/>
      <c r="D102" s="232" t="s">
        <v>134</v>
      </c>
      <c r="E102" s="248" t="s">
        <v>21</v>
      </c>
      <c r="F102" s="249" t="s">
        <v>137</v>
      </c>
      <c r="G102" s="247"/>
      <c r="H102" s="250">
        <v>2528.4000000000001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AT102" s="256" t="s">
        <v>134</v>
      </c>
      <c r="AU102" s="256" t="s">
        <v>83</v>
      </c>
      <c r="AV102" s="12" t="s">
        <v>130</v>
      </c>
      <c r="AW102" s="12" t="s">
        <v>37</v>
      </c>
      <c r="AX102" s="12" t="s">
        <v>81</v>
      </c>
      <c r="AY102" s="256" t="s">
        <v>122</v>
      </c>
    </row>
    <row r="103" s="1" customFormat="1" ht="16.5" customHeight="1">
      <c r="B103" s="45"/>
      <c r="C103" s="257" t="s">
        <v>130</v>
      </c>
      <c r="D103" s="257" t="s">
        <v>159</v>
      </c>
      <c r="E103" s="258" t="s">
        <v>160</v>
      </c>
      <c r="F103" s="259" t="s">
        <v>161</v>
      </c>
      <c r="G103" s="260" t="s">
        <v>162</v>
      </c>
      <c r="H103" s="261">
        <v>3539.7600000000002</v>
      </c>
      <c r="I103" s="262"/>
      <c r="J103" s="263">
        <f>ROUND(I103*H103,2)</f>
        <v>0</v>
      </c>
      <c r="K103" s="259" t="s">
        <v>129</v>
      </c>
      <c r="L103" s="264"/>
      <c r="M103" s="265" t="s">
        <v>21</v>
      </c>
      <c r="N103" s="266" t="s">
        <v>44</v>
      </c>
      <c r="O103" s="46"/>
      <c r="P103" s="229">
        <f>O103*H103</f>
        <v>0</v>
      </c>
      <c r="Q103" s="229">
        <v>1</v>
      </c>
      <c r="R103" s="229">
        <f>Q103*H103</f>
        <v>3539.7600000000002</v>
      </c>
      <c r="S103" s="229">
        <v>0</v>
      </c>
      <c r="T103" s="230">
        <f>S103*H103</f>
        <v>0</v>
      </c>
      <c r="AR103" s="23" t="s">
        <v>163</v>
      </c>
      <c r="AT103" s="23" t="s">
        <v>159</v>
      </c>
      <c r="AU103" s="23" t="s">
        <v>83</v>
      </c>
      <c r="AY103" s="23" t="s">
        <v>122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81</v>
      </c>
      <c r="BK103" s="231">
        <f>ROUND(I103*H103,2)</f>
        <v>0</v>
      </c>
      <c r="BL103" s="23" t="s">
        <v>130</v>
      </c>
      <c r="BM103" s="23" t="s">
        <v>164</v>
      </c>
    </row>
    <row r="104" s="11" customFormat="1">
      <c r="B104" s="235"/>
      <c r="C104" s="236"/>
      <c r="D104" s="232" t="s">
        <v>134</v>
      </c>
      <c r="E104" s="237" t="s">
        <v>21</v>
      </c>
      <c r="F104" s="238" t="s">
        <v>165</v>
      </c>
      <c r="G104" s="236"/>
      <c r="H104" s="239">
        <v>3539.7600000000002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AT104" s="245" t="s">
        <v>134</v>
      </c>
      <c r="AU104" s="245" t="s">
        <v>83</v>
      </c>
      <c r="AV104" s="11" t="s">
        <v>83</v>
      </c>
      <c r="AW104" s="11" t="s">
        <v>37</v>
      </c>
      <c r="AX104" s="11" t="s">
        <v>81</v>
      </c>
      <c r="AY104" s="245" t="s">
        <v>122</v>
      </c>
    </row>
    <row r="105" s="1" customFormat="1" ht="114.75" customHeight="1">
      <c r="B105" s="45"/>
      <c r="C105" s="220" t="s">
        <v>123</v>
      </c>
      <c r="D105" s="220" t="s">
        <v>125</v>
      </c>
      <c r="E105" s="221" t="s">
        <v>166</v>
      </c>
      <c r="F105" s="222" t="s">
        <v>167</v>
      </c>
      <c r="G105" s="223" t="s">
        <v>168</v>
      </c>
      <c r="H105" s="224">
        <v>4</v>
      </c>
      <c r="I105" s="225"/>
      <c r="J105" s="226">
        <f>ROUND(I105*H105,2)</f>
        <v>0</v>
      </c>
      <c r="K105" s="222" t="s">
        <v>129</v>
      </c>
      <c r="L105" s="71"/>
      <c r="M105" s="227" t="s">
        <v>21</v>
      </c>
      <c r="N105" s="228" t="s">
        <v>44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130</v>
      </c>
      <c r="AT105" s="23" t="s">
        <v>125</v>
      </c>
      <c r="AU105" s="23" t="s">
        <v>83</v>
      </c>
      <c r="AY105" s="23" t="s">
        <v>122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81</v>
      </c>
      <c r="BK105" s="231">
        <f>ROUND(I105*H105,2)</f>
        <v>0</v>
      </c>
      <c r="BL105" s="23" t="s">
        <v>130</v>
      </c>
      <c r="BM105" s="23" t="s">
        <v>169</v>
      </c>
    </row>
    <row r="106" s="1" customFormat="1">
      <c r="B106" s="45"/>
      <c r="C106" s="73"/>
      <c r="D106" s="232" t="s">
        <v>132</v>
      </c>
      <c r="E106" s="73"/>
      <c r="F106" s="233" t="s">
        <v>170</v>
      </c>
      <c r="G106" s="73"/>
      <c r="H106" s="73"/>
      <c r="I106" s="190"/>
      <c r="J106" s="73"/>
      <c r="K106" s="73"/>
      <c r="L106" s="71"/>
      <c r="M106" s="234"/>
      <c r="N106" s="46"/>
      <c r="O106" s="46"/>
      <c r="P106" s="46"/>
      <c r="Q106" s="46"/>
      <c r="R106" s="46"/>
      <c r="S106" s="46"/>
      <c r="T106" s="94"/>
      <c r="AT106" s="23" t="s">
        <v>132</v>
      </c>
      <c r="AU106" s="23" t="s">
        <v>83</v>
      </c>
    </row>
    <row r="107" s="11" customFormat="1">
      <c r="B107" s="235"/>
      <c r="C107" s="236"/>
      <c r="D107" s="232" t="s">
        <v>134</v>
      </c>
      <c r="E107" s="237" t="s">
        <v>21</v>
      </c>
      <c r="F107" s="238" t="s">
        <v>171</v>
      </c>
      <c r="G107" s="236"/>
      <c r="H107" s="239">
        <v>4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AT107" s="245" t="s">
        <v>134</v>
      </c>
      <c r="AU107" s="245" t="s">
        <v>83</v>
      </c>
      <c r="AV107" s="11" t="s">
        <v>83</v>
      </c>
      <c r="AW107" s="11" t="s">
        <v>37</v>
      </c>
      <c r="AX107" s="11" t="s">
        <v>81</v>
      </c>
      <c r="AY107" s="245" t="s">
        <v>122</v>
      </c>
    </row>
    <row r="108" s="1" customFormat="1" ht="114.75" customHeight="1">
      <c r="B108" s="45"/>
      <c r="C108" s="220" t="s">
        <v>172</v>
      </c>
      <c r="D108" s="220" t="s">
        <v>125</v>
      </c>
      <c r="E108" s="221" t="s">
        <v>173</v>
      </c>
      <c r="F108" s="222" t="s">
        <v>174</v>
      </c>
      <c r="G108" s="223" t="s">
        <v>168</v>
      </c>
      <c r="H108" s="224">
        <v>7</v>
      </c>
      <c r="I108" s="225"/>
      <c r="J108" s="226">
        <f>ROUND(I108*H108,2)</f>
        <v>0</v>
      </c>
      <c r="K108" s="222" t="s">
        <v>129</v>
      </c>
      <c r="L108" s="71"/>
      <c r="M108" s="227" t="s">
        <v>21</v>
      </c>
      <c r="N108" s="228" t="s">
        <v>44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130</v>
      </c>
      <c r="AT108" s="23" t="s">
        <v>125</v>
      </c>
      <c r="AU108" s="23" t="s">
        <v>83</v>
      </c>
      <c r="AY108" s="23" t="s">
        <v>122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81</v>
      </c>
      <c r="BK108" s="231">
        <f>ROUND(I108*H108,2)</f>
        <v>0</v>
      </c>
      <c r="BL108" s="23" t="s">
        <v>130</v>
      </c>
      <c r="BM108" s="23" t="s">
        <v>175</v>
      </c>
    </row>
    <row r="109" s="1" customFormat="1">
      <c r="B109" s="45"/>
      <c r="C109" s="73"/>
      <c r="D109" s="232" t="s">
        <v>132</v>
      </c>
      <c r="E109" s="73"/>
      <c r="F109" s="233" t="s">
        <v>170</v>
      </c>
      <c r="G109" s="73"/>
      <c r="H109" s="73"/>
      <c r="I109" s="190"/>
      <c r="J109" s="73"/>
      <c r="K109" s="73"/>
      <c r="L109" s="71"/>
      <c r="M109" s="234"/>
      <c r="N109" s="46"/>
      <c r="O109" s="46"/>
      <c r="P109" s="46"/>
      <c r="Q109" s="46"/>
      <c r="R109" s="46"/>
      <c r="S109" s="46"/>
      <c r="T109" s="94"/>
      <c r="AT109" s="23" t="s">
        <v>132</v>
      </c>
      <c r="AU109" s="23" t="s">
        <v>83</v>
      </c>
    </row>
    <row r="110" s="11" customFormat="1">
      <c r="B110" s="235"/>
      <c r="C110" s="236"/>
      <c r="D110" s="232" t="s">
        <v>134</v>
      </c>
      <c r="E110" s="237" t="s">
        <v>21</v>
      </c>
      <c r="F110" s="238" t="s">
        <v>176</v>
      </c>
      <c r="G110" s="236"/>
      <c r="H110" s="239">
        <v>7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134</v>
      </c>
      <c r="AU110" s="245" t="s">
        <v>83</v>
      </c>
      <c r="AV110" s="11" t="s">
        <v>83</v>
      </c>
      <c r="AW110" s="11" t="s">
        <v>37</v>
      </c>
      <c r="AX110" s="11" t="s">
        <v>81</v>
      </c>
      <c r="AY110" s="245" t="s">
        <v>122</v>
      </c>
    </row>
    <row r="111" s="1" customFormat="1" ht="114.75" customHeight="1">
      <c r="B111" s="45"/>
      <c r="C111" s="220" t="s">
        <v>177</v>
      </c>
      <c r="D111" s="220" t="s">
        <v>125</v>
      </c>
      <c r="E111" s="221" t="s">
        <v>178</v>
      </c>
      <c r="F111" s="222" t="s">
        <v>179</v>
      </c>
      <c r="G111" s="223" t="s">
        <v>168</v>
      </c>
      <c r="H111" s="224">
        <v>2</v>
      </c>
      <c r="I111" s="225"/>
      <c r="J111" s="226">
        <f>ROUND(I111*H111,2)</f>
        <v>0</v>
      </c>
      <c r="K111" s="222" t="s">
        <v>129</v>
      </c>
      <c r="L111" s="71"/>
      <c r="M111" s="227" t="s">
        <v>21</v>
      </c>
      <c r="N111" s="228" t="s">
        <v>44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130</v>
      </c>
      <c r="AT111" s="23" t="s">
        <v>125</v>
      </c>
      <c r="AU111" s="23" t="s">
        <v>83</v>
      </c>
      <c r="AY111" s="23" t="s">
        <v>122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81</v>
      </c>
      <c r="BK111" s="231">
        <f>ROUND(I111*H111,2)</f>
        <v>0</v>
      </c>
      <c r="BL111" s="23" t="s">
        <v>130</v>
      </c>
      <c r="BM111" s="23" t="s">
        <v>180</v>
      </c>
    </row>
    <row r="112" s="1" customFormat="1">
      <c r="B112" s="45"/>
      <c r="C112" s="73"/>
      <c r="D112" s="232" t="s">
        <v>132</v>
      </c>
      <c r="E112" s="73"/>
      <c r="F112" s="233" t="s">
        <v>170</v>
      </c>
      <c r="G112" s="73"/>
      <c r="H112" s="73"/>
      <c r="I112" s="190"/>
      <c r="J112" s="73"/>
      <c r="K112" s="73"/>
      <c r="L112" s="71"/>
      <c r="M112" s="234"/>
      <c r="N112" s="46"/>
      <c r="O112" s="46"/>
      <c r="P112" s="46"/>
      <c r="Q112" s="46"/>
      <c r="R112" s="46"/>
      <c r="S112" s="46"/>
      <c r="T112" s="94"/>
      <c r="AT112" s="23" t="s">
        <v>132</v>
      </c>
      <c r="AU112" s="23" t="s">
        <v>83</v>
      </c>
    </row>
    <row r="113" s="11" customFormat="1">
      <c r="B113" s="235"/>
      <c r="C113" s="236"/>
      <c r="D113" s="232" t="s">
        <v>134</v>
      </c>
      <c r="E113" s="237" t="s">
        <v>21</v>
      </c>
      <c r="F113" s="238" t="s">
        <v>181</v>
      </c>
      <c r="G113" s="236"/>
      <c r="H113" s="239">
        <v>2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AT113" s="245" t="s">
        <v>134</v>
      </c>
      <c r="AU113" s="245" t="s">
        <v>83</v>
      </c>
      <c r="AV113" s="11" t="s">
        <v>83</v>
      </c>
      <c r="AW113" s="11" t="s">
        <v>37</v>
      </c>
      <c r="AX113" s="11" t="s">
        <v>81</v>
      </c>
      <c r="AY113" s="245" t="s">
        <v>122</v>
      </c>
    </row>
    <row r="114" s="1" customFormat="1" ht="16.5" customHeight="1">
      <c r="B114" s="45"/>
      <c r="C114" s="257" t="s">
        <v>163</v>
      </c>
      <c r="D114" s="257" t="s">
        <v>159</v>
      </c>
      <c r="E114" s="258" t="s">
        <v>182</v>
      </c>
      <c r="F114" s="259" t="s">
        <v>183</v>
      </c>
      <c r="G114" s="260" t="s">
        <v>153</v>
      </c>
      <c r="H114" s="261">
        <v>2.1360000000000001</v>
      </c>
      <c r="I114" s="262"/>
      <c r="J114" s="263">
        <f>ROUND(I114*H114,2)</f>
        <v>0</v>
      </c>
      <c r="K114" s="259" t="s">
        <v>129</v>
      </c>
      <c r="L114" s="264"/>
      <c r="M114" s="265" t="s">
        <v>21</v>
      </c>
      <c r="N114" s="266" t="s">
        <v>44</v>
      </c>
      <c r="O114" s="46"/>
      <c r="P114" s="229">
        <f>O114*H114</f>
        <v>0</v>
      </c>
      <c r="Q114" s="229">
        <v>0.95499999999999996</v>
      </c>
      <c r="R114" s="229">
        <f>Q114*H114</f>
        <v>2.0398800000000001</v>
      </c>
      <c r="S114" s="229">
        <v>0</v>
      </c>
      <c r="T114" s="230">
        <f>S114*H114</f>
        <v>0</v>
      </c>
      <c r="AR114" s="23" t="s">
        <v>163</v>
      </c>
      <c r="AT114" s="23" t="s">
        <v>159</v>
      </c>
      <c r="AU114" s="23" t="s">
        <v>83</v>
      </c>
      <c r="AY114" s="23" t="s">
        <v>122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81</v>
      </c>
      <c r="BK114" s="231">
        <f>ROUND(I114*H114,2)</f>
        <v>0</v>
      </c>
      <c r="BL114" s="23" t="s">
        <v>130</v>
      </c>
      <c r="BM114" s="23" t="s">
        <v>184</v>
      </c>
    </row>
    <row r="115" s="1" customFormat="1" ht="16.5" customHeight="1">
      <c r="B115" s="45"/>
      <c r="C115" s="257" t="s">
        <v>185</v>
      </c>
      <c r="D115" s="257" t="s">
        <v>159</v>
      </c>
      <c r="E115" s="258" t="s">
        <v>186</v>
      </c>
      <c r="F115" s="259" t="s">
        <v>187</v>
      </c>
      <c r="G115" s="260" t="s">
        <v>168</v>
      </c>
      <c r="H115" s="261">
        <v>52</v>
      </c>
      <c r="I115" s="262"/>
      <c r="J115" s="263">
        <f>ROUND(I115*H115,2)</f>
        <v>0</v>
      </c>
      <c r="K115" s="259" t="s">
        <v>129</v>
      </c>
      <c r="L115" s="264"/>
      <c r="M115" s="265" t="s">
        <v>21</v>
      </c>
      <c r="N115" s="266" t="s">
        <v>44</v>
      </c>
      <c r="O115" s="46"/>
      <c r="P115" s="229">
        <f>O115*H115</f>
        <v>0</v>
      </c>
      <c r="Q115" s="229">
        <v>9.0000000000000006E-05</v>
      </c>
      <c r="R115" s="229">
        <f>Q115*H115</f>
        <v>0.0046800000000000001</v>
      </c>
      <c r="S115" s="229">
        <v>0</v>
      </c>
      <c r="T115" s="230">
        <f>S115*H115</f>
        <v>0</v>
      </c>
      <c r="AR115" s="23" t="s">
        <v>163</v>
      </c>
      <c r="AT115" s="23" t="s">
        <v>159</v>
      </c>
      <c r="AU115" s="23" t="s">
        <v>83</v>
      </c>
      <c r="AY115" s="23" t="s">
        <v>122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81</v>
      </c>
      <c r="BK115" s="231">
        <f>ROUND(I115*H115,2)</f>
        <v>0</v>
      </c>
      <c r="BL115" s="23" t="s">
        <v>130</v>
      </c>
      <c r="BM115" s="23" t="s">
        <v>188</v>
      </c>
    </row>
    <row r="116" s="1" customFormat="1" ht="16.5" customHeight="1">
      <c r="B116" s="45"/>
      <c r="C116" s="257" t="s">
        <v>189</v>
      </c>
      <c r="D116" s="257" t="s">
        <v>159</v>
      </c>
      <c r="E116" s="258" t="s">
        <v>190</v>
      </c>
      <c r="F116" s="259" t="s">
        <v>191</v>
      </c>
      <c r="G116" s="260" t="s">
        <v>168</v>
      </c>
      <c r="H116" s="261">
        <v>180</v>
      </c>
      <c r="I116" s="262"/>
      <c r="J116" s="263">
        <f>ROUND(I116*H116,2)</f>
        <v>0</v>
      </c>
      <c r="K116" s="259" t="s">
        <v>129</v>
      </c>
      <c r="L116" s="264"/>
      <c r="M116" s="265" t="s">
        <v>21</v>
      </c>
      <c r="N116" s="266" t="s">
        <v>44</v>
      </c>
      <c r="O116" s="46"/>
      <c r="P116" s="229">
        <f>O116*H116</f>
        <v>0</v>
      </c>
      <c r="Q116" s="229">
        <v>0.00051999999999999995</v>
      </c>
      <c r="R116" s="229">
        <f>Q116*H116</f>
        <v>0.093599999999999989</v>
      </c>
      <c r="S116" s="229">
        <v>0</v>
      </c>
      <c r="T116" s="230">
        <f>S116*H116</f>
        <v>0</v>
      </c>
      <c r="AR116" s="23" t="s">
        <v>163</v>
      </c>
      <c r="AT116" s="23" t="s">
        <v>159</v>
      </c>
      <c r="AU116" s="23" t="s">
        <v>83</v>
      </c>
      <c r="AY116" s="23" t="s">
        <v>122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81</v>
      </c>
      <c r="BK116" s="231">
        <f>ROUND(I116*H116,2)</f>
        <v>0</v>
      </c>
      <c r="BL116" s="23" t="s">
        <v>130</v>
      </c>
      <c r="BM116" s="23" t="s">
        <v>192</v>
      </c>
    </row>
    <row r="117" s="1" customFormat="1" ht="16.5" customHeight="1">
      <c r="B117" s="45"/>
      <c r="C117" s="257" t="s">
        <v>193</v>
      </c>
      <c r="D117" s="257" t="s">
        <v>159</v>
      </c>
      <c r="E117" s="258" t="s">
        <v>194</v>
      </c>
      <c r="F117" s="259" t="s">
        <v>195</v>
      </c>
      <c r="G117" s="260" t="s">
        <v>168</v>
      </c>
      <c r="H117" s="261">
        <v>132</v>
      </c>
      <c r="I117" s="262"/>
      <c r="J117" s="263">
        <f>ROUND(I117*H117,2)</f>
        <v>0</v>
      </c>
      <c r="K117" s="259" t="s">
        <v>129</v>
      </c>
      <c r="L117" s="264"/>
      <c r="M117" s="265" t="s">
        <v>21</v>
      </c>
      <c r="N117" s="266" t="s">
        <v>44</v>
      </c>
      <c r="O117" s="46"/>
      <c r="P117" s="229">
        <f>O117*H117</f>
        <v>0</v>
      </c>
      <c r="Q117" s="229">
        <v>0.00056999999999999998</v>
      </c>
      <c r="R117" s="229">
        <f>Q117*H117</f>
        <v>0.075240000000000001</v>
      </c>
      <c r="S117" s="229">
        <v>0</v>
      </c>
      <c r="T117" s="230">
        <f>S117*H117</f>
        <v>0</v>
      </c>
      <c r="AR117" s="23" t="s">
        <v>163</v>
      </c>
      <c r="AT117" s="23" t="s">
        <v>159</v>
      </c>
      <c r="AU117" s="23" t="s">
        <v>83</v>
      </c>
      <c r="AY117" s="23" t="s">
        <v>122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81</v>
      </c>
      <c r="BK117" s="231">
        <f>ROUND(I117*H117,2)</f>
        <v>0</v>
      </c>
      <c r="BL117" s="23" t="s">
        <v>130</v>
      </c>
      <c r="BM117" s="23" t="s">
        <v>196</v>
      </c>
    </row>
    <row r="118" s="1" customFormat="1" ht="16.5" customHeight="1">
      <c r="B118" s="45"/>
      <c r="C118" s="257" t="s">
        <v>197</v>
      </c>
      <c r="D118" s="257" t="s">
        <v>159</v>
      </c>
      <c r="E118" s="258" t="s">
        <v>198</v>
      </c>
      <c r="F118" s="259" t="s">
        <v>199</v>
      </c>
      <c r="G118" s="260" t="s">
        <v>168</v>
      </c>
      <c r="H118" s="261">
        <v>312</v>
      </c>
      <c r="I118" s="262"/>
      <c r="J118" s="263">
        <f>ROUND(I118*H118,2)</f>
        <v>0</v>
      </c>
      <c r="K118" s="259" t="s">
        <v>129</v>
      </c>
      <c r="L118" s="264"/>
      <c r="M118" s="265" t="s">
        <v>21</v>
      </c>
      <c r="N118" s="266" t="s">
        <v>44</v>
      </c>
      <c r="O118" s="46"/>
      <c r="P118" s="229">
        <f>O118*H118</f>
        <v>0</v>
      </c>
      <c r="Q118" s="229">
        <v>9.0000000000000006E-05</v>
      </c>
      <c r="R118" s="229">
        <f>Q118*H118</f>
        <v>0.028080000000000001</v>
      </c>
      <c r="S118" s="229">
        <v>0</v>
      </c>
      <c r="T118" s="230">
        <f>S118*H118</f>
        <v>0</v>
      </c>
      <c r="AR118" s="23" t="s">
        <v>163</v>
      </c>
      <c r="AT118" s="23" t="s">
        <v>159</v>
      </c>
      <c r="AU118" s="23" t="s">
        <v>83</v>
      </c>
      <c r="AY118" s="23" t="s">
        <v>122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81</v>
      </c>
      <c r="BK118" s="231">
        <f>ROUND(I118*H118,2)</f>
        <v>0</v>
      </c>
      <c r="BL118" s="23" t="s">
        <v>130</v>
      </c>
      <c r="BM118" s="23" t="s">
        <v>200</v>
      </c>
    </row>
    <row r="119" s="1" customFormat="1" ht="114.75" customHeight="1">
      <c r="B119" s="45"/>
      <c r="C119" s="220" t="s">
        <v>201</v>
      </c>
      <c r="D119" s="220" t="s">
        <v>125</v>
      </c>
      <c r="E119" s="221" t="s">
        <v>202</v>
      </c>
      <c r="F119" s="222" t="s">
        <v>203</v>
      </c>
      <c r="G119" s="223" t="s">
        <v>168</v>
      </c>
      <c r="H119" s="224">
        <v>2909</v>
      </c>
      <c r="I119" s="225"/>
      <c r="J119" s="226">
        <f>ROUND(I119*H119,2)</f>
        <v>0</v>
      </c>
      <c r="K119" s="222" t="s">
        <v>129</v>
      </c>
      <c r="L119" s="71"/>
      <c r="M119" s="227" t="s">
        <v>21</v>
      </c>
      <c r="N119" s="228" t="s">
        <v>44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130</v>
      </c>
      <c r="AT119" s="23" t="s">
        <v>125</v>
      </c>
      <c r="AU119" s="23" t="s">
        <v>83</v>
      </c>
      <c r="AY119" s="23" t="s">
        <v>122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81</v>
      </c>
      <c r="BK119" s="231">
        <f>ROUND(I119*H119,2)</f>
        <v>0</v>
      </c>
      <c r="BL119" s="23" t="s">
        <v>130</v>
      </c>
      <c r="BM119" s="23" t="s">
        <v>204</v>
      </c>
    </row>
    <row r="120" s="1" customFormat="1">
      <c r="B120" s="45"/>
      <c r="C120" s="73"/>
      <c r="D120" s="232" t="s">
        <v>132</v>
      </c>
      <c r="E120" s="73"/>
      <c r="F120" s="233" t="s">
        <v>205</v>
      </c>
      <c r="G120" s="73"/>
      <c r="H120" s="73"/>
      <c r="I120" s="190"/>
      <c r="J120" s="73"/>
      <c r="K120" s="73"/>
      <c r="L120" s="71"/>
      <c r="M120" s="234"/>
      <c r="N120" s="46"/>
      <c r="O120" s="46"/>
      <c r="P120" s="46"/>
      <c r="Q120" s="46"/>
      <c r="R120" s="46"/>
      <c r="S120" s="46"/>
      <c r="T120" s="94"/>
      <c r="AT120" s="23" t="s">
        <v>132</v>
      </c>
      <c r="AU120" s="23" t="s">
        <v>83</v>
      </c>
    </row>
    <row r="121" s="11" customFormat="1">
      <c r="B121" s="235"/>
      <c r="C121" s="236"/>
      <c r="D121" s="232" t="s">
        <v>134</v>
      </c>
      <c r="E121" s="237" t="s">
        <v>21</v>
      </c>
      <c r="F121" s="238" t="s">
        <v>206</v>
      </c>
      <c r="G121" s="236"/>
      <c r="H121" s="239">
        <v>547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AT121" s="245" t="s">
        <v>134</v>
      </c>
      <c r="AU121" s="245" t="s">
        <v>83</v>
      </c>
      <c r="AV121" s="11" t="s">
        <v>83</v>
      </c>
      <c r="AW121" s="11" t="s">
        <v>37</v>
      </c>
      <c r="AX121" s="11" t="s">
        <v>73</v>
      </c>
      <c r="AY121" s="245" t="s">
        <v>122</v>
      </c>
    </row>
    <row r="122" s="11" customFormat="1">
      <c r="B122" s="235"/>
      <c r="C122" s="236"/>
      <c r="D122" s="232" t="s">
        <v>134</v>
      </c>
      <c r="E122" s="237" t="s">
        <v>21</v>
      </c>
      <c r="F122" s="238" t="s">
        <v>207</v>
      </c>
      <c r="G122" s="236"/>
      <c r="H122" s="239">
        <v>477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134</v>
      </c>
      <c r="AU122" s="245" t="s">
        <v>83</v>
      </c>
      <c r="AV122" s="11" t="s">
        <v>83</v>
      </c>
      <c r="AW122" s="11" t="s">
        <v>37</v>
      </c>
      <c r="AX122" s="11" t="s">
        <v>73</v>
      </c>
      <c r="AY122" s="245" t="s">
        <v>122</v>
      </c>
    </row>
    <row r="123" s="11" customFormat="1">
      <c r="B123" s="235"/>
      <c r="C123" s="236"/>
      <c r="D123" s="232" t="s">
        <v>134</v>
      </c>
      <c r="E123" s="237" t="s">
        <v>21</v>
      </c>
      <c r="F123" s="238" t="s">
        <v>208</v>
      </c>
      <c r="G123" s="236"/>
      <c r="H123" s="239">
        <v>52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134</v>
      </c>
      <c r="AU123" s="245" t="s">
        <v>83</v>
      </c>
      <c r="AV123" s="11" t="s">
        <v>83</v>
      </c>
      <c r="AW123" s="11" t="s">
        <v>37</v>
      </c>
      <c r="AX123" s="11" t="s">
        <v>73</v>
      </c>
      <c r="AY123" s="245" t="s">
        <v>122</v>
      </c>
    </row>
    <row r="124" s="11" customFormat="1">
      <c r="B124" s="235"/>
      <c r="C124" s="236"/>
      <c r="D124" s="232" t="s">
        <v>134</v>
      </c>
      <c r="E124" s="237" t="s">
        <v>21</v>
      </c>
      <c r="F124" s="238" t="s">
        <v>209</v>
      </c>
      <c r="G124" s="236"/>
      <c r="H124" s="239">
        <v>576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134</v>
      </c>
      <c r="AU124" s="245" t="s">
        <v>83</v>
      </c>
      <c r="AV124" s="11" t="s">
        <v>83</v>
      </c>
      <c r="AW124" s="11" t="s">
        <v>37</v>
      </c>
      <c r="AX124" s="11" t="s">
        <v>73</v>
      </c>
      <c r="AY124" s="245" t="s">
        <v>122</v>
      </c>
    </row>
    <row r="125" s="11" customFormat="1">
      <c r="B125" s="235"/>
      <c r="C125" s="236"/>
      <c r="D125" s="232" t="s">
        <v>134</v>
      </c>
      <c r="E125" s="237" t="s">
        <v>21</v>
      </c>
      <c r="F125" s="238" t="s">
        <v>210</v>
      </c>
      <c r="G125" s="236"/>
      <c r="H125" s="239">
        <v>681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134</v>
      </c>
      <c r="AU125" s="245" t="s">
        <v>83</v>
      </c>
      <c r="AV125" s="11" t="s">
        <v>83</v>
      </c>
      <c r="AW125" s="11" t="s">
        <v>37</v>
      </c>
      <c r="AX125" s="11" t="s">
        <v>73</v>
      </c>
      <c r="AY125" s="245" t="s">
        <v>122</v>
      </c>
    </row>
    <row r="126" s="11" customFormat="1">
      <c r="B126" s="235"/>
      <c r="C126" s="236"/>
      <c r="D126" s="232" t="s">
        <v>134</v>
      </c>
      <c r="E126" s="237" t="s">
        <v>21</v>
      </c>
      <c r="F126" s="238" t="s">
        <v>211</v>
      </c>
      <c r="G126" s="236"/>
      <c r="H126" s="239">
        <v>434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134</v>
      </c>
      <c r="AU126" s="245" t="s">
        <v>83</v>
      </c>
      <c r="AV126" s="11" t="s">
        <v>83</v>
      </c>
      <c r="AW126" s="11" t="s">
        <v>37</v>
      </c>
      <c r="AX126" s="11" t="s">
        <v>73</v>
      </c>
      <c r="AY126" s="245" t="s">
        <v>122</v>
      </c>
    </row>
    <row r="127" s="11" customFormat="1">
      <c r="B127" s="235"/>
      <c r="C127" s="236"/>
      <c r="D127" s="232" t="s">
        <v>134</v>
      </c>
      <c r="E127" s="237" t="s">
        <v>21</v>
      </c>
      <c r="F127" s="238" t="s">
        <v>212</v>
      </c>
      <c r="G127" s="236"/>
      <c r="H127" s="239">
        <v>142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134</v>
      </c>
      <c r="AU127" s="245" t="s">
        <v>83</v>
      </c>
      <c r="AV127" s="11" t="s">
        <v>83</v>
      </c>
      <c r="AW127" s="11" t="s">
        <v>37</v>
      </c>
      <c r="AX127" s="11" t="s">
        <v>73</v>
      </c>
      <c r="AY127" s="245" t="s">
        <v>122</v>
      </c>
    </row>
    <row r="128" s="12" customFormat="1">
      <c r="B128" s="246"/>
      <c r="C128" s="247"/>
      <c r="D128" s="232" t="s">
        <v>134</v>
      </c>
      <c r="E128" s="248" t="s">
        <v>21</v>
      </c>
      <c r="F128" s="249" t="s">
        <v>137</v>
      </c>
      <c r="G128" s="247"/>
      <c r="H128" s="250">
        <v>2909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134</v>
      </c>
      <c r="AU128" s="256" t="s">
        <v>83</v>
      </c>
      <c r="AV128" s="12" t="s">
        <v>130</v>
      </c>
      <c r="AW128" s="12" t="s">
        <v>37</v>
      </c>
      <c r="AX128" s="12" t="s">
        <v>81</v>
      </c>
      <c r="AY128" s="256" t="s">
        <v>122</v>
      </c>
    </row>
    <row r="129" s="1" customFormat="1" ht="16.5" customHeight="1">
      <c r="B129" s="45"/>
      <c r="C129" s="257" t="s">
        <v>213</v>
      </c>
      <c r="D129" s="257" t="s">
        <v>159</v>
      </c>
      <c r="E129" s="258" t="s">
        <v>214</v>
      </c>
      <c r="F129" s="259" t="s">
        <v>215</v>
      </c>
      <c r="G129" s="260" t="s">
        <v>168</v>
      </c>
      <c r="H129" s="261">
        <v>1309</v>
      </c>
      <c r="I129" s="262"/>
      <c r="J129" s="263">
        <f>ROUND(I129*H129,2)</f>
        <v>0</v>
      </c>
      <c r="K129" s="259" t="s">
        <v>129</v>
      </c>
      <c r="L129" s="264"/>
      <c r="M129" s="265" t="s">
        <v>21</v>
      </c>
      <c r="N129" s="266" t="s">
        <v>44</v>
      </c>
      <c r="O129" s="46"/>
      <c r="P129" s="229">
        <f>O129*H129</f>
        <v>0</v>
      </c>
      <c r="Q129" s="229">
        <v>0.32705000000000001</v>
      </c>
      <c r="R129" s="229">
        <f>Q129*H129</f>
        <v>428.10845</v>
      </c>
      <c r="S129" s="229">
        <v>0</v>
      </c>
      <c r="T129" s="230">
        <f>S129*H129</f>
        <v>0</v>
      </c>
      <c r="AR129" s="23" t="s">
        <v>163</v>
      </c>
      <c r="AT129" s="23" t="s">
        <v>159</v>
      </c>
      <c r="AU129" s="23" t="s">
        <v>83</v>
      </c>
      <c r="AY129" s="23" t="s">
        <v>122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81</v>
      </c>
      <c r="BK129" s="231">
        <f>ROUND(I129*H129,2)</f>
        <v>0</v>
      </c>
      <c r="BL129" s="23" t="s">
        <v>130</v>
      </c>
      <c r="BM129" s="23" t="s">
        <v>216</v>
      </c>
    </row>
    <row r="130" s="11" customFormat="1">
      <c r="B130" s="235"/>
      <c r="C130" s="236"/>
      <c r="D130" s="232" t="s">
        <v>134</v>
      </c>
      <c r="E130" s="237" t="s">
        <v>21</v>
      </c>
      <c r="F130" s="238" t="s">
        <v>217</v>
      </c>
      <c r="G130" s="236"/>
      <c r="H130" s="239">
        <v>1309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AT130" s="245" t="s">
        <v>134</v>
      </c>
      <c r="AU130" s="245" t="s">
        <v>83</v>
      </c>
      <c r="AV130" s="11" t="s">
        <v>83</v>
      </c>
      <c r="AW130" s="11" t="s">
        <v>37</v>
      </c>
      <c r="AX130" s="11" t="s">
        <v>81</v>
      </c>
      <c r="AY130" s="245" t="s">
        <v>122</v>
      </c>
    </row>
    <row r="131" s="1" customFormat="1" ht="16.5" customHeight="1">
      <c r="B131" s="45"/>
      <c r="C131" s="257" t="s">
        <v>10</v>
      </c>
      <c r="D131" s="257" t="s">
        <v>159</v>
      </c>
      <c r="E131" s="258" t="s">
        <v>218</v>
      </c>
      <c r="F131" s="259" t="s">
        <v>219</v>
      </c>
      <c r="G131" s="260" t="s">
        <v>168</v>
      </c>
      <c r="H131" s="261">
        <v>1600</v>
      </c>
      <c r="I131" s="262"/>
      <c r="J131" s="263">
        <f>ROUND(I131*H131,2)</f>
        <v>0</v>
      </c>
      <c r="K131" s="259" t="s">
        <v>129</v>
      </c>
      <c r="L131" s="264"/>
      <c r="M131" s="265" t="s">
        <v>21</v>
      </c>
      <c r="N131" s="266" t="s">
        <v>44</v>
      </c>
      <c r="O131" s="46"/>
      <c r="P131" s="229">
        <f>O131*H131</f>
        <v>0</v>
      </c>
      <c r="Q131" s="229">
        <v>0.32700000000000001</v>
      </c>
      <c r="R131" s="229">
        <f>Q131*H131</f>
        <v>523.20000000000005</v>
      </c>
      <c r="S131" s="229">
        <v>0</v>
      </c>
      <c r="T131" s="230">
        <f>S131*H131</f>
        <v>0</v>
      </c>
      <c r="AR131" s="23" t="s">
        <v>163</v>
      </c>
      <c r="AT131" s="23" t="s">
        <v>159</v>
      </c>
      <c r="AU131" s="23" t="s">
        <v>83</v>
      </c>
      <c r="AY131" s="23" t="s">
        <v>122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81</v>
      </c>
      <c r="BK131" s="231">
        <f>ROUND(I131*H131,2)</f>
        <v>0</v>
      </c>
      <c r="BL131" s="23" t="s">
        <v>130</v>
      </c>
      <c r="BM131" s="23" t="s">
        <v>220</v>
      </c>
    </row>
    <row r="132" s="11" customFormat="1">
      <c r="B132" s="235"/>
      <c r="C132" s="236"/>
      <c r="D132" s="232" t="s">
        <v>134</v>
      </c>
      <c r="E132" s="237" t="s">
        <v>21</v>
      </c>
      <c r="F132" s="238" t="s">
        <v>221</v>
      </c>
      <c r="G132" s="236"/>
      <c r="H132" s="239">
        <v>1600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134</v>
      </c>
      <c r="AU132" s="245" t="s">
        <v>83</v>
      </c>
      <c r="AV132" s="11" t="s">
        <v>83</v>
      </c>
      <c r="AW132" s="11" t="s">
        <v>37</v>
      </c>
      <c r="AX132" s="11" t="s">
        <v>81</v>
      </c>
      <c r="AY132" s="245" t="s">
        <v>122</v>
      </c>
    </row>
    <row r="133" s="1" customFormat="1" ht="25.5" customHeight="1">
      <c r="B133" s="45"/>
      <c r="C133" s="220" t="s">
        <v>222</v>
      </c>
      <c r="D133" s="220" t="s">
        <v>125</v>
      </c>
      <c r="E133" s="221" t="s">
        <v>223</v>
      </c>
      <c r="F133" s="222" t="s">
        <v>224</v>
      </c>
      <c r="G133" s="223" t="s">
        <v>168</v>
      </c>
      <c r="H133" s="224">
        <v>13</v>
      </c>
      <c r="I133" s="225"/>
      <c r="J133" s="226">
        <f>ROUND(I133*H133,2)</f>
        <v>0</v>
      </c>
      <c r="K133" s="222" t="s">
        <v>129</v>
      </c>
      <c r="L133" s="71"/>
      <c r="M133" s="227" t="s">
        <v>21</v>
      </c>
      <c r="N133" s="228" t="s">
        <v>44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" t="s">
        <v>130</v>
      </c>
      <c r="AT133" s="23" t="s">
        <v>125</v>
      </c>
      <c r="AU133" s="23" t="s">
        <v>83</v>
      </c>
      <c r="AY133" s="23" t="s">
        <v>122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81</v>
      </c>
      <c r="BK133" s="231">
        <f>ROUND(I133*H133,2)</f>
        <v>0</v>
      </c>
      <c r="BL133" s="23" t="s">
        <v>130</v>
      </c>
      <c r="BM133" s="23" t="s">
        <v>225</v>
      </c>
    </row>
    <row r="134" s="1" customFormat="1">
      <c r="B134" s="45"/>
      <c r="C134" s="73"/>
      <c r="D134" s="232" t="s">
        <v>132</v>
      </c>
      <c r="E134" s="73"/>
      <c r="F134" s="233" t="s">
        <v>226</v>
      </c>
      <c r="G134" s="73"/>
      <c r="H134" s="73"/>
      <c r="I134" s="190"/>
      <c r="J134" s="73"/>
      <c r="K134" s="73"/>
      <c r="L134" s="71"/>
      <c r="M134" s="234"/>
      <c r="N134" s="46"/>
      <c r="O134" s="46"/>
      <c r="P134" s="46"/>
      <c r="Q134" s="46"/>
      <c r="R134" s="46"/>
      <c r="S134" s="46"/>
      <c r="T134" s="94"/>
      <c r="AT134" s="23" t="s">
        <v>132</v>
      </c>
      <c r="AU134" s="23" t="s">
        <v>83</v>
      </c>
    </row>
    <row r="135" s="1" customFormat="1" ht="25.5" customHeight="1">
      <c r="B135" s="45"/>
      <c r="C135" s="220" t="s">
        <v>227</v>
      </c>
      <c r="D135" s="220" t="s">
        <v>125</v>
      </c>
      <c r="E135" s="221" t="s">
        <v>228</v>
      </c>
      <c r="F135" s="222" t="s">
        <v>229</v>
      </c>
      <c r="G135" s="223" t="s">
        <v>168</v>
      </c>
      <c r="H135" s="224">
        <v>2619</v>
      </c>
      <c r="I135" s="225"/>
      <c r="J135" s="226">
        <f>ROUND(I135*H135,2)</f>
        <v>0</v>
      </c>
      <c r="K135" s="222" t="s">
        <v>129</v>
      </c>
      <c r="L135" s="71"/>
      <c r="M135" s="227" t="s">
        <v>21</v>
      </c>
      <c r="N135" s="228" t="s">
        <v>44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130</v>
      </c>
      <c r="AT135" s="23" t="s">
        <v>125</v>
      </c>
      <c r="AU135" s="23" t="s">
        <v>83</v>
      </c>
      <c r="AY135" s="23" t="s">
        <v>122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81</v>
      </c>
      <c r="BK135" s="231">
        <f>ROUND(I135*H135,2)</f>
        <v>0</v>
      </c>
      <c r="BL135" s="23" t="s">
        <v>130</v>
      </c>
      <c r="BM135" s="23" t="s">
        <v>230</v>
      </c>
    </row>
    <row r="136" s="1" customFormat="1">
      <c r="B136" s="45"/>
      <c r="C136" s="73"/>
      <c r="D136" s="232" t="s">
        <v>132</v>
      </c>
      <c r="E136" s="73"/>
      <c r="F136" s="233" t="s">
        <v>226</v>
      </c>
      <c r="G136" s="73"/>
      <c r="H136" s="73"/>
      <c r="I136" s="190"/>
      <c r="J136" s="73"/>
      <c r="K136" s="73"/>
      <c r="L136" s="71"/>
      <c r="M136" s="234"/>
      <c r="N136" s="46"/>
      <c r="O136" s="46"/>
      <c r="P136" s="46"/>
      <c r="Q136" s="46"/>
      <c r="R136" s="46"/>
      <c r="S136" s="46"/>
      <c r="T136" s="94"/>
      <c r="AT136" s="23" t="s">
        <v>132</v>
      </c>
      <c r="AU136" s="23" t="s">
        <v>83</v>
      </c>
    </row>
    <row r="137" s="1" customFormat="1" ht="63.75" customHeight="1">
      <c r="B137" s="45"/>
      <c r="C137" s="220" t="s">
        <v>231</v>
      </c>
      <c r="D137" s="220" t="s">
        <v>125</v>
      </c>
      <c r="E137" s="221" t="s">
        <v>232</v>
      </c>
      <c r="F137" s="222" t="s">
        <v>233</v>
      </c>
      <c r="G137" s="223" t="s">
        <v>234</v>
      </c>
      <c r="H137" s="224">
        <v>21.899999999999999</v>
      </c>
      <c r="I137" s="225"/>
      <c r="J137" s="226">
        <f>ROUND(I137*H137,2)</f>
        <v>0</v>
      </c>
      <c r="K137" s="222" t="s">
        <v>129</v>
      </c>
      <c r="L137" s="71"/>
      <c r="M137" s="227" t="s">
        <v>21</v>
      </c>
      <c r="N137" s="228" t="s">
        <v>44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130</v>
      </c>
      <c r="AT137" s="23" t="s">
        <v>125</v>
      </c>
      <c r="AU137" s="23" t="s">
        <v>83</v>
      </c>
      <c r="AY137" s="23" t="s">
        <v>122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81</v>
      </c>
      <c r="BK137" s="231">
        <f>ROUND(I137*H137,2)</f>
        <v>0</v>
      </c>
      <c r="BL137" s="23" t="s">
        <v>130</v>
      </c>
      <c r="BM137" s="23" t="s">
        <v>235</v>
      </c>
    </row>
    <row r="138" s="1" customFormat="1">
      <c r="B138" s="45"/>
      <c r="C138" s="73"/>
      <c r="D138" s="232" t="s">
        <v>132</v>
      </c>
      <c r="E138" s="73"/>
      <c r="F138" s="233" t="s">
        <v>236</v>
      </c>
      <c r="G138" s="73"/>
      <c r="H138" s="73"/>
      <c r="I138" s="190"/>
      <c r="J138" s="73"/>
      <c r="K138" s="73"/>
      <c r="L138" s="71"/>
      <c r="M138" s="234"/>
      <c r="N138" s="46"/>
      <c r="O138" s="46"/>
      <c r="P138" s="46"/>
      <c r="Q138" s="46"/>
      <c r="R138" s="46"/>
      <c r="S138" s="46"/>
      <c r="T138" s="94"/>
      <c r="AT138" s="23" t="s">
        <v>132</v>
      </c>
      <c r="AU138" s="23" t="s">
        <v>83</v>
      </c>
    </row>
    <row r="139" s="11" customFormat="1">
      <c r="B139" s="235"/>
      <c r="C139" s="236"/>
      <c r="D139" s="232" t="s">
        <v>134</v>
      </c>
      <c r="E139" s="237" t="s">
        <v>21</v>
      </c>
      <c r="F139" s="238" t="s">
        <v>237</v>
      </c>
      <c r="G139" s="236"/>
      <c r="H139" s="239">
        <v>21.899999999999999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134</v>
      </c>
      <c r="AU139" s="245" t="s">
        <v>83</v>
      </c>
      <c r="AV139" s="11" t="s">
        <v>83</v>
      </c>
      <c r="AW139" s="11" t="s">
        <v>37</v>
      </c>
      <c r="AX139" s="11" t="s">
        <v>81</v>
      </c>
      <c r="AY139" s="245" t="s">
        <v>122</v>
      </c>
    </row>
    <row r="140" s="1" customFormat="1" ht="16.5" customHeight="1">
      <c r="B140" s="45"/>
      <c r="C140" s="257" t="s">
        <v>238</v>
      </c>
      <c r="D140" s="257" t="s">
        <v>159</v>
      </c>
      <c r="E140" s="258" t="s">
        <v>239</v>
      </c>
      <c r="F140" s="259" t="s">
        <v>240</v>
      </c>
      <c r="G140" s="260" t="s">
        <v>168</v>
      </c>
      <c r="H140" s="261">
        <v>6</v>
      </c>
      <c r="I140" s="262"/>
      <c r="J140" s="263">
        <f>ROUND(I140*H140,2)</f>
        <v>0</v>
      </c>
      <c r="K140" s="259" t="s">
        <v>129</v>
      </c>
      <c r="L140" s="264"/>
      <c r="M140" s="265" t="s">
        <v>21</v>
      </c>
      <c r="N140" s="266" t="s">
        <v>44</v>
      </c>
      <c r="O140" s="46"/>
      <c r="P140" s="229">
        <f>O140*H140</f>
        <v>0</v>
      </c>
      <c r="Q140" s="229">
        <v>0.22444</v>
      </c>
      <c r="R140" s="229">
        <f>Q140*H140</f>
        <v>1.3466400000000001</v>
      </c>
      <c r="S140" s="229">
        <v>0</v>
      </c>
      <c r="T140" s="230">
        <f>S140*H140</f>
        <v>0</v>
      </c>
      <c r="AR140" s="23" t="s">
        <v>163</v>
      </c>
      <c r="AT140" s="23" t="s">
        <v>159</v>
      </c>
      <c r="AU140" s="23" t="s">
        <v>83</v>
      </c>
      <c r="AY140" s="23" t="s">
        <v>122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81</v>
      </c>
      <c r="BK140" s="231">
        <f>ROUND(I140*H140,2)</f>
        <v>0</v>
      </c>
      <c r="BL140" s="23" t="s">
        <v>130</v>
      </c>
      <c r="BM140" s="23" t="s">
        <v>241</v>
      </c>
    </row>
    <row r="141" s="11" customFormat="1">
      <c r="B141" s="235"/>
      <c r="C141" s="236"/>
      <c r="D141" s="232" t="s">
        <v>134</v>
      </c>
      <c r="E141" s="237" t="s">
        <v>21</v>
      </c>
      <c r="F141" s="238" t="s">
        <v>172</v>
      </c>
      <c r="G141" s="236"/>
      <c r="H141" s="239">
        <v>6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134</v>
      </c>
      <c r="AU141" s="245" t="s">
        <v>83</v>
      </c>
      <c r="AV141" s="11" t="s">
        <v>83</v>
      </c>
      <c r="AW141" s="11" t="s">
        <v>37</v>
      </c>
      <c r="AX141" s="11" t="s">
        <v>81</v>
      </c>
      <c r="AY141" s="245" t="s">
        <v>122</v>
      </c>
    </row>
    <row r="142" s="1" customFormat="1" ht="76.5" customHeight="1">
      <c r="B142" s="45"/>
      <c r="C142" s="220" t="s">
        <v>242</v>
      </c>
      <c r="D142" s="220" t="s">
        <v>125</v>
      </c>
      <c r="E142" s="221" t="s">
        <v>243</v>
      </c>
      <c r="F142" s="222" t="s">
        <v>244</v>
      </c>
      <c r="G142" s="223" t="s">
        <v>234</v>
      </c>
      <c r="H142" s="224">
        <v>4008</v>
      </c>
      <c r="I142" s="225"/>
      <c r="J142" s="226">
        <f>ROUND(I142*H142,2)</f>
        <v>0</v>
      </c>
      <c r="K142" s="222" t="s">
        <v>129</v>
      </c>
      <c r="L142" s="71"/>
      <c r="M142" s="227" t="s">
        <v>21</v>
      </c>
      <c r="N142" s="228" t="s">
        <v>44</v>
      </c>
      <c r="O142" s="4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" t="s">
        <v>130</v>
      </c>
      <c r="AT142" s="23" t="s">
        <v>125</v>
      </c>
      <c r="AU142" s="23" t="s">
        <v>83</v>
      </c>
      <c r="AY142" s="23" t="s">
        <v>122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81</v>
      </c>
      <c r="BK142" s="231">
        <f>ROUND(I142*H142,2)</f>
        <v>0</v>
      </c>
      <c r="BL142" s="23" t="s">
        <v>130</v>
      </c>
      <c r="BM142" s="23" t="s">
        <v>245</v>
      </c>
    </row>
    <row r="143" s="1" customFormat="1">
      <c r="B143" s="45"/>
      <c r="C143" s="73"/>
      <c r="D143" s="232" t="s">
        <v>132</v>
      </c>
      <c r="E143" s="73"/>
      <c r="F143" s="233" t="s">
        <v>246</v>
      </c>
      <c r="G143" s="73"/>
      <c r="H143" s="73"/>
      <c r="I143" s="190"/>
      <c r="J143" s="73"/>
      <c r="K143" s="73"/>
      <c r="L143" s="71"/>
      <c r="M143" s="234"/>
      <c r="N143" s="46"/>
      <c r="O143" s="46"/>
      <c r="P143" s="46"/>
      <c r="Q143" s="46"/>
      <c r="R143" s="46"/>
      <c r="S143" s="46"/>
      <c r="T143" s="94"/>
      <c r="AT143" s="23" t="s">
        <v>132</v>
      </c>
      <c r="AU143" s="23" t="s">
        <v>83</v>
      </c>
    </row>
    <row r="144" s="11" customFormat="1">
      <c r="B144" s="235"/>
      <c r="C144" s="236"/>
      <c r="D144" s="232" t="s">
        <v>134</v>
      </c>
      <c r="E144" s="237" t="s">
        <v>21</v>
      </c>
      <c r="F144" s="238" t="s">
        <v>247</v>
      </c>
      <c r="G144" s="236"/>
      <c r="H144" s="239">
        <v>712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134</v>
      </c>
      <c r="AU144" s="245" t="s">
        <v>83</v>
      </c>
      <c r="AV144" s="11" t="s">
        <v>83</v>
      </c>
      <c r="AW144" s="11" t="s">
        <v>37</v>
      </c>
      <c r="AX144" s="11" t="s">
        <v>73</v>
      </c>
      <c r="AY144" s="245" t="s">
        <v>122</v>
      </c>
    </row>
    <row r="145" s="11" customFormat="1">
      <c r="B145" s="235"/>
      <c r="C145" s="236"/>
      <c r="D145" s="232" t="s">
        <v>134</v>
      </c>
      <c r="E145" s="237" t="s">
        <v>21</v>
      </c>
      <c r="F145" s="238" t="s">
        <v>248</v>
      </c>
      <c r="G145" s="236"/>
      <c r="H145" s="239">
        <v>578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AT145" s="245" t="s">
        <v>134</v>
      </c>
      <c r="AU145" s="245" t="s">
        <v>83</v>
      </c>
      <c r="AV145" s="11" t="s">
        <v>83</v>
      </c>
      <c r="AW145" s="11" t="s">
        <v>37</v>
      </c>
      <c r="AX145" s="11" t="s">
        <v>73</v>
      </c>
      <c r="AY145" s="245" t="s">
        <v>122</v>
      </c>
    </row>
    <row r="146" s="11" customFormat="1">
      <c r="B146" s="235"/>
      <c r="C146" s="236"/>
      <c r="D146" s="232" t="s">
        <v>134</v>
      </c>
      <c r="E146" s="237" t="s">
        <v>21</v>
      </c>
      <c r="F146" s="238" t="s">
        <v>249</v>
      </c>
      <c r="G146" s="236"/>
      <c r="H146" s="239">
        <v>198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134</v>
      </c>
      <c r="AU146" s="245" t="s">
        <v>83</v>
      </c>
      <c r="AV146" s="11" t="s">
        <v>83</v>
      </c>
      <c r="AW146" s="11" t="s">
        <v>37</v>
      </c>
      <c r="AX146" s="11" t="s">
        <v>73</v>
      </c>
      <c r="AY146" s="245" t="s">
        <v>122</v>
      </c>
    </row>
    <row r="147" s="11" customFormat="1">
      <c r="B147" s="235"/>
      <c r="C147" s="236"/>
      <c r="D147" s="232" t="s">
        <v>134</v>
      </c>
      <c r="E147" s="237" t="s">
        <v>21</v>
      </c>
      <c r="F147" s="238" t="s">
        <v>250</v>
      </c>
      <c r="G147" s="236"/>
      <c r="H147" s="239">
        <v>276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134</v>
      </c>
      <c r="AU147" s="245" t="s">
        <v>83</v>
      </c>
      <c r="AV147" s="11" t="s">
        <v>83</v>
      </c>
      <c r="AW147" s="11" t="s">
        <v>37</v>
      </c>
      <c r="AX147" s="11" t="s">
        <v>73</v>
      </c>
      <c r="AY147" s="245" t="s">
        <v>122</v>
      </c>
    </row>
    <row r="148" s="11" customFormat="1">
      <c r="B148" s="235"/>
      <c r="C148" s="236"/>
      <c r="D148" s="232" t="s">
        <v>134</v>
      </c>
      <c r="E148" s="237" t="s">
        <v>21</v>
      </c>
      <c r="F148" s="238" t="s">
        <v>251</v>
      </c>
      <c r="G148" s="236"/>
      <c r="H148" s="239">
        <v>1696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134</v>
      </c>
      <c r="AU148" s="245" t="s">
        <v>83</v>
      </c>
      <c r="AV148" s="11" t="s">
        <v>83</v>
      </c>
      <c r="AW148" s="11" t="s">
        <v>37</v>
      </c>
      <c r="AX148" s="11" t="s">
        <v>73</v>
      </c>
      <c r="AY148" s="245" t="s">
        <v>122</v>
      </c>
    </row>
    <row r="149" s="11" customFormat="1">
      <c r="B149" s="235"/>
      <c r="C149" s="236"/>
      <c r="D149" s="232" t="s">
        <v>134</v>
      </c>
      <c r="E149" s="237" t="s">
        <v>21</v>
      </c>
      <c r="F149" s="238" t="s">
        <v>252</v>
      </c>
      <c r="G149" s="236"/>
      <c r="H149" s="239">
        <v>306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134</v>
      </c>
      <c r="AU149" s="245" t="s">
        <v>83</v>
      </c>
      <c r="AV149" s="11" t="s">
        <v>83</v>
      </c>
      <c r="AW149" s="11" t="s">
        <v>37</v>
      </c>
      <c r="AX149" s="11" t="s">
        <v>73</v>
      </c>
      <c r="AY149" s="245" t="s">
        <v>122</v>
      </c>
    </row>
    <row r="150" s="11" customFormat="1">
      <c r="B150" s="235"/>
      <c r="C150" s="236"/>
      <c r="D150" s="232" t="s">
        <v>134</v>
      </c>
      <c r="E150" s="237" t="s">
        <v>21</v>
      </c>
      <c r="F150" s="238" t="s">
        <v>253</v>
      </c>
      <c r="G150" s="236"/>
      <c r="H150" s="239">
        <v>242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134</v>
      </c>
      <c r="AU150" s="245" t="s">
        <v>83</v>
      </c>
      <c r="AV150" s="11" t="s">
        <v>83</v>
      </c>
      <c r="AW150" s="11" t="s">
        <v>37</v>
      </c>
      <c r="AX150" s="11" t="s">
        <v>73</v>
      </c>
      <c r="AY150" s="245" t="s">
        <v>122</v>
      </c>
    </row>
    <row r="151" s="12" customFormat="1">
      <c r="B151" s="246"/>
      <c r="C151" s="247"/>
      <c r="D151" s="232" t="s">
        <v>134</v>
      </c>
      <c r="E151" s="248" t="s">
        <v>21</v>
      </c>
      <c r="F151" s="249" t="s">
        <v>137</v>
      </c>
      <c r="G151" s="247"/>
      <c r="H151" s="250">
        <v>4008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134</v>
      </c>
      <c r="AU151" s="256" t="s">
        <v>83</v>
      </c>
      <c r="AV151" s="12" t="s">
        <v>130</v>
      </c>
      <c r="AW151" s="12" t="s">
        <v>37</v>
      </c>
      <c r="AX151" s="12" t="s">
        <v>81</v>
      </c>
      <c r="AY151" s="256" t="s">
        <v>122</v>
      </c>
    </row>
    <row r="152" s="1" customFormat="1" ht="16.5" customHeight="1">
      <c r="B152" s="45"/>
      <c r="C152" s="257" t="s">
        <v>9</v>
      </c>
      <c r="D152" s="257" t="s">
        <v>159</v>
      </c>
      <c r="E152" s="258" t="s">
        <v>254</v>
      </c>
      <c r="F152" s="259" t="s">
        <v>255</v>
      </c>
      <c r="G152" s="260" t="s">
        <v>168</v>
      </c>
      <c r="H152" s="261">
        <v>724</v>
      </c>
      <c r="I152" s="262"/>
      <c r="J152" s="263">
        <f>ROUND(I152*H152,2)</f>
        <v>0</v>
      </c>
      <c r="K152" s="259" t="s">
        <v>129</v>
      </c>
      <c r="L152" s="264"/>
      <c r="M152" s="265" t="s">
        <v>21</v>
      </c>
      <c r="N152" s="266" t="s">
        <v>44</v>
      </c>
      <c r="O152" s="46"/>
      <c r="P152" s="229">
        <f>O152*H152</f>
        <v>0</v>
      </c>
      <c r="Q152" s="229">
        <v>0.00123</v>
      </c>
      <c r="R152" s="229">
        <f>Q152*H152</f>
        <v>0.89051999999999998</v>
      </c>
      <c r="S152" s="229">
        <v>0</v>
      </c>
      <c r="T152" s="230">
        <f>S152*H152</f>
        <v>0</v>
      </c>
      <c r="AR152" s="23" t="s">
        <v>163</v>
      </c>
      <c r="AT152" s="23" t="s">
        <v>159</v>
      </c>
      <c r="AU152" s="23" t="s">
        <v>83</v>
      </c>
      <c r="AY152" s="23" t="s">
        <v>122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81</v>
      </c>
      <c r="BK152" s="231">
        <f>ROUND(I152*H152,2)</f>
        <v>0</v>
      </c>
      <c r="BL152" s="23" t="s">
        <v>130</v>
      </c>
      <c r="BM152" s="23" t="s">
        <v>256</v>
      </c>
    </row>
    <row r="153" s="11" customFormat="1">
      <c r="B153" s="235"/>
      <c r="C153" s="236"/>
      <c r="D153" s="232" t="s">
        <v>134</v>
      </c>
      <c r="E153" s="237" t="s">
        <v>21</v>
      </c>
      <c r="F153" s="238" t="s">
        <v>257</v>
      </c>
      <c r="G153" s="236"/>
      <c r="H153" s="239">
        <v>392.07799999999997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134</v>
      </c>
      <c r="AU153" s="245" t="s">
        <v>83</v>
      </c>
      <c r="AV153" s="11" t="s">
        <v>83</v>
      </c>
      <c r="AW153" s="11" t="s">
        <v>37</v>
      </c>
      <c r="AX153" s="11" t="s">
        <v>73</v>
      </c>
      <c r="AY153" s="245" t="s">
        <v>122</v>
      </c>
    </row>
    <row r="154" s="11" customFormat="1">
      <c r="B154" s="235"/>
      <c r="C154" s="236"/>
      <c r="D154" s="232" t="s">
        <v>134</v>
      </c>
      <c r="E154" s="237" t="s">
        <v>21</v>
      </c>
      <c r="F154" s="238" t="s">
        <v>258</v>
      </c>
      <c r="G154" s="236"/>
      <c r="H154" s="239">
        <v>331.39999999999998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134</v>
      </c>
      <c r="AU154" s="245" t="s">
        <v>83</v>
      </c>
      <c r="AV154" s="11" t="s">
        <v>83</v>
      </c>
      <c r="AW154" s="11" t="s">
        <v>37</v>
      </c>
      <c r="AX154" s="11" t="s">
        <v>73</v>
      </c>
      <c r="AY154" s="245" t="s">
        <v>122</v>
      </c>
    </row>
    <row r="155" s="11" customFormat="1">
      <c r="B155" s="235"/>
      <c r="C155" s="236"/>
      <c r="D155" s="232" t="s">
        <v>134</v>
      </c>
      <c r="E155" s="237" t="s">
        <v>21</v>
      </c>
      <c r="F155" s="238" t="s">
        <v>259</v>
      </c>
      <c r="G155" s="236"/>
      <c r="H155" s="239">
        <v>0.52200000000000002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134</v>
      </c>
      <c r="AU155" s="245" t="s">
        <v>83</v>
      </c>
      <c r="AV155" s="11" t="s">
        <v>83</v>
      </c>
      <c r="AW155" s="11" t="s">
        <v>37</v>
      </c>
      <c r="AX155" s="11" t="s">
        <v>73</v>
      </c>
      <c r="AY155" s="245" t="s">
        <v>122</v>
      </c>
    </row>
    <row r="156" s="12" customFormat="1">
      <c r="B156" s="246"/>
      <c r="C156" s="247"/>
      <c r="D156" s="232" t="s">
        <v>134</v>
      </c>
      <c r="E156" s="248" t="s">
        <v>21</v>
      </c>
      <c r="F156" s="249" t="s">
        <v>137</v>
      </c>
      <c r="G156" s="247"/>
      <c r="H156" s="250">
        <v>724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AT156" s="256" t="s">
        <v>134</v>
      </c>
      <c r="AU156" s="256" t="s">
        <v>83</v>
      </c>
      <c r="AV156" s="12" t="s">
        <v>130</v>
      </c>
      <c r="AW156" s="12" t="s">
        <v>37</v>
      </c>
      <c r="AX156" s="12" t="s">
        <v>81</v>
      </c>
      <c r="AY156" s="256" t="s">
        <v>122</v>
      </c>
    </row>
    <row r="157" s="1" customFormat="1" ht="16.5" customHeight="1">
      <c r="B157" s="45"/>
      <c r="C157" s="257" t="s">
        <v>260</v>
      </c>
      <c r="D157" s="257" t="s">
        <v>159</v>
      </c>
      <c r="E157" s="258" t="s">
        <v>261</v>
      </c>
      <c r="F157" s="259" t="s">
        <v>262</v>
      </c>
      <c r="G157" s="260" t="s">
        <v>168</v>
      </c>
      <c r="H157" s="261">
        <v>362</v>
      </c>
      <c r="I157" s="262"/>
      <c r="J157" s="263">
        <f>ROUND(I157*H157,2)</f>
        <v>0</v>
      </c>
      <c r="K157" s="259" t="s">
        <v>129</v>
      </c>
      <c r="L157" s="264"/>
      <c r="M157" s="265" t="s">
        <v>21</v>
      </c>
      <c r="N157" s="266" t="s">
        <v>44</v>
      </c>
      <c r="O157" s="46"/>
      <c r="P157" s="229">
        <f>O157*H157</f>
        <v>0</v>
      </c>
      <c r="Q157" s="229">
        <v>0.00018000000000000001</v>
      </c>
      <c r="R157" s="229">
        <f>Q157*H157</f>
        <v>0.06516000000000001</v>
      </c>
      <c r="S157" s="229">
        <v>0</v>
      </c>
      <c r="T157" s="230">
        <f>S157*H157</f>
        <v>0</v>
      </c>
      <c r="AR157" s="23" t="s">
        <v>163</v>
      </c>
      <c r="AT157" s="23" t="s">
        <v>159</v>
      </c>
      <c r="AU157" s="23" t="s">
        <v>83</v>
      </c>
      <c r="AY157" s="23" t="s">
        <v>122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81</v>
      </c>
      <c r="BK157" s="231">
        <f>ROUND(I157*H157,2)</f>
        <v>0</v>
      </c>
      <c r="BL157" s="23" t="s">
        <v>130</v>
      </c>
      <c r="BM157" s="23" t="s">
        <v>263</v>
      </c>
    </row>
    <row r="158" s="11" customFormat="1">
      <c r="B158" s="235"/>
      <c r="C158" s="236"/>
      <c r="D158" s="232" t="s">
        <v>134</v>
      </c>
      <c r="E158" s="237" t="s">
        <v>21</v>
      </c>
      <c r="F158" s="238" t="s">
        <v>264</v>
      </c>
      <c r="G158" s="236"/>
      <c r="H158" s="239">
        <v>165.69999999999999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134</v>
      </c>
      <c r="AU158" s="245" t="s">
        <v>83</v>
      </c>
      <c r="AV158" s="11" t="s">
        <v>83</v>
      </c>
      <c r="AW158" s="11" t="s">
        <v>37</v>
      </c>
      <c r="AX158" s="11" t="s">
        <v>73</v>
      </c>
      <c r="AY158" s="245" t="s">
        <v>122</v>
      </c>
    </row>
    <row r="159" s="11" customFormat="1">
      <c r="B159" s="235"/>
      <c r="C159" s="236"/>
      <c r="D159" s="232" t="s">
        <v>134</v>
      </c>
      <c r="E159" s="237" t="s">
        <v>21</v>
      </c>
      <c r="F159" s="238" t="s">
        <v>265</v>
      </c>
      <c r="G159" s="236"/>
      <c r="H159" s="239">
        <v>196.03899999999999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134</v>
      </c>
      <c r="AU159" s="245" t="s">
        <v>83</v>
      </c>
      <c r="AV159" s="11" t="s">
        <v>83</v>
      </c>
      <c r="AW159" s="11" t="s">
        <v>37</v>
      </c>
      <c r="AX159" s="11" t="s">
        <v>73</v>
      </c>
      <c r="AY159" s="245" t="s">
        <v>122</v>
      </c>
    </row>
    <row r="160" s="11" customFormat="1">
      <c r="B160" s="235"/>
      <c r="C160" s="236"/>
      <c r="D160" s="232" t="s">
        <v>134</v>
      </c>
      <c r="E160" s="237" t="s">
        <v>21</v>
      </c>
      <c r="F160" s="238" t="s">
        <v>266</v>
      </c>
      <c r="G160" s="236"/>
      <c r="H160" s="239">
        <v>0.26100000000000001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134</v>
      </c>
      <c r="AU160" s="245" t="s">
        <v>83</v>
      </c>
      <c r="AV160" s="11" t="s">
        <v>83</v>
      </c>
      <c r="AW160" s="11" t="s">
        <v>37</v>
      </c>
      <c r="AX160" s="11" t="s">
        <v>73</v>
      </c>
      <c r="AY160" s="245" t="s">
        <v>122</v>
      </c>
    </row>
    <row r="161" s="12" customFormat="1">
      <c r="B161" s="246"/>
      <c r="C161" s="247"/>
      <c r="D161" s="232" t="s">
        <v>134</v>
      </c>
      <c r="E161" s="248" t="s">
        <v>21</v>
      </c>
      <c r="F161" s="249" t="s">
        <v>137</v>
      </c>
      <c r="G161" s="247"/>
      <c r="H161" s="250">
        <v>362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134</v>
      </c>
      <c r="AU161" s="256" t="s">
        <v>83</v>
      </c>
      <c r="AV161" s="12" t="s">
        <v>130</v>
      </c>
      <c r="AW161" s="12" t="s">
        <v>37</v>
      </c>
      <c r="AX161" s="12" t="s">
        <v>81</v>
      </c>
      <c r="AY161" s="256" t="s">
        <v>122</v>
      </c>
    </row>
    <row r="162" s="1" customFormat="1" ht="16.5" customHeight="1">
      <c r="B162" s="45"/>
      <c r="C162" s="257" t="s">
        <v>267</v>
      </c>
      <c r="D162" s="257" t="s">
        <v>159</v>
      </c>
      <c r="E162" s="258" t="s">
        <v>268</v>
      </c>
      <c r="F162" s="259" t="s">
        <v>269</v>
      </c>
      <c r="G162" s="260" t="s">
        <v>168</v>
      </c>
      <c r="H162" s="261">
        <v>55</v>
      </c>
      <c r="I162" s="262"/>
      <c r="J162" s="263">
        <f>ROUND(I162*H162,2)</f>
        <v>0</v>
      </c>
      <c r="K162" s="259" t="s">
        <v>129</v>
      </c>
      <c r="L162" s="264"/>
      <c r="M162" s="265" t="s">
        <v>21</v>
      </c>
      <c r="N162" s="266" t="s">
        <v>44</v>
      </c>
      <c r="O162" s="46"/>
      <c r="P162" s="229">
        <f>O162*H162</f>
        <v>0</v>
      </c>
      <c r="Q162" s="229">
        <v>3.70425</v>
      </c>
      <c r="R162" s="229">
        <f>Q162*H162</f>
        <v>203.73375000000002</v>
      </c>
      <c r="S162" s="229">
        <v>0</v>
      </c>
      <c r="T162" s="230">
        <f>S162*H162</f>
        <v>0</v>
      </c>
      <c r="AR162" s="23" t="s">
        <v>163</v>
      </c>
      <c r="AT162" s="23" t="s">
        <v>159</v>
      </c>
      <c r="AU162" s="23" t="s">
        <v>83</v>
      </c>
      <c r="AY162" s="23" t="s">
        <v>122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81</v>
      </c>
      <c r="BK162" s="231">
        <f>ROUND(I162*H162,2)</f>
        <v>0</v>
      </c>
      <c r="BL162" s="23" t="s">
        <v>130</v>
      </c>
      <c r="BM162" s="23" t="s">
        <v>270</v>
      </c>
    </row>
    <row r="163" s="11" customFormat="1">
      <c r="B163" s="235"/>
      <c r="C163" s="236"/>
      <c r="D163" s="232" t="s">
        <v>134</v>
      </c>
      <c r="E163" s="237" t="s">
        <v>21</v>
      </c>
      <c r="F163" s="238" t="s">
        <v>271</v>
      </c>
      <c r="G163" s="236"/>
      <c r="H163" s="239">
        <v>54.509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134</v>
      </c>
      <c r="AU163" s="245" t="s">
        <v>83</v>
      </c>
      <c r="AV163" s="11" t="s">
        <v>83</v>
      </c>
      <c r="AW163" s="11" t="s">
        <v>37</v>
      </c>
      <c r="AX163" s="11" t="s">
        <v>73</v>
      </c>
      <c r="AY163" s="245" t="s">
        <v>122</v>
      </c>
    </row>
    <row r="164" s="11" customFormat="1">
      <c r="B164" s="235"/>
      <c r="C164" s="236"/>
      <c r="D164" s="232" t="s">
        <v>134</v>
      </c>
      <c r="E164" s="237" t="s">
        <v>21</v>
      </c>
      <c r="F164" s="238" t="s">
        <v>272</v>
      </c>
      <c r="G164" s="236"/>
      <c r="H164" s="239">
        <v>0.49099999999999999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134</v>
      </c>
      <c r="AU164" s="245" t="s">
        <v>83</v>
      </c>
      <c r="AV164" s="11" t="s">
        <v>83</v>
      </c>
      <c r="AW164" s="11" t="s">
        <v>37</v>
      </c>
      <c r="AX164" s="11" t="s">
        <v>73</v>
      </c>
      <c r="AY164" s="245" t="s">
        <v>122</v>
      </c>
    </row>
    <row r="165" s="12" customFormat="1">
      <c r="B165" s="246"/>
      <c r="C165" s="247"/>
      <c r="D165" s="232" t="s">
        <v>134</v>
      </c>
      <c r="E165" s="248" t="s">
        <v>21</v>
      </c>
      <c r="F165" s="249" t="s">
        <v>137</v>
      </c>
      <c r="G165" s="247"/>
      <c r="H165" s="250">
        <v>55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134</v>
      </c>
      <c r="AU165" s="256" t="s">
        <v>83</v>
      </c>
      <c r="AV165" s="12" t="s">
        <v>130</v>
      </c>
      <c r="AW165" s="12" t="s">
        <v>37</v>
      </c>
      <c r="AX165" s="12" t="s">
        <v>81</v>
      </c>
      <c r="AY165" s="256" t="s">
        <v>122</v>
      </c>
    </row>
    <row r="166" s="1" customFormat="1" ht="16.5" customHeight="1">
      <c r="B166" s="45"/>
      <c r="C166" s="257" t="s">
        <v>273</v>
      </c>
      <c r="D166" s="257" t="s">
        <v>159</v>
      </c>
      <c r="E166" s="258" t="s">
        <v>274</v>
      </c>
      <c r="F166" s="259" t="s">
        <v>275</v>
      </c>
      <c r="G166" s="260" t="s">
        <v>234</v>
      </c>
      <c r="H166" s="261">
        <v>25</v>
      </c>
      <c r="I166" s="262"/>
      <c r="J166" s="263">
        <f>ROUND(I166*H166,2)</f>
        <v>0</v>
      </c>
      <c r="K166" s="259" t="s">
        <v>129</v>
      </c>
      <c r="L166" s="264"/>
      <c r="M166" s="265" t="s">
        <v>21</v>
      </c>
      <c r="N166" s="266" t="s">
        <v>44</v>
      </c>
      <c r="O166" s="46"/>
      <c r="P166" s="229">
        <f>O166*H166</f>
        <v>0</v>
      </c>
      <c r="Q166" s="229">
        <v>0.054850000000000003</v>
      </c>
      <c r="R166" s="229">
        <f>Q166*H166</f>
        <v>1.3712500000000001</v>
      </c>
      <c r="S166" s="229">
        <v>0</v>
      </c>
      <c r="T166" s="230">
        <f>S166*H166</f>
        <v>0</v>
      </c>
      <c r="AR166" s="23" t="s">
        <v>163</v>
      </c>
      <c r="AT166" s="23" t="s">
        <v>159</v>
      </c>
      <c r="AU166" s="23" t="s">
        <v>83</v>
      </c>
      <c r="AY166" s="23" t="s">
        <v>122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81</v>
      </c>
      <c r="BK166" s="231">
        <f>ROUND(I166*H166,2)</f>
        <v>0</v>
      </c>
      <c r="BL166" s="23" t="s">
        <v>130</v>
      </c>
      <c r="BM166" s="23" t="s">
        <v>276</v>
      </c>
    </row>
    <row r="167" s="11" customFormat="1">
      <c r="B167" s="235"/>
      <c r="C167" s="236"/>
      <c r="D167" s="232" t="s">
        <v>134</v>
      </c>
      <c r="E167" s="237" t="s">
        <v>21</v>
      </c>
      <c r="F167" s="238" t="s">
        <v>277</v>
      </c>
      <c r="G167" s="236"/>
      <c r="H167" s="239">
        <v>25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134</v>
      </c>
      <c r="AU167" s="245" t="s">
        <v>83</v>
      </c>
      <c r="AV167" s="11" t="s">
        <v>83</v>
      </c>
      <c r="AW167" s="11" t="s">
        <v>37</v>
      </c>
      <c r="AX167" s="11" t="s">
        <v>73</v>
      </c>
      <c r="AY167" s="245" t="s">
        <v>122</v>
      </c>
    </row>
    <row r="168" s="12" customFormat="1">
      <c r="B168" s="246"/>
      <c r="C168" s="247"/>
      <c r="D168" s="232" t="s">
        <v>134</v>
      </c>
      <c r="E168" s="248" t="s">
        <v>21</v>
      </c>
      <c r="F168" s="249" t="s">
        <v>137</v>
      </c>
      <c r="G168" s="247"/>
      <c r="H168" s="250">
        <v>25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134</v>
      </c>
      <c r="AU168" s="256" t="s">
        <v>83</v>
      </c>
      <c r="AV168" s="12" t="s">
        <v>130</v>
      </c>
      <c r="AW168" s="12" t="s">
        <v>37</v>
      </c>
      <c r="AX168" s="12" t="s">
        <v>81</v>
      </c>
      <c r="AY168" s="256" t="s">
        <v>122</v>
      </c>
    </row>
    <row r="169" s="1" customFormat="1" ht="16.5" customHeight="1">
      <c r="B169" s="45"/>
      <c r="C169" s="257" t="s">
        <v>278</v>
      </c>
      <c r="D169" s="257" t="s">
        <v>159</v>
      </c>
      <c r="E169" s="258" t="s">
        <v>279</v>
      </c>
      <c r="F169" s="259" t="s">
        <v>280</v>
      </c>
      <c r="G169" s="260" t="s">
        <v>234</v>
      </c>
      <c r="H169" s="261">
        <v>25</v>
      </c>
      <c r="I169" s="262"/>
      <c r="J169" s="263">
        <f>ROUND(I169*H169,2)</f>
        <v>0</v>
      </c>
      <c r="K169" s="259" t="s">
        <v>129</v>
      </c>
      <c r="L169" s="264"/>
      <c r="M169" s="265" t="s">
        <v>21</v>
      </c>
      <c r="N169" s="266" t="s">
        <v>44</v>
      </c>
      <c r="O169" s="46"/>
      <c r="P169" s="229">
        <f>O169*H169</f>
        <v>0</v>
      </c>
      <c r="Q169" s="229">
        <v>0.054850000000000003</v>
      </c>
      <c r="R169" s="229">
        <f>Q169*H169</f>
        <v>1.3712500000000001</v>
      </c>
      <c r="S169" s="229">
        <v>0</v>
      </c>
      <c r="T169" s="230">
        <f>S169*H169</f>
        <v>0</v>
      </c>
      <c r="AR169" s="23" t="s">
        <v>163</v>
      </c>
      <c r="AT169" s="23" t="s">
        <v>159</v>
      </c>
      <c r="AU169" s="23" t="s">
        <v>83</v>
      </c>
      <c r="AY169" s="23" t="s">
        <v>122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81</v>
      </c>
      <c r="BK169" s="231">
        <f>ROUND(I169*H169,2)</f>
        <v>0</v>
      </c>
      <c r="BL169" s="23" t="s">
        <v>130</v>
      </c>
      <c r="BM169" s="23" t="s">
        <v>281</v>
      </c>
    </row>
    <row r="170" s="11" customFormat="1">
      <c r="B170" s="235"/>
      <c r="C170" s="236"/>
      <c r="D170" s="232" t="s">
        <v>134</v>
      </c>
      <c r="E170" s="237" t="s">
        <v>21</v>
      </c>
      <c r="F170" s="238" t="s">
        <v>277</v>
      </c>
      <c r="G170" s="236"/>
      <c r="H170" s="239">
        <v>25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AT170" s="245" t="s">
        <v>134</v>
      </c>
      <c r="AU170" s="245" t="s">
        <v>83</v>
      </c>
      <c r="AV170" s="11" t="s">
        <v>83</v>
      </c>
      <c r="AW170" s="11" t="s">
        <v>37</v>
      </c>
      <c r="AX170" s="11" t="s">
        <v>81</v>
      </c>
      <c r="AY170" s="245" t="s">
        <v>122</v>
      </c>
    </row>
    <row r="171" s="1" customFormat="1" ht="38.25" customHeight="1">
      <c r="B171" s="45"/>
      <c r="C171" s="220" t="s">
        <v>282</v>
      </c>
      <c r="D171" s="220" t="s">
        <v>125</v>
      </c>
      <c r="E171" s="221" t="s">
        <v>283</v>
      </c>
      <c r="F171" s="222" t="s">
        <v>284</v>
      </c>
      <c r="G171" s="223" t="s">
        <v>168</v>
      </c>
      <c r="H171" s="224">
        <v>40</v>
      </c>
      <c r="I171" s="225"/>
      <c r="J171" s="226">
        <f>ROUND(I171*H171,2)</f>
        <v>0</v>
      </c>
      <c r="K171" s="222" t="s">
        <v>129</v>
      </c>
      <c r="L171" s="71"/>
      <c r="M171" s="227" t="s">
        <v>21</v>
      </c>
      <c r="N171" s="228" t="s">
        <v>44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130</v>
      </c>
      <c r="AT171" s="23" t="s">
        <v>125</v>
      </c>
      <c r="AU171" s="23" t="s">
        <v>83</v>
      </c>
      <c r="AY171" s="23" t="s">
        <v>122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81</v>
      </c>
      <c r="BK171" s="231">
        <f>ROUND(I171*H171,2)</f>
        <v>0</v>
      </c>
      <c r="BL171" s="23" t="s">
        <v>130</v>
      </c>
      <c r="BM171" s="23" t="s">
        <v>285</v>
      </c>
    </row>
    <row r="172" s="1" customFormat="1">
      <c r="B172" s="45"/>
      <c r="C172" s="73"/>
      <c r="D172" s="232" t="s">
        <v>132</v>
      </c>
      <c r="E172" s="73"/>
      <c r="F172" s="233" t="s">
        <v>286</v>
      </c>
      <c r="G172" s="73"/>
      <c r="H172" s="73"/>
      <c r="I172" s="190"/>
      <c r="J172" s="73"/>
      <c r="K172" s="73"/>
      <c r="L172" s="71"/>
      <c r="M172" s="234"/>
      <c r="N172" s="46"/>
      <c r="O172" s="46"/>
      <c r="P172" s="46"/>
      <c r="Q172" s="46"/>
      <c r="R172" s="46"/>
      <c r="S172" s="46"/>
      <c r="T172" s="94"/>
      <c r="AT172" s="23" t="s">
        <v>132</v>
      </c>
      <c r="AU172" s="23" t="s">
        <v>83</v>
      </c>
    </row>
    <row r="173" s="11" customFormat="1">
      <c r="B173" s="235"/>
      <c r="C173" s="236"/>
      <c r="D173" s="232" t="s">
        <v>134</v>
      </c>
      <c r="E173" s="237" t="s">
        <v>21</v>
      </c>
      <c r="F173" s="238" t="s">
        <v>287</v>
      </c>
      <c r="G173" s="236"/>
      <c r="H173" s="239">
        <v>40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134</v>
      </c>
      <c r="AU173" s="245" t="s">
        <v>83</v>
      </c>
      <c r="AV173" s="11" t="s">
        <v>83</v>
      </c>
      <c r="AW173" s="11" t="s">
        <v>37</v>
      </c>
      <c r="AX173" s="11" t="s">
        <v>73</v>
      </c>
      <c r="AY173" s="245" t="s">
        <v>122</v>
      </c>
    </row>
    <row r="174" s="12" customFormat="1">
      <c r="B174" s="246"/>
      <c r="C174" s="247"/>
      <c r="D174" s="232" t="s">
        <v>134</v>
      </c>
      <c r="E174" s="248" t="s">
        <v>21</v>
      </c>
      <c r="F174" s="249" t="s">
        <v>137</v>
      </c>
      <c r="G174" s="247"/>
      <c r="H174" s="250">
        <v>40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134</v>
      </c>
      <c r="AU174" s="256" t="s">
        <v>83</v>
      </c>
      <c r="AV174" s="12" t="s">
        <v>130</v>
      </c>
      <c r="AW174" s="12" t="s">
        <v>37</v>
      </c>
      <c r="AX174" s="12" t="s">
        <v>81</v>
      </c>
      <c r="AY174" s="256" t="s">
        <v>122</v>
      </c>
    </row>
    <row r="175" s="1" customFormat="1" ht="25.5" customHeight="1">
      <c r="B175" s="45"/>
      <c r="C175" s="220" t="s">
        <v>288</v>
      </c>
      <c r="D175" s="220" t="s">
        <v>125</v>
      </c>
      <c r="E175" s="221" t="s">
        <v>289</v>
      </c>
      <c r="F175" s="222" t="s">
        <v>290</v>
      </c>
      <c r="G175" s="223" t="s">
        <v>168</v>
      </c>
      <c r="H175" s="224">
        <v>400</v>
      </c>
      <c r="I175" s="225"/>
      <c r="J175" s="226">
        <f>ROUND(I175*H175,2)</f>
        <v>0</v>
      </c>
      <c r="K175" s="222" t="s">
        <v>129</v>
      </c>
      <c r="L175" s="71"/>
      <c r="M175" s="227" t="s">
        <v>21</v>
      </c>
      <c r="N175" s="228" t="s">
        <v>44</v>
      </c>
      <c r="O175" s="46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" t="s">
        <v>130</v>
      </c>
      <c r="AT175" s="23" t="s">
        <v>125</v>
      </c>
      <c r="AU175" s="23" t="s">
        <v>83</v>
      </c>
      <c r="AY175" s="23" t="s">
        <v>122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81</v>
      </c>
      <c r="BK175" s="231">
        <f>ROUND(I175*H175,2)</f>
        <v>0</v>
      </c>
      <c r="BL175" s="23" t="s">
        <v>130</v>
      </c>
      <c r="BM175" s="23" t="s">
        <v>291</v>
      </c>
    </row>
    <row r="176" s="1" customFormat="1">
      <c r="B176" s="45"/>
      <c r="C176" s="73"/>
      <c r="D176" s="232" t="s">
        <v>132</v>
      </c>
      <c r="E176" s="73"/>
      <c r="F176" s="233" t="s">
        <v>286</v>
      </c>
      <c r="G176" s="73"/>
      <c r="H176" s="73"/>
      <c r="I176" s="190"/>
      <c r="J176" s="73"/>
      <c r="K176" s="73"/>
      <c r="L176" s="71"/>
      <c r="M176" s="234"/>
      <c r="N176" s="46"/>
      <c r="O176" s="46"/>
      <c r="P176" s="46"/>
      <c r="Q176" s="46"/>
      <c r="R176" s="46"/>
      <c r="S176" s="46"/>
      <c r="T176" s="94"/>
      <c r="AT176" s="23" t="s">
        <v>132</v>
      </c>
      <c r="AU176" s="23" t="s">
        <v>83</v>
      </c>
    </row>
    <row r="177" s="11" customFormat="1">
      <c r="B177" s="235"/>
      <c r="C177" s="236"/>
      <c r="D177" s="232" t="s">
        <v>134</v>
      </c>
      <c r="E177" s="237" t="s">
        <v>21</v>
      </c>
      <c r="F177" s="238" t="s">
        <v>292</v>
      </c>
      <c r="G177" s="236"/>
      <c r="H177" s="239">
        <v>400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AT177" s="245" t="s">
        <v>134</v>
      </c>
      <c r="AU177" s="245" t="s">
        <v>83</v>
      </c>
      <c r="AV177" s="11" t="s">
        <v>83</v>
      </c>
      <c r="AW177" s="11" t="s">
        <v>37</v>
      </c>
      <c r="AX177" s="11" t="s">
        <v>81</v>
      </c>
      <c r="AY177" s="245" t="s">
        <v>122</v>
      </c>
    </row>
    <row r="178" s="1" customFormat="1" ht="51" customHeight="1">
      <c r="B178" s="45"/>
      <c r="C178" s="220" t="s">
        <v>293</v>
      </c>
      <c r="D178" s="220" t="s">
        <v>125</v>
      </c>
      <c r="E178" s="221" t="s">
        <v>294</v>
      </c>
      <c r="F178" s="222" t="s">
        <v>295</v>
      </c>
      <c r="G178" s="223" t="s">
        <v>296</v>
      </c>
      <c r="H178" s="224">
        <v>362</v>
      </c>
      <c r="I178" s="225"/>
      <c r="J178" s="226">
        <f>ROUND(I178*H178,2)</f>
        <v>0</v>
      </c>
      <c r="K178" s="222" t="s">
        <v>129</v>
      </c>
      <c r="L178" s="71"/>
      <c r="M178" s="227" t="s">
        <v>21</v>
      </c>
      <c r="N178" s="228" t="s">
        <v>44</v>
      </c>
      <c r="O178" s="46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3" t="s">
        <v>130</v>
      </c>
      <c r="AT178" s="23" t="s">
        <v>125</v>
      </c>
      <c r="AU178" s="23" t="s">
        <v>83</v>
      </c>
      <c r="AY178" s="23" t="s">
        <v>122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81</v>
      </c>
      <c r="BK178" s="231">
        <f>ROUND(I178*H178,2)</f>
        <v>0</v>
      </c>
      <c r="BL178" s="23" t="s">
        <v>130</v>
      </c>
      <c r="BM178" s="23" t="s">
        <v>297</v>
      </c>
    </row>
    <row r="179" s="1" customFormat="1">
      <c r="B179" s="45"/>
      <c r="C179" s="73"/>
      <c r="D179" s="232" t="s">
        <v>132</v>
      </c>
      <c r="E179" s="73"/>
      <c r="F179" s="233" t="s">
        <v>298</v>
      </c>
      <c r="G179" s="73"/>
      <c r="H179" s="73"/>
      <c r="I179" s="190"/>
      <c r="J179" s="73"/>
      <c r="K179" s="73"/>
      <c r="L179" s="71"/>
      <c r="M179" s="234"/>
      <c r="N179" s="46"/>
      <c r="O179" s="46"/>
      <c r="P179" s="46"/>
      <c r="Q179" s="46"/>
      <c r="R179" s="46"/>
      <c r="S179" s="46"/>
      <c r="T179" s="94"/>
      <c r="AT179" s="23" t="s">
        <v>132</v>
      </c>
      <c r="AU179" s="23" t="s">
        <v>83</v>
      </c>
    </row>
    <row r="180" s="11" customFormat="1">
      <c r="B180" s="235"/>
      <c r="C180" s="236"/>
      <c r="D180" s="232" t="s">
        <v>134</v>
      </c>
      <c r="E180" s="237" t="s">
        <v>21</v>
      </c>
      <c r="F180" s="238" t="s">
        <v>299</v>
      </c>
      <c r="G180" s="236"/>
      <c r="H180" s="239">
        <v>196.03899999999999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134</v>
      </c>
      <c r="AU180" s="245" t="s">
        <v>83</v>
      </c>
      <c r="AV180" s="11" t="s">
        <v>83</v>
      </c>
      <c r="AW180" s="11" t="s">
        <v>37</v>
      </c>
      <c r="AX180" s="11" t="s">
        <v>73</v>
      </c>
      <c r="AY180" s="245" t="s">
        <v>122</v>
      </c>
    </row>
    <row r="181" s="11" customFormat="1">
      <c r="B181" s="235"/>
      <c r="C181" s="236"/>
      <c r="D181" s="232" t="s">
        <v>134</v>
      </c>
      <c r="E181" s="237" t="s">
        <v>21</v>
      </c>
      <c r="F181" s="238" t="s">
        <v>300</v>
      </c>
      <c r="G181" s="236"/>
      <c r="H181" s="239">
        <v>165.69999999999999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134</v>
      </c>
      <c r="AU181" s="245" t="s">
        <v>83</v>
      </c>
      <c r="AV181" s="11" t="s">
        <v>83</v>
      </c>
      <c r="AW181" s="11" t="s">
        <v>37</v>
      </c>
      <c r="AX181" s="11" t="s">
        <v>73</v>
      </c>
      <c r="AY181" s="245" t="s">
        <v>122</v>
      </c>
    </row>
    <row r="182" s="11" customFormat="1">
      <c r="B182" s="235"/>
      <c r="C182" s="236"/>
      <c r="D182" s="232" t="s">
        <v>134</v>
      </c>
      <c r="E182" s="237" t="s">
        <v>21</v>
      </c>
      <c r="F182" s="238" t="s">
        <v>266</v>
      </c>
      <c r="G182" s="236"/>
      <c r="H182" s="239">
        <v>0.26100000000000001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AT182" s="245" t="s">
        <v>134</v>
      </c>
      <c r="AU182" s="245" t="s">
        <v>83</v>
      </c>
      <c r="AV182" s="11" t="s">
        <v>83</v>
      </c>
      <c r="AW182" s="11" t="s">
        <v>37</v>
      </c>
      <c r="AX182" s="11" t="s">
        <v>73</v>
      </c>
      <c r="AY182" s="245" t="s">
        <v>122</v>
      </c>
    </row>
    <row r="183" s="12" customFormat="1">
      <c r="B183" s="246"/>
      <c r="C183" s="247"/>
      <c r="D183" s="232" t="s">
        <v>134</v>
      </c>
      <c r="E183" s="248" t="s">
        <v>21</v>
      </c>
      <c r="F183" s="249" t="s">
        <v>137</v>
      </c>
      <c r="G183" s="247"/>
      <c r="H183" s="250">
        <v>362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134</v>
      </c>
      <c r="AU183" s="256" t="s">
        <v>83</v>
      </c>
      <c r="AV183" s="12" t="s">
        <v>130</v>
      </c>
      <c r="AW183" s="12" t="s">
        <v>37</v>
      </c>
      <c r="AX183" s="12" t="s">
        <v>81</v>
      </c>
      <c r="AY183" s="256" t="s">
        <v>122</v>
      </c>
    </row>
    <row r="184" s="1" customFormat="1" ht="51" customHeight="1">
      <c r="B184" s="45"/>
      <c r="C184" s="220" t="s">
        <v>301</v>
      </c>
      <c r="D184" s="220" t="s">
        <v>125</v>
      </c>
      <c r="E184" s="221" t="s">
        <v>302</v>
      </c>
      <c r="F184" s="222" t="s">
        <v>303</v>
      </c>
      <c r="G184" s="223" t="s">
        <v>296</v>
      </c>
      <c r="H184" s="224">
        <v>4312</v>
      </c>
      <c r="I184" s="225"/>
      <c r="J184" s="226">
        <f>ROUND(I184*H184,2)</f>
        <v>0</v>
      </c>
      <c r="K184" s="222" t="s">
        <v>129</v>
      </c>
      <c r="L184" s="71"/>
      <c r="M184" s="227" t="s">
        <v>21</v>
      </c>
      <c r="N184" s="228" t="s">
        <v>44</v>
      </c>
      <c r="O184" s="46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3" t="s">
        <v>130</v>
      </c>
      <c r="AT184" s="23" t="s">
        <v>125</v>
      </c>
      <c r="AU184" s="23" t="s">
        <v>83</v>
      </c>
      <c r="AY184" s="23" t="s">
        <v>122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81</v>
      </c>
      <c r="BK184" s="231">
        <f>ROUND(I184*H184,2)</f>
        <v>0</v>
      </c>
      <c r="BL184" s="23" t="s">
        <v>130</v>
      </c>
      <c r="BM184" s="23" t="s">
        <v>304</v>
      </c>
    </row>
    <row r="185" s="1" customFormat="1">
      <c r="B185" s="45"/>
      <c r="C185" s="73"/>
      <c r="D185" s="232" t="s">
        <v>132</v>
      </c>
      <c r="E185" s="73"/>
      <c r="F185" s="233" t="s">
        <v>305</v>
      </c>
      <c r="G185" s="73"/>
      <c r="H185" s="73"/>
      <c r="I185" s="190"/>
      <c r="J185" s="73"/>
      <c r="K185" s="73"/>
      <c r="L185" s="71"/>
      <c r="M185" s="234"/>
      <c r="N185" s="46"/>
      <c r="O185" s="46"/>
      <c r="P185" s="46"/>
      <c r="Q185" s="46"/>
      <c r="R185" s="46"/>
      <c r="S185" s="46"/>
      <c r="T185" s="94"/>
      <c r="AT185" s="23" t="s">
        <v>132</v>
      </c>
      <c r="AU185" s="23" t="s">
        <v>83</v>
      </c>
    </row>
    <row r="186" s="11" customFormat="1">
      <c r="B186" s="235"/>
      <c r="C186" s="236"/>
      <c r="D186" s="232" t="s">
        <v>134</v>
      </c>
      <c r="E186" s="237" t="s">
        <v>21</v>
      </c>
      <c r="F186" s="238" t="s">
        <v>306</v>
      </c>
      <c r="G186" s="236"/>
      <c r="H186" s="239">
        <v>611.78899999999999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134</v>
      </c>
      <c r="AU186" s="245" t="s">
        <v>83</v>
      </c>
      <c r="AV186" s="11" t="s">
        <v>83</v>
      </c>
      <c r="AW186" s="11" t="s">
        <v>37</v>
      </c>
      <c r="AX186" s="11" t="s">
        <v>73</v>
      </c>
      <c r="AY186" s="245" t="s">
        <v>122</v>
      </c>
    </row>
    <row r="187" s="11" customFormat="1">
      <c r="B187" s="235"/>
      <c r="C187" s="236"/>
      <c r="D187" s="232" t="s">
        <v>134</v>
      </c>
      <c r="E187" s="237" t="s">
        <v>21</v>
      </c>
      <c r="F187" s="238" t="s">
        <v>307</v>
      </c>
      <c r="G187" s="236"/>
      <c r="H187" s="239">
        <v>323.39800000000002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AT187" s="245" t="s">
        <v>134</v>
      </c>
      <c r="AU187" s="245" t="s">
        <v>83</v>
      </c>
      <c r="AV187" s="11" t="s">
        <v>83</v>
      </c>
      <c r="AW187" s="11" t="s">
        <v>37</v>
      </c>
      <c r="AX187" s="11" t="s">
        <v>73</v>
      </c>
      <c r="AY187" s="245" t="s">
        <v>122</v>
      </c>
    </row>
    <row r="188" s="11" customFormat="1">
      <c r="B188" s="235"/>
      <c r="C188" s="236"/>
      <c r="D188" s="232" t="s">
        <v>134</v>
      </c>
      <c r="E188" s="237" t="s">
        <v>21</v>
      </c>
      <c r="F188" s="238" t="s">
        <v>308</v>
      </c>
      <c r="G188" s="236"/>
      <c r="H188" s="239">
        <v>1056.8779999999999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134</v>
      </c>
      <c r="AU188" s="245" t="s">
        <v>83</v>
      </c>
      <c r="AV188" s="11" t="s">
        <v>83</v>
      </c>
      <c r="AW188" s="11" t="s">
        <v>37</v>
      </c>
      <c r="AX188" s="11" t="s">
        <v>73</v>
      </c>
      <c r="AY188" s="245" t="s">
        <v>122</v>
      </c>
    </row>
    <row r="189" s="11" customFormat="1">
      <c r="B189" s="235"/>
      <c r="C189" s="236"/>
      <c r="D189" s="232" t="s">
        <v>134</v>
      </c>
      <c r="E189" s="237" t="s">
        <v>21</v>
      </c>
      <c r="F189" s="238" t="s">
        <v>309</v>
      </c>
      <c r="G189" s="236"/>
      <c r="H189" s="239">
        <v>790.15800000000002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134</v>
      </c>
      <c r="AU189" s="245" t="s">
        <v>83</v>
      </c>
      <c r="AV189" s="11" t="s">
        <v>83</v>
      </c>
      <c r="AW189" s="11" t="s">
        <v>37</v>
      </c>
      <c r="AX189" s="11" t="s">
        <v>73</v>
      </c>
      <c r="AY189" s="245" t="s">
        <v>122</v>
      </c>
    </row>
    <row r="190" s="11" customFormat="1">
      <c r="B190" s="235"/>
      <c r="C190" s="236"/>
      <c r="D190" s="232" t="s">
        <v>134</v>
      </c>
      <c r="E190" s="237" t="s">
        <v>21</v>
      </c>
      <c r="F190" s="238" t="s">
        <v>310</v>
      </c>
      <c r="G190" s="236"/>
      <c r="H190" s="239">
        <v>423.41800000000001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AT190" s="245" t="s">
        <v>134</v>
      </c>
      <c r="AU190" s="245" t="s">
        <v>83</v>
      </c>
      <c r="AV190" s="11" t="s">
        <v>83</v>
      </c>
      <c r="AW190" s="11" t="s">
        <v>37</v>
      </c>
      <c r="AX190" s="11" t="s">
        <v>73</v>
      </c>
      <c r="AY190" s="245" t="s">
        <v>122</v>
      </c>
    </row>
    <row r="191" s="11" customFormat="1">
      <c r="B191" s="235"/>
      <c r="C191" s="236"/>
      <c r="D191" s="232" t="s">
        <v>134</v>
      </c>
      <c r="E191" s="237" t="s">
        <v>21</v>
      </c>
      <c r="F191" s="238" t="s">
        <v>311</v>
      </c>
      <c r="G191" s="236"/>
      <c r="H191" s="239">
        <v>743.48199999999997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134</v>
      </c>
      <c r="AU191" s="245" t="s">
        <v>83</v>
      </c>
      <c r="AV191" s="11" t="s">
        <v>83</v>
      </c>
      <c r="AW191" s="11" t="s">
        <v>37</v>
      </c>
      <c r="AX191" s="11" t="s">
        <v>73</v>
      </c>
      <c r="AY191" s="245" t="s">
        <v>122</v>
      </c>
    </row>
    <row r="192" s="11" customFormat="1">
      <c r="B192" s="235"/>
      <c r="C192" s="236"/>
      <c r="D192" s="232" t="s">
        <v>134</v>
      </c>
      <c r="E192" s="237" t="s">
        <v>21</v>
      </c>
      <c r="F192" s="238" t="s">
        <v>312</v>
      </c>
      <c r="G192" s="236"/>
      <c r="H192" s="239">
        <v>362.32799999999997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134</v>
      </c>
      <c r="AU192" s="245" t="s">
        <v>83</v>
      </c>
      <c r="AV192" s="11" t="s">
        <v>83</v>
      </c>
      <c r="AW192" s="11" t="s">
        <v>37</v>
      </c>
      <c r="AX192" s="11" t="s">
        <v>73</v>
      </c>
      <c r="AY192" s="245" t="s">
        <v>122</v>
      </c>
    </row>
    <row r="193" s="11" customFormat="1">
      <c r="B193" s="235"/>
      <c r="C193" s="236"/>
      <c r="D193" s="232" t="s">
        <v>134</v>
      </c>
      <c r="E193" s="237" t="s">
        <v>21</v>
      </c>
      <c r="F193" s="238" t="s">
        <v>313</v>
      </c>
      <c r="G193" s="236"/>
      <c r="H193" s="239">
        <v>0.54900000000000004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134</v>
      </c>
      <c r="AU193" s="245" t="s">
        <v>83</v>
      </c>
      <c r="AV193" s="11" t="s">
        <v>83</v>
      </c>
      <c r="AW193" s="11" t="s">
        <v>37</v>
      </c>
      <c r="AX193" s="11" t="s">
        <v>73</v>
      </c>
      <c r="AY193" s="245" t="s">
        <v>122</v>
      </c>
    </row>
    <row r="194" s="12" customFormat="1">
      <c r="B194" s="246"/>
      <c r="C194" s="247"/>
      <c r="D194" s="232" t="s">
        <v>134</v>
      </c>
      <c r="E194" s="248" t="s">
        <v>21</v>
      </c>
      <c r="F194" s="249" t="s">
        <v>137</v>
      </c>
      <c r="G194" s="247"/>
      <c r="H194" s="250">
        <v>4312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AT194" s="256" t="s">
        <v>134</v>
      </c>
      <c r="AU194" s="256" t="s">
        <v>83</v>
      </c>
      <c r="AV194" s="12" t="s">
        <v>130</v>
      </c>
      <c r="AW194" s="12" t="s">
        <v>37</v>
      </c>
      <c r="AX194" s="12" t="s">
        <v>81</v>
      </c>
      <c r="AY194" s="256" t="s">
        <v>122</v>
      </c>
    </row>
    <row r="195" s="1" customFormat="1" ht="16.5" customHeight="1">
      <c r="B195" s="45"/>
      <c r="C195" s="257" t="s">
        <v>314</v>
      </c>
      <c r="D195" s="257" t="s">
        <v>159</v>
      </c>
      <c r="E195" s="258" t="s">
        <v>315</v>
      </c>
      <c r="F195" s="259" t="s">
        <v>316</v>
      </c>
      <c r="G195" s="260" t="s">
        <v>168</v>
      </c>
      <c r="H195" s="261">
        <v>1078</v>
      </c>
      <c r="I195" s="262"/>
      <c r="J195" s="263">
        <f>ROUND(I195*H195,2)</f>
        <v>0</v>
      </c>
      <c r="K195" s="259" t="s">
        <v>129</v>
      </c>
      <c r="L195" s="264"/>
      <c r="M195" s="265" t="s">
        <v>21</v>
      </c>
      <c r="N195" s="266" t="s">
        <v>44</v>
      </c>
      <c r="O195" s="46"/>
      <c r="P195" s="229">
        <f>O195*H195</f>
        <v>0</v>
      </c>
      <c r="Q195" s="229">
        <v>2.0000000000000002E-05</v>
      </c>
      <c r="R195" s="229">
        <f>Q195*H195</f>
        <v>0.021560000000000003</v>
      </c>
      <c r="S195" s="229">
        <v>0</v>
      </c>
      <c r="T195" s="230">
        <f>S195*H195</f>
        <v>0</v>
      </c>
      <c r="AR195" s="23" t="s">
        <v>163</v>
      </c>
      <c r="AT195" s="23" t="s">
        <v>159</v>
      </c>
      <c r="AU195" s="23" t="s">
        <v>83</v>
      </c>
      <c r="AY195" s="23" t="s">
        <v>122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81</v>
      </c>
      <c r="BK195" s="231">
        <f>ROUND(I195*H195,2)</f>
        <v>0</v>
      </c>
      <c r="BL195" s="23" t="s">
        <v>130</v>
      </c>
      <c r="BM195" s="23" t="s">
        <v>317</v>
      </c>
    </row>
    <row r="196" s="1" customFormat="1" ht="16.5" customHeight="1">
      <c r="B196" s="45"/>
      <c r="C196" s="257" t="s">
        <v>318</v>
      </c>
      <c r="D196" s="257" t="s">
        <v>159</v>
      </c>
      <c r="E196" s="258" t="s">
        <v>319</v>
      </c>
      <c r="F196" s="259" t="s">
        <v>320</v>
      </c>
      <c r="G196" s="260" t="s">
        <v>168</v>
      </c>
      <c r="H196" s="261">
        <v>1078</v>
      </c>
      <c r="I196" s="262"/>
      <c r="J196" s="263">
        <f>ROUND(I196*H196,2)</f>
        <v>0</v>
      </c>
      <c r="K196" s="259" t="s">
        <v>129</v>
      </c>
      <c r="L196" s="264"/>
      <c r="M196" s="265" t="s">
        <v>21</v>
      </c>
      <c r="N196" s="266" t="s">
        <v>44</v>
      </c>
      <c r="O196" s="46"/>
      <c r="P196" s="229">
        <f>O196*H196</f>
        <v>0</v>
      </c>
      <c r="Q196" s="229">
        <v>2.0000000000000002E-05</v>
      </c>
      <c r="R196" s="229">
        <f>Q196*H196</f>
        <v>0.021560000000000003</v>
      </c>
      <c r="S196" s="229">
        <v>0</v>
      </c>
      <c r="T196" s="230">
        <f>S196*H196</f>
        <v>0</v>
      </c>
      <c r="AR196" s="23" t="s">
        <v>163</v>
      </c>
      <c r="AT196" s="23" t="s">
        <v>159</v>
      </c>
      <c r="AU196" s="23" t="s">
        <v>83</v>
      </c>
      <c r="AY196" s="23" t="s">
        <v>122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81</v>
      </c>
      <c r="BK196" s="231">
        <f>ROUND(I196*H196,2)</f>
        <v>0</v>
      </c>
      <c r="BL196" s="23" t="s">
        <v>130</v>
      </c>
      <c r="BM196" s="23" t="s">
        <v>321</v>
      </c>
    </row>
    <row r="197" s="1" customFormat="1" ht="16.5" customHeight="1">
      <c r="B197" s="45"/>
      <c r="C197" s="257" t="s">
        <v>322</v>
      </c>
      <c r="D197" s="257" t="s">
        <v>159</v>
      </c>
      <c r="E197" s="258" t="s">
        <v>323</v>
      </c>
      <c r="F197" s="259" t="s">
        <v>324</v>
      </c>
      <c r="G197" s="260" t="s">
        <v>168</v>
      </c>
      <c r="H197" s="261">
        <v>1078</v>
      </c>
      <c r="I197" s="262"/>
      <c r="J197" s="263">
        <f>ROUND(I197*H197,2)</f>
        <v>0</v>
      </c>
      <c r="K197" s="259" t="s">
        <v>129</v>
      </c>
      <c r="L197" s="264"/>
      <c r="M197" s="265" t="s">
        <v>21</v>
      </c>
      <c r="N197" s="266" t="s">
        <v>44</v>
      </c>
      <c r="O197" s="46"/>
      <c r="P197" s="229">
        <f>O197*H197</f>
        <v>0</v>
      </c>
      <c r="Q197" s="229">
        <v>2.0000000000000002E-05</v>
      </c>
      <c r="R197" s="229">
        <f>Q197*H197</f>
        <v>0.021560000000000003</v>
      </c>
      <c r="S197" s="229">
        <v>0</v>
      </c>
      <c r="T197" s="230">
        <f>S197*H197</f>
        <v>0</v>
      </c>
      <c r="AR197" s="23" t="s">
        <v>163</v>
      </c>
      <c r="AT197" s="23" t="s">
        <v>159</v>
      </c>
      <c r="AU197" s="23" t="s">
        <v>83</v>
      </c>
      <c r="AY197" s="23" t="s">
        <v>122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81</v>
      </c>
      <c r="BK197" s="231">
        <f>ROUND(I197*H197,2)</f>
        <v>0</v>
      </c>
      <c r="BL197" s="23" t="s">
        <v>130</v>
      </c>
      <c r="BM197" s="23" t="s">
        <v>325</v>
      </c>
    </row>
    <row r="198" s="1" customFormat="1" ht="16.5" customHeight="1">
      <c r="B198" s="45"/>
      <c r="C198" s="257" t="s">
        <v>326</v>
      </c>
      <c r="D198" s="257" t="s">
        <v>159</v>
      </c>
      <c r="E198" s="258" t="s">
        <v>327</v>
      </c>
      <c r="F198" s="259" t="s">
        <v>328</v>
      </c>
      <c r="G198" s="260" t="s">
        <v>168</v>
      </c>
      <c r="H198" s="261">
        <v>1078</v>
      </c>
      <c r="I198" s="262"/>
      <c r="J198" s="263">
        <f>ROUND(I198*H198,2)</f>
        <v>0</v>
      </c>
      <c r="K198" s="259" t="s">
        <v>129</v>
      </c>
      <c r="L198" s="264"/>
      <c r="M198" s="265" t="s">
        <v>21</v>
      </c>
      <c r="N198" s="266" t="s">
        <v>44</v>
      </c>
      <c r="O198" s="46"/>
      <c r="P198" s="229">
        <f>O198*H198</f>
        <v>0</v>
      </c>
      <c r="Q198" s="229">
        <v>2.0000000000000002E-05</v>
      </c>
      <c r="R198" s="229">
        <f>Q198*H198</f>
        <v>0.021560000000000003</v>
      </c>
      <c r="S198" s="229">
        <v>0</v>
      </c>
      <c r="T198" s="230">
        <f>S198*H198</f>
        <v>0</v>
      </c>
      <c r="AR198" s="23" t="s">
        <v>163</v>
      </c>
      <c r="AT198" s="23" t="s">
        <v>159</v>
      </c>
      <c r="AU198" s="23" t="s">
        <v>83</v>
      </c>
      <c r="AY198" s="23" t="s">
        <v>122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81</v>
      </c>
      <c r="BK198" s="231">
        <f>ROUND(I198*H198,2)</f>
        <v>0</v>
      </c>
      <c r="BL198" s="23" t="s">
        <v>130</v>
      </c>
      <c r="BM198" s="23" t="s">
        <v>329</v>
      </c>
    </row>
    <row r="199" s="1" customFormat="1" ht="89.25" customHeight="1">
      <c r="B199" s="45"/>
      <c r="C199" s="220" t="s">
        <v>330</v>
      </c>
      <c r="D199" s="220" t="s">
        <v>125</v>
      </c>
      <c r="E199" s="221" t="s">
        <v>331</v>
      </c>
      <c r="F199" s="222" t="s">
        <v>332</v>
      </c>
      <c r="G199" s="223" t="s">
        <v>140</v>
      </c>
      <c r="H199" s="224">
        <v>3.3250000000000002</v>
      </c>
      <c r="I199" s="225"/>
      <c r="J199" s="226">
        <f>ROUND(I199*H199,2)</f>
        <v>0</v>
      </c>
      <c r="K199" s="222" t="s">
        <v>129</v>
      </c>
      <c r="L199" s="71"/>
      <c r="M199" s="227" t="s">
        <v>21</v>
      </c>
      <c r="N199" s="228" t="s">
        <v>44</v>
      </c>
      <c r="O199" s="46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AR199" s="23" t="s">
        <v>130</v>
      </c>
      <c r="AT199" s="23" t="s">
        <v>125</v>
      </c>
      <c r="AU199" s="23" t="s">
        <v>83</v>
      </c>
      <c r="AY199" s="23" t="s">
        <v>122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81</v>
      </c>
      <c r="BK199" s="231">
        <f>ROUND(I199*H199,2)</f>
        <v>0</v>
      </c>
      <c r="BL199" s="23" t="s">
        <v>130</v>
      </c>
      <c r="BM199" s="23" t="s">
        <v>333</v>
      </c>
    </row>
    <row r="200" s="1" customFormat="1">
      <c r="B200" s="45"/>
      <c r="C200" s="73"/>
      <c r="D200" s="232" t="s">
        <v>132</v>
      </c>
      <c r="E200" s="73"/>
      <c r="F200" s="233" t="s">
        <v>334</v>
      </c>
      <c r="G200" s="73"/>
      <c r="H200" s="73"/>
      <c r="I200" s="190"/>
      <c r="J200" s="73"/>
      <c r="K200" s="73"/>
      <c r="L200" s="71"/>
      <c r="M200" s="234"/>
      <c r="N200" s="46"/>
      <c r="O200" s="46"/>
      <c r="P200" s="46"/>
      <c r="Q200" s="46"/>
      <c r="R200" s="46"/>
      <c r="S200" s="46"/>
      <c r="T200" s="94"/>
      <c r="AT200" s="23" t="s">
        <v>132</v>
      </c>
      <c r="AU200" s="23" t="s">
        <v>83</v>
      </c>
    </row>
    <row r="201" s="1" customFormat="1" ht="89.25" customHeight="1">
      <c r="B201" s="45"/>
      <c r="C201" s="220" t="s">
        <v>335</v>
      </c>
      <c r="D201" s="220" t="s">
        <v>125</v>
      </c>
      <c r="E201" s="221" t="s">
        <v>336</v>
      </c>
      <c r="F201" s="222" t="s">
        <v>337</v>
      </c>
      <c r="G201" s="223" t="s">
        <v>140</v>
      </c>
      <c r="H201" s="224">
        <v>3.3250000000000002</v>
      </c>
      <c r="I201" s="225"/>
      <c r="J201" s="226">
        <f>ROUND(I201*H201,2)</f>
        <v>0</v>
      </c>
      <c r="K201" s="222" t="s">
        <v>129</v>
      </c>
      <c r="L201" s="71"/>
      <c r="M201" s="227" t="s">
        <v>21</v>
      </c>
      <c r="N201" s="228" t="s">
        <v>44</v>
      </c>
      <c r="O201" s="4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AR201" s="23" t="s">
        <v>130</v>
      </c>
      <c r="AT201" s="23" t="s">
        <v>125</v>
      </c>
      <c r="AU201" s="23" t="s">
        <v>83</v>
      </c>
      <c r="AY201" s="23" t="s">
        <v>122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81</v>
      </c>
      <c r="BK201" s="231">
        <f>ROUND(I201*H201,2)</f>
        <v>0</v>
      </c>
      <c r="BL201" s="23" t="s">
        <v>130</v>
      </c>
      <c r="BM201" s="23" t="s">
        <v>338</v>
      </c>
    </row>
    <row r="202" s="1" customFormat="1">
      <c r="B202" s="45"/>
      <c r="C202" s="73"/>
      <c r="D202" s="232" t="s">
        <v>132</v>
      </c>
      <c r="E202" s="73"/>
      <c r="F202" s="233" t="s">
        <v>339</v>
      </c>
      <c r="G202" s="73"/>
      <c r="H202" s="73"/>
      <c r="I202" s="190"/>
      <c r="J202" s="73"/>
      <c r="K202" s="73"/>
      <c r="L202" s="71"/>
      <c r="M202" s="234"/>
      <c r="N202" s="46"/>
      <c r="O202" s="46"/>
      <c r="P202" s="46"/>
      <c r="Q202" s="46"/>
      <c r="R202" s="46"/>
      <c r="S202" s="46"/>
      <c r="T202" s="94"/>
      <c r="AT202" s="23" t="s">
        <v>132</v>
      </c>
      <c r="AU202" s="23" t="s">
        <v>83</v>
      </c>
    </row>
    <row r="203" s="11" customFormat="1">
      <c r="B203" s="235"/>
      <c r="C203" s="236"/>
      <c r="D203" s="232" t="s">
        <v>134</v>
      </c>
      <c r="E203" s="237" t="s">
        <v>21</v>
      </c>
      <c r="F203" s="238" t="s">
        <v>340</v>
      </c>
      <c r="G203" s="236"/>
      <c r="H203" s="239">
        <v>0.69999999999999996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134</v>
      </c>
      <c r="AU203" s="245" t="s">
        <v>83</v>
      </c>
      <c r="AV203" s="11" t="s">
        <v>83</v>
      </c>
      <c r="AW203" s="11" t="s">
        <v>37</v>
      </c>
      <c r="AX203" s="11" t="s">
        <v>73</v>
      </c>
      <c r="AY203" s="245" t="s">
        <v>122</v>
      </c>
    </row>
    <row r="204" s="11" customFormat="1">
      <c r="B204" s="235"/>
      <c r="C204" s="236"/>
      <c r="D204" s="232" t="s">
        <v>134</v>
      </c>
      <c r="E204" s="237" t="s">
        <v>21</v>
      </c>
      <c r="F204" s="238" t="s">
        <v>341</v>
      </c>
      <c r="G204" s="236"/>
      <c r="H204" s="239">
        <v>2.625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134</v>
      </c>
      <c r="AU204" s="245" t="s">
        <v>83</v>
      </c>
      <c r="AV204" s="11" t="s">
        <v>83</v>
      </c>
      <c r="AW204" s="11" t="s">
        <v>37</v>
      </c>
      <c r="AX204" s="11" t="s">
        <v>73</v>
      </c>
      <c r="AY204" s="245" t="s">
        <v>122</v>
      </c>
    </row>
    <row r="205" s="12" customFormat="1">
      <c r="B205" s="246"/>
      <c r="C205" s="247"/>
      <c r="D205" s="232" t="s">
        <v>134</v>
      </c>
      <c r="E205" s="248" t="s">
        <v>21</v>
      </c>
      <c r="F205" s="249" t="s">
        <v>137</v>
      </c>
      <c r="G205" s="247"/>
      <c r="H205" s="250">
        <v>3.3250000000000002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134</v>
      </c>
      <c r="AU205" s="256" t="s">
        <v>83</v>
      </c>
      <c r="AV205" s="12" t="s">
        <v>130</v>
      </c>
      <c r="AW205" s="12" t="s">
        <v>37</v>
      </c>
      <c r="AX205" s="12" t="s">
        <v>81</v>
      </c>
      <c r="AY205" s="256" t="s">
        <v>122</v>
      </c>
    </row>
    <row r="206" s="1" customFormat="1" ht="76.5" customHeight="1">
      <c r="B206" s="45"/>
      <c r="C206" s="220" t="s">
        <v>342</v>
      </c>
      <c r="D206" s="220" t="s">
        <v>125</v>
      </c>
      <c r="E206" s="221" t="s">
        <v>343</v>
      </c>
      <c r="F206" s="222" t="s">
        <v>344</v>
      </c>
      <c r="G206" s="223" t="s">
        <v>345</v>
      </c>
      <c r="H206" s="224">
        <v>95</v>
      </c>
      <c r="I206" s="225"/>
      <c r="J206" s="226">
        <f>ROUND(I206*H206,2)</f>
        <v>0</v>
      </c>
      <c r="K206" s="222" t="s">
        <v>129</v>
      </c>
      <c r="L206" s="71"/>
      <c r="M206" s="227" t="s">
        <v>21</v>
      </c>
      <c r="N206" s="228" t="s">
        <v>44</v>
      </c>
      <c r="O206" s="46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AR206" s="23" t="s">
        <v>130</v>
      </c>
      <c r="AT206" s="23" t="s">
        <v>125</v>
      </c>
      <c r="AU206" s="23" t="s">
        <v>83</v>
      </c>
      <c r="AY206" s="23" t="s">
        <v>122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3" t="s">
        <v>81</v>
      </c>
      <c r="BK206" s="231">
        <f>ROUND(I206*H206,2)</f>
        <v>0</v>
      </c>
      <c r="BL206" s="23" t="s">
        <v>130</v>
      </c>
      <c r="BM206" s="23" t="s">
        <v>346</v>
      </c>
    </row>
    <row r="207" s="1" customFormat="1">
      <c r="B207" s="45"/>
      <c r="C207" s="73"/>
      <c r="D207" s="232" t="s">
        <v>132</v>
      </c>
      <c r="E207" s="73"/>
      <c r="F207" s="233" t="s">
        <v>347</v>
      </c>
      <c r="G207" s="73"/>
      <c r="H207" s="73"/>
      <c r="I207" s="190"/>
      <c r="J207" s="73"/>
      <c r="K207" s="73"/>
      <c r="L207" s="71"/>
      <c r="M207" s="234"/>
      <c r="N207" s="46"/>
      <c r="O207" s="46"/>
      <c r="P207" s="46"/>
      <c r="Q207" s="46"/>
      <c r="R207" s="46"/>
      <c r="S207" s="46"/>
      <c r="T207" s="94"/>
      <c r="AT207" s="23" t="s">
        <v>132</v>
      </c>
      <c r="AU207" s="23" t="s">
        <v>83</v>
      </c>
    </row>
    <row r="208" s="11" customFormat="1">
      <c r="B208" s="235"/>
      <c r="C208" s="236"/>
      <c r="D208" s="232" t="s">
        <v>134</v>
      </c>
      <c r="E208" s="237" t="s">
        <v>21</v>
      </c>
      <c r="F208" s="238" t="s">
        <v>348</v>
      </c>
      <c r="G208" s="236"/>
      <c r="H208" s="239">
        <v>60.479999999999997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134</v>
      </c>
      <c r="AU208" s="245" t="s">
        <v>83</v>
      </c>
      <c r="AV208" s="11" t="s">
        <v>83</v>
      </c>
      <c r="AW208" s="11" t="s">
        <v>37</v>
      </c>
      <c r="AX208" s="11" t="s">
        <v>73</v>
      </c>
      <c r="AY208" s="245" t="s">
        <v>122</v>
      </c>
    </row>
    <row r="209" s="11" customFormat="1">
      <c r="B209" s="235"/>
      <c r="C209" s="236"/>
      <c r="D209" s="232" t="s">
        <v>134</v>
      </c>
      <c r="E209" s="237" t="s">
        <v>21</v>
      </c>
      <c r="F209" s="238" t="s">
        <v>349</v>
      </c>
      <c r="G209" s="236"/>
      <c r="H209" s="239">
        <v>14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134</v>
      </c>
      <c r="AU209" s="245" t="s">
        <v>83</v>
      </c>
      <c r="AV209" s="11" t="s">
        <v>83</v>
      </c>
      <c r="AW209" s="11" t="s">
        <v>37</v>
      </c>
      <c r="AX209" s="11" t="s">
        <v>73</v>
      </c>
      <c r="AY209" s="245" t="s">
        <v>122</v>
      </c>
    </row>
    <row r="210" s="11" customFormat="1">
      <c r="B210" s="235"/>
      <c r="C210" s="236"/>
      <c r="D210" s="232" t="s">
        <v>134</v>
      </c>
      <c r="E210" s="237" t="s">
        <v>21</v>
      </c>
      <c r="F210" s="238" t="s">
        <v>350</v>
      </c>
      <c r="G210" s="236"/>
      <c r="H210" s="239">
        <v>20.52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134</v>
      </c>
      <c r="AU210" s="245" t="s">
        <v>83</v>
      </c>
      <c r="AV210" s="11" t="s">
        <v>83</v>
      </c>
      <c r="AW210" s="11" t="s">
        <v>37</v>
      </c>
      <c r="AX210" s="11" t="s">
        <v>73</v>
      </c>
      <c r="AY210" s="245" t="s">
        <v>122</v>
      </c>
    </row>
    <row r="211" s="12" customFormat="1">
      <c r="B211" s="246"/>
      <c r="C211" s="247"/>
      <c r="D211" s="232" t="s">
        <v>134</v>
      </c>
      <c r="E211" s="248" t="s">
        <v>21</v>
      </c>
      <c r="F211" s="249" t="s">
        <v>137</v>
      </c>
      <c r="G211" s="247"/>
      <c r="H211" s="250">
        <v>95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134</v>
      </c>
      <c r="AU211" s="256" t="s">
        <v>83</v>
      </c>
      <c r="AV211" s="12" t="s">
        <v>130</v>
      </c>
      <c r="AW211" s="12" t="s">
        <v>37</v>
      </c>
      <c r="AX211" s="12" t="s">
        <v>81</v>
      </c>
      <c r="AY211" s="256" t="s">
        <v>122</v>
      </c>
    </row>
    <row r="212" s="1" customFormat="1" ht="76.5" customHeight="1">
      <c r="B212" s="45"/>
      <c r="C212" s="220" t="s">
        <v>351</v>
      </c>
      <c r="D212" s="220" t="s">
        <v>125</v>
      </c>
      <c r="E212" s="221" t="s">
        <v>352</v>
      </c>
      <c r="F212" s="222" t="s">
        <v>353</v>
      </c>
      <c r="G212" s="223" t="s">
        <v>345</v>
      </c>
      <c r="H212" s="224">
        <v>8</v>
      </c>
      <c r="I212" s="225"/>
      <c r="J212" s="226">
        <f>ROUND(I212*H212,2)</f>
        <v>0</v>
      </c>
      <c r="K212" s="222" t="s">
        <v>129</v>
      </c>
      <c r="L212" s="71"/>
      <c r="M212" s="227" t="s">
        <v>21</v>
      </c>
      <c r="N212" s="228" t="s">
        <v>44</v>
      </c>
      <c r="O212" s="46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AR212" s="23" t="s">
        <v>130</v>
      </c>
      <c r="AT212" s="23" t="s">
        <v>125</v>
      </c>
      <c r="AU212" s="23" t="s">
        <v>83</v>
      </c>
      <c r="AY212" s="23" t="s">
        <v>122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23" t="s">
        <v>81</v>
      </c>
      <c r="BK212" s="231">
        <f>ROUND(I212*H212,2)</f>
        <v>0</v>
      </c>
      <c r="BL212" s="23" t="s">
        <v>130</v>
      </c>
      <c r="BM212" s="23" t="s">
        <v>354</v>
      </c>
    </row>
    <row r="213" s="1" customFormat="1">
      <c r="B213" s="45"/>
      <c r="C213" s="73"/>
      <c r="D213" s="232" t="s">
        <v>132</v>
      </c>
      <c r="E213" s="73"/>
      <c r="F213" s="233" t="s">
        <v>347</v>
      </c>
      <c r="G213" s="73"/>
      <c r="H213" s="73"/>
      <c r="I213" s="190"/>
      <c r="J213" s="73"/>
      <c r="K213" s="73"/>
      <c r="L213" s="71"/>
      <c r="M213" s="234"/>
      <c r="N213" s="46"/>
      <c r="O213" s="46"/>
      <c r="P213" s="46"/>
      <c r="Q213" s="46"/>
      <c r="R213" s="46"/>
      <c r="S213" s="46"/>
      <c r="T213" s="94"/>
      <c r="AT213" s="23" t="s">
        <v>132</v>
      </c>
      <c r="AU213" s="23" t="s">
        <v>83</v>
      </c>
    </row>
    <row r="214" s="11" customFormat="1">
      <c r="B214" s="235"/>
      <c r="C214" s="236"/>
      <c r="D214" s="232" t="s">
        <v>134</v>
      </c>
      <c r="E214" s="237" t="s">
        <v>21</v>
      </c>
      <c r="F214" s="238" t="s">
        <v>355</v>
      </c>
      <c r="G214" s="236"/>
      <c r="H214" s="239">
        <v>4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134</v>
      </c>
      <c r="AU214" s="245" t="s">
        <v>83</v>
      </c>
      <c r="AV214" s="11" t="s">
        <v>83</v>
      </c>
      <c r="AW214" s="11" t="s">
        <v>37</v>
      </c>
      <c r="AX214" s="11" t="s">
        <v>73</v>
      </c>
      <c r="AY214" s="245" t="s">
        <v>122</v>
      </c>
    </row>
    <row r="215" s="11" customFormat="1">
      <c r="B215" s="235"/>
      <c r="C215" s="236"/>
      <c r="D215" s="232" t="s">
        <v>134</v>
      </c>
      <c r="E215" s="237" t="s">
        <v>21</v>
      </c>
      <c r="F215" s="238" t="s">
        <v>356</v>
      </c>
      <c r="G215" s="236"/>
      <c r="H215" s="239">
        <v>4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134</v>
      </c>
      <c r="AU215" s="245" t="s">
        <v>83</v>
      </c>
      <c r="AV215" s="11" t="s">
        <v>83</v>
      </c>
      <c r="AW215" s="11" t="s">
        <v>37</v>
      </c>
      <c r="AX215" s="11" t="s">
        <v>73</v>
      </c>
      <c r="AY215" s="245" t="s">
        <v>122</v>
      </c>
    </row>
    <row r="216" s="12" customFormat="1">
      <c r="B216" s="246"/>
      <c r="C216" s="247"/>
      <c r="D216" s="232" t="s">
        <v>134</v>
      </c>
      <c r="E216" s="248" t="s">
        <v>21</v>
      </c>
      <c r="F216" s="249" t="s">
        <v>137</v>
      </c>
      <c r="G216" s="247"/>
      <c r="H216" s="250">
        <v>8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134</v>
      </c>
      <c r="AU216" s="256" t="s">
        <v>83</v>
      </c>
      <c r="AV216" s="12" t="s">
        <v>130</v>
      </c>
      <c r="AW216" s="12" t="s">
        <v>37</v>
      </c>
      <c r="AX216" s="12" t="s">
        <v>81</v>
      </c>
      <c r="AY216" s="256" t="s">
        <v>122</v>
      </c>
    </row>
    <row r="217" s="1" customFormat="1" ht="63.75" customHeight="1">
      <c r="B217" s="45"/>
      <c r="C217" s="220" t="s">
        <v>357</v>
      </c>
      <c r="D217" s="220" t="s">
        <v>125</v>
      </c>
      <c r="E217" s="221" t="s">
        <v>358</v>
      </c>
      <c r="F217" s="222" t="s">
        <v>359</v>
      </c>
      <c r="G217" s="223" t="s">
        <v>345</v>
      </c>
      <c r="H217" s="224">
        <v>4</v>
      </c>
      <c r="I217" s="225"/>
      <c r="J217" s="226">
        <f>ROUND(I217*H217,2)</f>
        <v>0</v>
      </c>
      <c r="K217" s="222" t="s">
        <v>129</v>
      </c>
      <c r="L217" s="71"/>
      <c r="M217" s="227" t="s">
        <v>21</v>
      </c>
      <c r="N217" s="228" t="s">
        <v>44</v>
      </c>
      <c r="O217" s="46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" t="s">
        <v>130</v>
      </c>
      <c r="AT217" s="23" t="s">
        <v>125</v>
      </c>
      <c r="AU217" s="23" t="s">
        <v>83</v>
      </c>
      <c r="AY217" s="23" t="s">
        <v>122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3" t="s">
        <v>81</v>
      </c>
      <c r="BK217" s="231">
        <f>ROUND(I217*H217,2)</f>
        <v>0</v>
      </c>
      <c r="BL217" s="23" t="s">
        <v>130</v>
      </c>
      <c r="BM217" s="23" t="s">
        <v>360</v>
      </c>
    </row>
    <row r="218" s="1" customFormat="1">
      <c r="B218" s="45"/>
      <c r="C218" s="73"/>
      <c r="D218" s="232" t="s">
        <v>132</v>
      </c>
      <c r="E218" s="73"/>
      <c r="F218" s="233" t="s">
        <v>361</v>
      </c>
      <c r="G218" s="73"/>
      <c r="H218" s="73"/>
      <c r="I218" s="190"/>
      <c r="J218" s="73"/>
      <c r="K218" s="73"/>
      <c r="L218" s="71"/>
      <c r="M218" s="234"/>
      <c r="N218" s="46"/>
      <c r="O218" s="46"/>
      <c r="P218" s="46"/>
      <c r="Q218" s="46"/>
      <c r="R218" s="46"/>
      <c r="S218" s="46"/>
      <c r="T218" s="94"/>
      <c r="AT218" s="23" t="s">
        <v>132</v>
      </c>
      <c r="AU218" s="23" t="s">
        <v>83</v>
      </c>
    </row>
    <row r="219" s="11" customFormat="1">
      <c r="B219" s="235"/>
      <c r="C219" s="236"/>
      <c r="D219" s="232" t="s">
        <v>134</v>
      </c>
      <c r="E219" s="237" t="s">
        <v>21</v>
      </c>
      <c r="F219" s="238" t="s">
        <v>362</v>
      </c>
      <c r="G219" s="236"/>
      <c r="H219" s="239">
        <v>4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134</v>
      </c>
      <c r="AU219" s="245" t="s">
        <v>83</v>
      </c>
      <c r="AV219" s="11" t="s">
        <v>83</v>
      </c>
      <c r="AW219" s="11" t="s">
        <v>37</v>
      </c>
      <c r="AX219" s="11" t="s">
        <v>81</v>
      </c>
      <c r="AY219" s="245" t="s">
        <v>122</v>
      </c>
    </row>
    <row r="220" s="1" customFormat="1" ht="63.75" customHeight="1">
      <c r="B220" s="45"/>
      <c r="C220" s="220" t="s">
        <v>363</v>
      </c>
      <c r="D220" s="220" t="s">
        <v>125</v>
      </c>
      <c r="E220" s="221" t="s">
        <v>364</v>
      </c>
      <c r="F220" s="222" t="s">
        <v>365</v>
      </c>
      <c r="G220" s="223" t="s">
        <v>345</v>
      </c>
      <c r="H220" s="224">
        <v>24</v>
      </c>
      <c r="I220" s="225"/>
      <c r="J220" s="226">
        <f>ROUND(I220*H220,2)</f>
        <v>0</v>
      </c>
      <c r="K220" s="222" t="s">
        <v>129</v>
      </c>
      <c r="L220" s="71"/>
      <c r="M220" s="227" t="s">
        <v>21</v>
      </c>
      <c r="N220" s="228" t="s">
        <v>44</v>
      </c>
      <c r="O220" s="46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AR220" s="23" t="s">
        <v>130</v>
      </c>
      <c r="AT220" s="23" t="s">
        <v>125</v>
      </c>
      <c r="AU220" s="23" t="s">
        <v>83</v>
      </c>
      <c r="AY220" s="23" t="s">
        <v>122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81</v>
      </c>
      <c r="BK220" s="231">
        <f>ROUND(I220*H220,2)</f>
        <v>0</v>
      </c>
      <c r="BL220" s="23" t="s">
        <v>130</v>
      </c>
      <c r="BM220" s="23" t="s">
        <v>366</v>
      </c>
    </row>
    <row r="221" s="1" customFormat="1">
      <c r="B221" s="45"/>
      <c r="C221" s="73"/>
      <c r="D221" s="232" t="s">
        <v>132</v>
      </c>
      <c r="E221" s="73"/>
      <c r="F221" s="233" t="s">
        <v>361</v>
      </c>
      <c r="G221" s="73"/>
      <c r="H221" s="73"/>
      <c r="I221" s="190"/>
      <c r="J221" s="73"/>
      <c r="K221" s="73"/>
      <c r="L221" s="71"/>
      <c r="M221" s="234"/>
      <c r="N221" s="46"/>
      <c r="O221" s="46"/>
      <c r="P221" s="46"/>
      <c r="Q221" s="46"/>
      <c r="R221" s="46"/>
      <c r="S221" s="46"/>
      <c r="T221" s="94"/>
      <c r="AT221" s="23" t="s">
        <v>132</v>
      </c>
      <c r="AU221" s="23" t="s">
        <v>83</v>
      </c>
    </row>
    <row r="222" s="11" customFormat="1">
      <c r="B222" s="235"/>
      <c r="C222" s="236"/>
      <c r="D222" s="232" t="s">
        <v>134</v>
      </c>
      <c r="E222" s="237" t="s">
        <v>21</v>
      </c>
      <c r="F222" s="238" t="s">
        <v>367</v>
      </c>
      <c r="G222" s="236"/>
      <c r="H222" s="239">
        <v>24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AT222" s="245" t="s">
        <v>134</v>
      </c>
      <c r="AU222" s="245" t="s">
        <v>83</v>
      </c>
      <c r="AV222" s="11" t="s">
        <v>83</v>
      </c>
      <c r="AW222" s="11" t="s">
        <v>37</v>
      </c>
      <c r="AX222" s="11" t="s">
        <v>81</v>
      </c>
      <c r="AY222" s="245" t="s">
        <v>122</v>
      </c>
    </row>
    <row r="223" s="1" customFormat="1" ht="63.75" customHeight="1">
      <c r="B223" s="45"/>
      <c r="C223" s="220" t="s">
        <v>287</v>
      </c>
      <c r="D223" s="220" t="s">
        <v>125</v>
      </c>
      <c r="E223" s="221" t="s">
        <v>368</v>
      </c>
      <c r="F223" s="222" t="s">
        <v>369</v>
      </c>
      <c r="G223" s="223" t="s">
        <v>234</v>
      </c>
      <c r="H223" s="224">
        <v>6906</v>
      </c>
      <c r="I223" s="225"/>
      <c r="J223" s="226">
        <f>ROUND(I223*H223,2)</f>
        <v>0</v>
      </c>
      <c r="K223" s="222" t="s">
        <v>129</v>
      </c>
      <c r="L223" s="71"/>
      <c r="M223" s="227" t="s">
        <v>21</v>
      </c>
      <c r="N223" s="228" t="s">
        <v>44</v>
      </c>
      <c r="O223" s="46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AR223" s="23" t="s">
        <v>130</v>
      </c>
      <c r="AT223" s="23" t="s">
        <v>125</v>
      </c>
      <c r="AU223" s="23" t="s">
        <v>83</v>
      </c>
      <c r="AY223" s="23" t="s">
        <v>122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81</v>
      </c>
      <c r="BK223" s="231">
        <f>ROUND(I223*H223,2)</f>
        <v>0</v>
      </c>
      <c r="BL223" s="23" t="s">
        <v>130</v>
      </c>
      <c r="BM223" s="23" t="s">
        <v>370</v>
      </c>
    </row>
    <row r="224" s="1" customFormat="1">
      <c r="B224" s="45"/>
      <c r="C224" s="73"/>
      <c r="D224" s="232" t="s">
        <v>132</v>
      </c>
      <c r="E224" s="73"/>
      <c r="F224" s="233" t="s">
        <v>371</v>
      </c>
      <c r="G224" s="73"/>
      <c r="H224" s="73"/>
      <c r="I224" s="190"/>
      <c r="J224" s="73"/>
      <c r="K224" s="73"/>
      <c r="L224" s="71"/>
      <c r="M224" s="234"/>
      <c r="N224" s="46"/>
      <c r="O224" s="46"/>
      <c r="P224" s="46"/>
      <c r="Q224" s="46"/>
      <c r="R224" s="46"/>
      <c r="S224" s="46"/>
      <c r="T224" s="94"/>
      <c r="AT224" s="23" t="s">
        <v>132</v>
      </c>
      <c r="AU224" s="23" t="s">
        <v>83</v>
      </c>
    </row>
    <row r="225" s="11" customFormat="1">
      <c r="B225" s="235"/>
      <c r="C225" s="236"/>
      <c r="D225" s="232" t="s">
        <v>134</v>
      </c>
      <c r="E225" s="237" t="s">
        <v>21</v>
      </c>
      <c r="F225" s="238" t="s">
        <v>372</v>
      </c>
      <c r="G225" s="236"/>
      <c r="H225" s="239">
        <v>4986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134</v>
      </c>
      <c r="AU225" s="245" t="s">
        <v>83</v>
      </c>
      <c r="AV225" s="11" t="s">
        <v>83</v>
      </c>
      <c r="AW225" s="11" t="s">
        <v>37</v>
      </c>
      <c r="AX225" s="11" t="s">
        <v>73</v>
      </c>
      <c r="AY225" s="245" t="s">
        <v>122</v>
      </c>
    </row>
    <row r="226" s="11" customFormat="1">
      <c r="B226" s="235"/>
      <c r="C226" s="236"/>
      <c r="D226" s="232" t="s">
        <v>134</v>
      </c>
      <c r="E226" s="237" t="s">
        <v>21</v>
      </c>
      <c r="F226" s="238" t="s">
        <v>373</v>
      </c>
      <c r="G226" s="236"/>
      <c r="H226" s="239">
        <v>1920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134</v>
      </c>
      <c r="AU226" s="245" t="s">
        <v>83</v>
      </c>
      <c r="AV226" s="11" t="s">
        <v>83</v>
      </c>
      <c r="AW226" s="11" t="s">
        <v>37</v>
      </c>
      <c r="AX226" s="11" t="s">
        <v>73</v>
      </c>
      <c r="AY226" s="245" t="s">
        <v>122</v>
      </c>
    </row>
    <row r="227" s="12" customFormat="1">
      <c r="B227" s="246"/>
      <c r="C227" s="247"/>
      <c r="D227" s="232" t="s">
        <v>134</v>
      </c>
      <c r="E227" s="248" t="s">
        <v>21</v>
      </c>
      <c r="F227" s="249" t="s">
        <v>137</v>
      </c>
      <c r="G227" s="247"/>
      <c r="H227" s="250">
        <v>6906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134</v>
      </c>
      <c r="AU227" s="256" t="s">
        <v>83</v>
      </c>
      <c r="AV227" s="12" t="s">
        <v>130</v>
      </c>
      <c r="AW227" s="12" t="s">
        <v>37</v>
      </c>
      <c r="AX227" s="12" t="s">
        <v>81</v>
      </c>
      <c r="AY227" s="256" t="s">
        <v>122</v>
      </c>
    </row>
    <row r="228" s="1" customFormat="1" ht="63.75" customHeight="1">
      <c r="B228" s="45"/>
      <c r="C228" s="220" t="s">
        <v>374</v>
      </c>
      <c r="D228" s="220" t="s">
        <v>125</v>
      </c>
      <c r="E228" s="221" t="s">
        <v>375</v>
      </c>
      <c r="F228" s="222" t="s">
        <v>376</v>
      </c>
      <c r="G228" s="223" t="s">
        <v>234</v>
      </c>
      <c r="H228" s="224">
        <v>6906</v>
      </c>
      <c r="I228" s="225"/>
      <c r="J228" s="226">
        <f>ROUND(I228*H228,2)</f>
        <v>0</v>
      </c>
      <c r="K228" s="222" t="s">
        <v>129</v>
      </c>
      <c r="L228" s="71"/>
      <c r="M228" s="227" t="s">
        <v>21</v>
      </c>
      <c r="N228" s="228" t="s">
        <v>44</v>
      </c>
      <c r="O228" s="46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" t="s">
        <v>130</v>
      </c>
      <c r="AT228" s="23" t="s">
        <v>125</v>
      </c>
      <c r="AU228" s="23" t="s">
        <v>83</v>
      </c>
      <c r="AY228" s="23" t="s">
        <v>122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81</v>
      </c>
      <c r="BK228" s="231">
        <f>ROUND(I228*H228,2)</f>
        <v>0</v>
      </c>
      <c r="BL228" s="23" t="s">
        <v>130</v>
      </c>
      <c r="BM228" s="23" t="s">
        <v>377</v>
      </c>
    </row>
    <row r="229" s="1" customFormat="1">
      <c r="B229" s="45"/>
      <c r="C229" s="73"/>
      <c r="D229" s="232" t="s">
        <v>132</v>
      </c>
      <c r="E229" s="73"/>
      <c r="F229" s="233" t="s">
        <v>371</v>
      </c>
      <c r="G229" s="73"/>
      <c r="H229" s="73"/>
      <c r="I229" s="190"/>
      <c r="J229" s="73"/>
      <c r="K229" s="73"/>
      <c r="L229" s="71"/>
      <c r="M229" s="234"/>
      <c r="N229" s="46"/>
      <c r="O229" s="46"/>
      <c r="P229" s="46"/>
      <c r="Q229" s="46"/>
      <c r="R229" s="46"/>
      <c r="S229" s="46"/>
      <c r="T229" s="94"/>
      <c r="AT229" s="23" t="s">
        <v>132</v>
      </c>
      <c r="AU229" s="23" t="s">
        <v>83</v>
      </c>
    </row>
    <row r="230" s="11" customFormat="1">
      <c r="B230" s="235"/>
      <c r="C230" s="236"/>
      <c r="D230" s="232" t="s">
        <v>134</v>
      </c>
      <c r="E230" s="237" t="s">
        <v>21</v>
      </c>
      <c r="F230" s="238" t="s">
        <v>378</v>
      </c>
      <c r="G230" s="236"/>
      <c r="H230" s="239">
        <v>6906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AT230" s="245" t="s">
        <v>134</v>
      </c>
      <c r="AU230" s="245" t="s">
        <v>83</v>
      </c>
      <c r="AV230" s="11" t="s">
        <v>83</v>
      </c>
      <c r="AW230" s="11" t="s">
        <v>37</v>
      </c>
      <c r="AX230" s="11" t="s">
        <v>81</v>
      </c>
      <c r="AY230" s="245" t="s">
        <v>122</v>
      </c>
    </row>
    <row r="231" s="1" customFormat="1" ht="38.25" customHeight="1">
      <c r="B231" s="45"/>
      <c r="C231" s="220" t="s">
        <v>379</v>
      </c>
      <c r="D231" s="220" t="s">
        <v>125</v>
      </c>
      <c r="E231" s="221" t="s">
        <v>380</v>
      </c>
      <c r="F231" s="222" t="s">
        <v>381</v>
      </c>
      <c r="G231" s="223" t="s">
        <v>168</v>
      </c>
      <c r="H231" s="224">
        <v>1949</v>
      </c>
      <c r="I231" s="225"/>
      <c r="J231" s="226">
        <f>ROUND(I231*H231,2)</f>
        <v>0</v>
      </c>
      <c r="K231" s="222" t="s">
        <v>129</v>
      </c>
      <c r="L231" s="71"/>
      <c r="M231" s="227" t="s">
        <v>21</v>
      </c>
      <c r="N231" s="228" t="s">
        <v>44</v>
      </c>
      <c r="O231" s="46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AR231" s="23" t="s">
        <v>130</v>
      </c>
      <c r="AT231" s="23" t="s">
        <v>125</v>
      </c>
      <c r="AU231" s="23" t="s">
        <v>83</v>
      </c>
      <c r="AY231" s="23" t="s">
        <v>122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81</v>
      </c>
      <c r="BK231" s="231">
        <f>ROUND(I231*H231,2)</f>
        <v>0</v>
      </c>
      <c r="BL231" s="23" t="s">
        <v>130</v>
      </c>
      <c r="BM231" s="23" t="s">
        <v>382</v>
      </c>
    </row>
    <row r="232" s="1" customFormat="1">
      <c r="B232" s="45"/>
      <c r="C232" s="73"/>
      <c r="D232" s="232" t="s">
        <v>132</v>
      </c>
      <c r="E232" s="73"/>
      <c r="F232" s="233" t="s">
        <v>383</v>
      </c>
      <c r="G232" s="73"/>
      <c r="H232" s="73"/>
      <c r="I232" s="190"/>
      <c r="J232" s="73"/>
      <c r="K232" s="73"/>
      <c r="L232" s="71"/>
      <c r="M232" s="234"/>
      <c r="N232" s="46"/>
      <c r="O232" s="46"/>
      <c r="P232" s="46"/>
      <c r="Q232" s="46"/>
      <c r="R232" s="46"/>
      <c r="S232" s="46"/>
      <c r="T232" s="94"/>
      <c r="AT232" s="23" t="s">
        <v>132</v>
      </c>
      <c r="AU232" s="23" t="s">
        <v>83</v>
      </c>
    </row>
    <row r="233" s="11" customFormat="1">
      <c r="B233" s="235"/>
      <c r="C233" s="236"/>
      <c r="D233" s="232" t="s">
        <v>134</v>
      </c>
      <c r="E233" s="237" t="s">
        <v>21</v>
      </c>
      <c r="F233" s="238" t="s">
        <v>384</v>
      </c>
      <c r="G233" s="236"/>
      <c r="H233" s="239">
        <v>247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134</v>
      </c>
      <c r="AU233" s="245" t="s">
        <v>83</v>
      </c>
      <c r="AV233" s="11" t="s">
        <v>83</v>
      </c>
      <c r="AW233" s="11" t="s">
        <v>37</v>
      </c>
      <c r="AX233" s="11" t="s">
        <v>73</v>
      </c>
      <c r="AY233" s="245" t="s">
        <v>122</v>
      </c>
    </row>
    <row r="234" s="11" customFormat="1">
      <c r="B234" s="235"/>
      <c r="C234" s="236"/>
      <c r="D234" s="232" t="s">
        <v>134</v>
      </c>
      <c r="E234" s="237" t="s">
        <v>21</v>
      </c>
      <c r="F234" s="238" t="s">
        <v>385</v>
      </c>
      <c r="G234" s="236"/>
      <c r="H234" s="239">
        <v>28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134</v>
      </c>
      <c r="AU234" s="245" t="s">
        <v>83</v>
      </c>
      <c r="AV234" s="11" t="s">
        <v>83</v>
      </c>
      <c r="AW234" s="11" t="s">
        <v>37</v>
      </c>
      <c r="AX234" s="11" t="s">
        <v>73</v>
      </c>
      <c r="AY234" s="245" t="s">
        <v>122</v>
      </c>
    </row>
    <row r="235" s="11" customFormat="1">
      <c r="B235" s="235"/>
      <c r="C235" s="236"/>
      <c r="D235" s="232" t="s">
        <v>134</v>
      </c>
      <c r="E235" s="237" t="s">
        <v>21</v>
      </c>
      <c r="F235" s="238" t="s">
        <v>386</v>
      </c>
      <c r="G235" s="236"/>
      <c r="H235" s="239">
        <v>118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134</v>
      </c>
      <c r="AU235" s="245" t="s">
        <v>83</v>
      </c>
      <c r="AV235" s="11" t="s">
        <v>83</v>
      </c>
      <c r="AW235" s="11" t="s">
        <v>37</v>
      </c>
      <c r="AX235" s="11" t="s">
        <v>73</v>
      </c>
      <c r="AY235" s="245" t="s">
        <v>122</v>
      </c>
    </row>
    <row r="236" s="11" customFormat="1">
      <c r="B236" s="235"/>
      <c r="C236" s="236"/>
      <c r="D236" s="232" t="s">
        <v>134</v>
      </c>
      <c r="E236" s="237" t="s">
        <v>21</v>
      </c>
      <c r="F236" s="238" t="s">
        <v>387</v>
      </c>
      <c r="G236" s="236"/>
      <c r="H236" s="239">
        <v>712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134</v>
      </c>
      <c r="AU236" s="245" t="s">
        <v>83</v>
      </c>
      <c r="AV236" s="11" t="s">
        <v>83</v>
      </c>
      <c r="AW236" s="11" t="s">
        <v>37</v>
      </c>
      <c r="AX236" s="11" t="s">
        <v>73</v>
      </c>
      <c r="AY236" s="245" t="s">
        <v>122</v>
      </c>
    </row>
    <row r="237" s="11" customFormat="1">
      <c r="B237" s="235"/>
      <c r="C237" s="236"/>
      <c r="D237" s="232" t="s">
        <v>134</v>
      </c>
      <c r="E237" s="237" t="s">
        <v>21</v>
      </c>
      <c r="F237" s="238" t="s">
        <v>388</v>
      </c>
      <c r="G237" s="236"/>
      <c r="H237" s="239">
        <v>443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134</v>
      </c>
      <c r="AU237" s="245" t="s">
        <v>83</v>
      </c>
      <c r="AV237" s="11" t="s">
        <v>83</v>
      </c>
      <c r="AW237" s="11" t="s">
        <v>37</v>
      </c>
      <c r="AX237" s="11" t="s">
        <v>73</v>
      </c>
      <c r="AY237" s="245" t="s">
        <v>122</v>
      </c>
    </row>
    <row r="238" s="11" customFormat="1">
      <c r="B238" s="235"/>
      <c r="C238" s="236"/>
      <c r="D238" s="232" t="s">
        <v>134</v>
      </c>
      <c r="E238" s="237" t="s">
        <v>21</v>
      </c>
      <c r="F238" s="238" t="s">
        <v>389</v>
      </c>
      <c r="G238" s="236"/>
      <c r="H238" s="239">
        <v>93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AT238" s="245" t="s">
        <v>134</v>
      </c>
      <c r="AU238" s="245" t="s">
        <v>83</v>
      </c>
      <c r="AV238" s="11" t="s">
        <v>83</v>
      </c>
      <c r="AW238" s="11" t="s">
        <v>37</v>
      </c>
      <c r="AX238" s="11" t="s">
        <v>73</v>
      </c>
      <c r="AY238" s="245" t="s">
        <v>122</v>
      </c>
    </row>
    <row r="239" s="11" customFormat="1">
      <c r="B239" s="235"/>
      <c r="C239" s="236"/>
      <c r="D239" s="232" t="s">
        <v>134</v>
      </c>
      <c r="E239" s="237" t="s">
        <v>21</v>
      </c>
      <c r="F239" s="238" t="s">
        <v>390</v>
      </c>
      <c r="G239" s="236"/>
      <c r="H239" s="239">
        <v>210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134</v>
      </c>
      <c r="AU239" s="245" t="s">
        <v>83</v>
      </c>
      <c r="AV239" s="11" t="s">
        <v>83</v>
      </c>
      <c r="AW239" s="11" t="s">
        <v>37</v>
      </c>
      <c r="AX239" s="11" t="s">
        <v>73</v>
      </c>
      <c r="AY239" s="245" t="s">
        <v>122</v>
      </c>
    </row>
    <row r="240" s="11" customFormat="1">
      <c r="B240" s="235"/>
      <c r="C240" s="236"/>
      <c r="D240" s="232" t="s">
        <v>134</v>
      </c>
      <c r="E240" s="237" t="s">
        <v>21</v>
      </c>
      <c r="F240" s="238" t="s">
        <v>391</v>
      </c>
      <c r="G240" s="236"/>
      <c r="H240" s="239">
        <v>98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134</v>
      </c>
      <c r="AU240" s="245" t="s">
        <v>83</v>
      </c>
      <c r="AV240" s="11" t="s">
        <v>83</v>
      </c>
      <c r="AW240" s="11" t="s">
        <v>37</v>
      </c>
      <c r="AX240" s="11" t="s">
        <v>73</v>
      </c>
      <c r="AY240" s="245" t="s">
        <v>122</v>
      </c>
    </row>
    <row r="241" s="12" customFormat="1">
      <c r="B241" s="246"/>
      <c r="C241" s="247"/>
      <c r="D241" s="232" t="s">
        <v>134</v>
      </c>
      <c r="E241" s="248" t="s">
        <v>21</v>
      </c>
      <c r="F241" s="249" t="s">
        <v>137</v>
      </c>
      <c r="G241" s="247"/>
      <c r="H241" s="250">
        <v>1949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AT241" s="256" t="s">
        <v>134</v>
      </c>
      <c r="AU241" s="256" t="s">
        <v>83</v>
      </c>
      <c r="AV241" s="12" t="s">
        <v>130</v>
      </c>
      <c r="AW241" s="12" t="s">
        <v>37</v>
      </c>
      <c r="AX241" s="12" t="s">
        <v>81</v>
      </c>
      <c r="AY241" s="256" t="s">
        <v>122</v>
      </c>
    </row>
    <row r="242" s="1" customFormat="1" ht="16.5" customHeight="1">
      <c r="B242" s="45"/>
      <c r="C242" s="257" t="s">
        <v>392</v>
      </c>
      <c r="D242" s="257" t="s">
        <v>159</v>
      </c>
      <c r="E242" s="258" t="s">
        <v>393</v>
      </c>
      <c r="F242" s="259" t="s">
        <v>394</v>
      </c>
      <c r="G242" s="260" t="s">
        <v>168</v>
      </c>
      <c r="H242" s="261">
        <v>1949</v>
      </c>
      <c r="I242" s="262"/>
      <c r="J242" s="263">
        <f>ROUND(I242*H242,2)</f>
        <v>0</v>
      </c>
      <c r="K242" s="259" t="s">
        <v>129</v>
      </c>
      <c r="L242" s="264"/>
      <c r="M242" s="265" t="s">
        <v>21</v>
      </c>
      <c r="N242" s="266" t="s">
        <v>44</v>
      </c>
      <c r="O242" s="46"/>
      <c r="P242" s="229">
        <f>O242*H242</f>
        <v>0</v>
      </c>
      <c r="Q242" s="229">
        <v>0.01004</v>
      </c>
      <c r="R242" s="229">
        <f>Q242*H242</f>
        <v>19.567959999999999</v>
      </c>
      <c r="S242" s="229">
        <v>0</v>
      </c>
      <c r="T242" s="230">
        <f>S242*H242</f>
        <v>0</v>
      </c>
      <c r="AR242" s="23" t="s">
        <v>163</v>
      </c>
      <c r="AT242" s="23" t="s">
        <v>159</v>
      </c>
      <c r="AU242" s="23" t="s">
        <v>83</v>
      </c>
      <c r="AY242" s="23" t="s">
        <v>122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3" t="s">
        <v>81</v>
      </c>
      <c r="BK242" s="231">
        <f>ROUND(I242*H242,2)</f>
        <v>0</v>
      </c>
      <c r="BL242" s="23" t="s">
        <v>130</v>
      </c>
      <c r="BM242" s="23" t="s">
        <v>395</v>
      </c>
    </row>
    <row r="243" s="11" customFormat="1">
      <c r="B243" s="235"/>
      <c r="C243" s="236"/>
      <c r="D243" s="232" t="s">
        <v>134</v>
      </c>
      <c r="E243" s="237" t="s">
        <v>21</v>
      </c>
      <c r="F243" s="238" t="s">
        <v>396</v>
      </c>
      <c r="G243" s="236"/>
      <c r="H243" s="239">
        <v>1949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AT243" s="245" t="s">
        <v>134</v>
      </c>
      <c r="AU243" s="245" t="s">
        <v>83</v>
      </c>
      <c r="AV243" s="11" t="s">
        <v>83</v>
      </c>
      <c r="AW243" s="11" t="s">
        <v>37</v>
      </c>
      <c r="AX243" s="11" t="s">
        <v>81</v>
      </c>
      <c r="AY243" s="245" t="s">
        <v>122</v>
      </c>
    </row>
    <row r="244" s="1" customFormat="1" ht="51" customHeight="1">
      <c r="B244" s="45"/>
      <c r="C244" s="220" t="s">
        <v>397</v>
      </c>
      <c r="D244" s="220" t="s">
        <v>125</v>
      </c>
      <c r="E244" s="221" t="s">
        <v>398</v>
      </c>
      <c r="F244" s="222" t="s">
        <v>399</v>
      </c>
      <c r="G244" s="223" t="s">
        <v>168</v>
      </c>
      <c r="H244" s="224">
        <v>14</v>
      </c>
      <c r="I244" s="225"/>
      <c r="J244" s="226">
        <f>ROUND(I244*H244,2)</f>
        <v>0</v>
      </c>
      <c r="K244" s="222" t="s">
        <v>129</v>
      </c>
      <c r="L244" s="71"/>
      <c r="M244" s="227" t="s">
        <v>21</v>
      </c>
      <c r="N244" s="228" t="s">
        <v>44</v>
      </c>
      <c r="O244" s="46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AR244" s="23" t="s">
        <v>130</v>
      </c>
      <c r="AT244" s="23" t="s">
        <v>125</v>
      </c>
      <c r="AU244" s="23" t="s">
        <v>83</v>
      </c>
      <c r="AY244" s="23" t="s">
        <v>122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23" t="s">
        <v>81</v>
      </c>
      <c r="BK244" s="231">
        <f>ROUND(I244*H244,2)</f>
        <v>0</v>
      </c>
      <c r="BL244" s="23" t="s">
        <v>130</v>
      </c>
      <c r="BM244" s="23" t="s">
        <v>400</v>
      </c>
    </row>
    <row r="245" s="1" customFormat="1">
      <c r="B245" s="45"/>
      <c r="C245" s="73"/>
      <c r="D245" s="232" t="s">
        <v>132</v>
      </c>
      <c r="E245" s="73"/>
      <c r="F245" s="233" t="s">
        <v>401</v>
      </c>
      <c r="G245" s="73"/>
      <c r="H245" s="73"/>
      <c r="I245" s="190"/>
      <c r="J245" s="73"/>
      <c r="K245" s="73"/>
      <c r="L245" s="71"/>
      <c r="M245" s="234"/>
      <c r="N245" s="46"/>
      <c r="O245" s="46"/>
      <c r="P245" s="46"/>
      <c r="Q245" s="46"/>
      <c r="R245" s="46"/>
      <c r="S245" s="46"/>
      <c r="T245" s="94"/>
      <c r="AT245" s="23" t="s">
        <v>132</v>
      </c>
      <c r="AU245" s="23" t="s">
        <v>83</v>
      </c>
    </row>
    <row r="246" s="11" customFormat="1">
      <c r="B246" s="235"/>
      <c r="C246" s="236"/>
      <c r="D246" s="232" t="s">
        <v>134</v>
      </c>
      <c r="E246" s="237" t="s">
        <v>21</v>
      </c>
      <c r="F246" s="238" t="s">
        <v>402</v>
      </c>
      <c r="G246" s="236"/>
      <c r="H246" s="239">
        <v>14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AT246" s="245" t="s">
        <v>134</v>
      </c>
      <c r="AU246" s="245" t="s">
        <v>83</v>
      </c>
      <c r="AV246" s="11" t="s">
        <v>83</v>
      </c>
      <c r="AW246" s="11" t="s">
        <v>37</v>
      </c>
      <c r="AX246" s="11" t="s">
        <v>81</v>
      </c>
      <c r="AY246" s="245" t="s">
        <v>122</v>
      </c>
    </row>
    <row r="247" s="1" customFormat="1" ht="16.5" customHeight="1">
      <c r="B247" s="45"/>
      <c r="C247" s="257" t="s">
        <v>403</v>
      </c>
      <c r="D247" s="257" t="s">
        <v>159</v>
      </c>
      <c r="E247" s="258" t="s">
        <v>404</v>
      </c>
      <c r="F247" s="259" t="s">
        <v>405</v>
      </c>
      <c r="G247" s="260" t="s">
        <v>168</v>
      </c>
      <c r="H247" s="261">
        <v>14</v>
      </c>
      <c r="I247" s="262"/>
      <c r="J247" s="263">
        <f>ROUND(I247*H247,2)</f>
        <v>0</v>
      </c>
      <c r="K247" s="259" t="s">
        <v>129</v>
      </c>
      <c r="L247" s="264"/>
      <c r="M247" s="265" t="s">
        <v>21</v>
      </c>
      <c r="N247" s="266" t="s">
        <v>44</v>
      </c>
      <c r="O247" s="4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AR247" s="23" t="s">
        <v>163</v>
      </c>
      <c r="AT247" s="23" t="s">
        <v>159</v>
      </c>
      <c r="AU247" s="23" t="s">
        <v>83</v>
      </c>
      <c r="AY247" s="23" t="s">
        <v>122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81</v>
      </c>
      <c r="BK247" s="231">
        <f>ROUND(I247*H247,2)</f>
        <v>0</v>
      </c>
      <c r="BL247" s="23" t="s">
        <v>130</v>
      </c>
      <c r="BM247" s="23" t="s">
        <v>406</v>
      </c>
    </row>
    <row r="248" s="11" customFormat="1">
      <c r="B248" s="235"/>
      <c r="C248" s="236"/>
      <c r="D248" s="232" t="s">
        <v>134</v>
      </c>
      <c r="E248" s="237" t="s">
        <v>21</v>
      </c>
      <c r="F248" s="238" t="s">
        <v>402</v>
      </c>
      <c r="G248" s="236"/>
      <c r="H248" s="239">
        <v>14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134</v>
      </c>
      <c r="AU248" s="245" t="s">
        <v>83</v>
      </c>
      <c r="AV248" s="11" t="s">
        <v>83</v>
      </c>
      <c r="AW248" s="11" t="s">
        <v>37</v>
      </c>
      <c r="AX248" s="11" t="s">
        <v>81</v>
      </c>
      <c r="AY248" s="245" t="s">
        <v>122</v>
      </c>
    </row>
    <row r="249" s="1" customFormat="1" ht="16.5" customHeight="1">
      <c r="B249" s="45"/>
      <c r="C249" s="257" t="s">
        <v>407</v>
      </c>
      <c r="D249" s="257" t="s">
        <v>159</v>
      </c>
      <c r="E249" s="258" t="s">
        <v>408</v>
      </c>
      <c r="F249" s="259" t="s">
        <v>409</v>
      </c>
      <c r="G249" s="260" t="s">
        <v>234</v>
      </c>
      <c r="H249" s="261">
        <v>35</v>
      </c>
      <c r="I249" s="262"/>
      <c r="J249" s="263">
        <f>ROUND(I249*H249,2)</f>
        <v>0</v>
      </c>
      <c r="K249" s="259" t="s">
        <v>129</v>
      </c>
      <c r="L249" s="264"/>
      <c r="M249" s="265" t="s">
        <v>21</v>
      </c>
      <c r="N249" s="266" t="s">
        <v>44</v>
      </c>
      <c r="O249" s="4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" t="s">
        <v>163</v>
      </c>
      <c r="AT249" s="23" t="s">
        <v>159</v>
      </c>
      <c r="AU249" s="23" t="s">
        <v>83</v>
      </c>
      <c r="AY249" s="23" t="s">
        <v>122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81</v>
      </c>
      <c r="BK249" s="231">
        <f>ROUND(I249*H249,2)</f>
        <v>0</v>
      </c>
      <c r="BL249" s="23" t="s">
        <v>130</v>
      </c>
      <c r="BM249" s="23" t="s">
        <v>410</v>
      </c>
    </row>
    <row r="250" s="11" customFormat="1">
      <c r="B250" s="235"/>
      <c r="C250" s="236"/>
      <c r="D250" s="232" t="s">
        <v>134</v>
      </c>
      <c r="E250" s="237" t="s">
        <v>21</v>
      </c>
      <c r="F250" s="238" t="s">
        <v>411</v>
      </c>
      <c r="G250" s="236"/>
      <c r="H250" s="239">
        <v>35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134</v>
      </c>
      <c r="AU250" s="245" t="s">
        <v>83</v>
      </c>
      <c r="AV250" s="11" t="s">
        <v>83</v>
      </c>
      <c r="AW250" s="11" t="s">
        <v>37</v>
      </c>
      <c r="AX250" s="11" t="s">
        <v>81</v>
      </c>
      <c r="AY250" s="245" t="s">
        <v>122</v>
      </c>
    </row>
    <row r="251" s="1" customFormat="1" ht="16.5" customHeight="1">
      <c r="B251" s="45"/>
      <c r="C251" s="257" t="s">
        <v>412</v>
      </c>
      <c r="D251" s="257" t="s">
        <v>159</v>
      </c>
      <c r="E251" s="258" t="s">
        <v>413</v>
      </c>
      <c r="F251" s="259" t="s">
        <v>414</v>
      </c>
      <c r="G251" s="260" t="s">
        <v>168</v>
      </c>
      <c r="H251" s="261">
        <v>28</v>
      </c>
      <c r="I251" s="262"/>
      <c r="J251" s="263">
        <f>ROUND(I251*H251,2)</f>
        <v>0</v>
      </c>
      <c r="K251" s="259" t="s">
        <v>129</v>
      </c>
      <c r="L251" s="264"/>
      <c r="M251" s="265" t="s">
        <v>21</v>
      </c>
      <c r="N251" s="266" t="s">
        <v>44</v>
      </c>
      <c r="O251" s="46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AR251" s="23" t="s">
        <v>163</v>
      </c>
      <c r="AT251" s="23" t="s">
        <v>159</v>
      </c>
      <c r="AU251" s="23" t="s">
        <v>83</v>
      </c>
      <c r="AY251" s="23" t="s">
        <v>122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23" t="s">
        <v>81</v>
      </c>
      <c r="BK251" s="231">
        <f>ROUND(I251*H251,2)</f>
        <v>0</v>
      </c>
      <c r="BL251" s="23" t="s">
        <v>130</v>
      </c>
      <c r="BM251" s="23" t="s">
        <v>415</v>
      </c>
    </row>
    <row r="252" s="11" customFormat="1">
      <c r="B252" s="235"/>
      <c r="C252" s="236"/>
      <c r="D252" s="232" t="s">
        <v>134</v>
      </c>
      <c r="E252" s="237" t="s">
        <v>21</v>
      </c>
      <c r="F252" s="238" t="s">
        <v>416</v>
      </c>
      <c r="G252" s="236"/>
      <c r="H252" s="239">
        <v>28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134</v>
      </c>
      <c r="AU252" s="245" t="s">
        <v>83</v>
      </c>
      <c r="AV252" s="11" t="s">
        <v>83</v>
      </c>
      <c r="AW252" s="11" t="s">
        <v>37</v>
      </c>
      <c r="AX252" s="11" t="s">
        <v>81</v>
      </c>
      <c r="AY252" s="245" t="s">
        <v>122</v>
      </c>
    </row>
    <row r="253" s="1" customFormat="1" ht="16.5" customHeight="1">
      <c r="B253" s="45"/>
      <c r="C253" s="257" t="s">
        <v>417</v>
      </c>
      <c r="D253" s="257" t="s">
        <v>159</v>
      </c>
      <c r="E253" s="258" t="s">
        <v>418</v>
      </c>
      <c r="F253" s="259" t="s">
        <v>419</v>
      </c>
      <c r="G253" s="260" t="s">
        <v>168</v>
      </c>
      <c r="H253" s="261">
        <v>14</v>
      </c>
      <c r="I253" s="262"/>
      <c r="J253" s="263">
        <f>ROUND(I253*H253,2)</f>
        <v>0</v>
      </c>
      <c r="K253" s="259" t="s">
        <v>129</v>
      </c>
      <c r="L253" s="264"/>
      <c r="M253" s="265" t="s">
        <v>21</v>
      </c>
      <c r="N253" s="266" t="s">
        <v>44</v>
      </c>
      <c r="O253" s="46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AR253" s="23" t="s">
        <v>163</v>
      </c>
      <c r="AT253" s="23" t="s">
        <v>159</v>
      </c>
      <c r="AU253" s="23" t="s">
        <v>83</v>
      </c>
      <c r="AY253" s="23" t="s">
        <v>122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3" t="s">
        <v>81</v>
      </c>
      <c r="BK253" s="231">
        <f>ROUND(I253*H253,2)</f>
        <v>0</v>
      </c>
      <c r="BL253" s="23" t="s">
        <v>130</v>
      </c>
      <c r="BM253" s="23" t="s">
        <v>420</v>
      </c>
    </row>
    <row r="254" s="11" customFormat="1">
      <c r="B254" s="235"/>
      <c r="C254" s="236"/>
      <c r="D254" s="232" t="s">
        <v>134</v>
      </c>
      <c r="E254" s="237" t="s">
        <v>21</v>
      </c>
      <c r="F254" s="238" t="s">
        <v>402</v>
      </c>
      <c r="G254" s="236"/>
      <c r="H254" s="239">
        <v>14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AT254" s="245" t="s">
        <v>134</v>
      </c>
      <c r="AU254" s="245" t="s">
        <v>83</v>
      </c>
      <c r="AV254" s="11" t="s">
        <v>83</v>
      </c>
      <c r="AW254" s="11" t="s">
        <v>37</v>
      </c>
      <c r="AX254" s="11" t="s">
        <v>81</v>
      </c>
      <c r="AY254" s="245" t="s">
        <v>122</v>
      </c>
    </row>
    <row r="255" s="1" customFormat="1" ht="16.5" customHeight="1">
      <c r="B255" s="45"/>
      <c r="C255" s="257" t="s">
        <v>421</v>
      </c>
      <c r="D255" s="257" t="s">
        <v>159</v>
      </c>
      <c r="E255" s="258" t="s">
        <v>422</v>
      </c>
      <c r="F255" s="259" t="s">
        <v>423</v>
      </c>
      <c r="G255" s="260" t="s">
        <v>168</v>
      </c>
      <c r="H255" s="261">
        <v>14</v>
      </c>
      <c r="I255" s="262"/>
      <c r="J255" s="263">
        <f>ROUND(I255*H255,2)</f>
        <v>0</v>
      </c>
      <c r="K255" s="259" t="s">
        <v>129</v>
      </c>
      <c r="L255" s="264"/>
      <c r="M255" s="265" t="s">
        <v>21</v>
      </c>
      <c r="N255" s="266" t="s">
        <v>44</v>
      </c>
      <c r="O255" s="4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" t="s">
        <v>163</v>
      </c>
      <c r="AT255" s="23" t="s">
        <v>159</v>
      </c>
      <c r="AU255" s="23" t="s">
        <v>83</v>
      </c>
      <c r="AY255" s="23" t="s">
        <v>122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81</v>
      </c>
      <c r="BK255" s="231">
        <f>ROUND(I255*H255,2)</f>
        <v>0</v>
      </c>
      <c r="BL255" s="23" t="s">
        <v>130</v>
      </c>
      <c r="BM255" s="23" t="s">
        <v>424</v>
      </c>
    </row>
    <row r="256" s="11" customFormat="1">
      <c r="B256" s="235"/>
      <c r="C256" s="236"/>
      <c r="D256" s="232" t="s">
        <v>134</v>
      </c>
      <c r="E256" s="237" t="s">
        <v>21</v>
      </c>
      <c r="F256" s="238" t="s">
        <v>402</v>
      </c>
      <c r="G256" s="236"/>
      <c r="H256" s="239">
        <v>14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134</v>
      </c>
      <c r="AU256" s="245" t="s">
        <v>83</v>
      </c>
      <c r="AV256" s="11" t="s">
        <v>83</v>
      </c>
      <c r="AW256" s="11" t="s">
        <v>37</v>
      </c>
      <c r="AX256" s="11" t="s">
        <v>81</v>
      </c>
      <c r="AY256" s="245" t="s">
        <v>122</v>
      </c>
    </row>
    <row r="257" s="1" customFormat="1" ht="16.5" customHeight="1">
      <c r="B257" s="45"/>
      <c r="C257" s="257" t="s">
        <v>425</v>
      </c>
      <c r="D257" s="257" t="s">
        <v>159</v>
      </c>
      <c r="E257" s="258" t="s">
        <v>426</v>
      </c>
      <c r="F257" s="259" t="s">
        <v>427</v>
      </c>
      <c r="G257" s="260" t="s">
        <v>153</v>
      </c>
      <c r="H257" s="261">
        <v>3.5</v>
      </c>
      <c r="I257" s="262"/>
      <c r="J257" s="263">
        <f>ROUND(I257*H257,2)</f>
        <v>0</v>
      </c>
      <c r="K257" s="259" t="s">
        <v>129</v>
      </c>
      <c r="L257" s="264"/>
      <c r="M257" s="265" t="s">
        <v>21</v>
      </c>
      <c r="N257" s="266" t="s">
        <v>44</v>
      </c>
      <c r="O257" s="46"/>
      <c r="P257" s="229">
        <f>O257*H257</f>
        <v>0</v>
      </c>
      <c r="Q257" s="229">
        <v>2.4289999999999998</v>
      </c>
      <c r="R257" s="229">
        <f>Q257*H257</f>
        <v>8.5015000000000001</v>
      </c>
      <c r="S257" s="229">
        <v>0</v>
      </c>
      <c r="T257" s="230">
        <f>S257*H257</f>
        <v>0</v>
      </c>
      <c r="AR257" s="23" t="s">
        <v>163</v>
      </c>
      <c r="AT257" s="23" t="s">
        <v>159</v>
      </c>
      <c r="AU257" s="23" t="s">
        <v>83</v>
      </c>
      <c r="AY257" s="23" t="s">
        <v>122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81</v>
      </c>
      <c r="BK257" s="231">
        <f>ROUND(I257*H257,2)</f>
        <v>0</v>
      </c>
      <c r="BL257" s="23" t="s">
        <v>130</v>
      </c>
      <c r="BM257" s="23" t="s">
        <v>428</v>
      </c>
    </row>
    <row r="258" s="11" customFormat="1">
      <c r="B258" s="235"/>
      <c r="C258" s="236"/>
      <c r="D258" s="232" t="s">
        <v>134</v>
      </c>
      <c r="E258" s="237" t="s">
        <v>21</v>
      </c>
      <c r="F258" s="238" t="s">
        <v>429</v>
      </c>
      <c r="G258" s="236"/>
      <c r="H258" s="239">
        <v>3.5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AT258" s="245" t="s">
        <v>134</v>
      </c>
      <c r="AU258" s="245" t="s">
        <v>83</v>
      </c>
      <c r="AV258" s="11" t="s">
        <v>83</v>
      </c>
      <c r="AW258" s="11" t="s">
        <v>37</v>
      </c>
      <c r="AX258" s="11" t="s">
        <v>81</v>
      </c>
      <c r="AY258" s="245" t="s">
        <v>122</v>
      </c>
    </row>
    <row r="259" s="1" customFormat="1" ht="51" customHeight="1">
      <c r="B259" s="45"/>
      <c r="C259" s="220" t="s">
        <v>430</v>
      </c>
      <c r="D259" s="220" t="s">
        <v>125</v>
      </c>
      <c r="E259" s="221" t="s">
        <v>431</v>
      </c>
      <c r="F259" s="222" t="s">
        <v>432</v>
      </c>
      <c r="G259" s="223" t="s">
        <v>168</v>
      </c>
      <c r="H259" s="224">
        <v>67</v>
      </c>
      <c r="I259" s="225"/>
      <c r="J259" s="226">
        <f>ROUND(I259*H259,2)</f>
        <v>0</v>
      </c>
      <c r="K259" s="222" t="s">
        <v>129</v>
      </c>
      <c r="L259" s="71"/>
      <c r="M259" s="227" t="s">
        <v>21</v>
      </c>
      <c r="N259" s="228" t="s">
        <v>44</v>
      </c>
      <c r="O259" s="46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AR259" s="23" t="s">
        <v>130</v>
      </c>
      <c r="AT259" s="23" t="s">
        <v>125</v>
      </c>
      <c r="AU259" s="23" t="s">
        <v>83</v>
      </c>
      <c r="AY259" s="23" t="s">
        <v>122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81</v>
      </c>
      <c r="BK259" s="231">
        <f>ROUND(I259*H259,2)</f>
        <v>0</v>
      </c>
      <c r="BL259" s="23" t="s">
        <v>130</v>
      </c>
      <c r="BM259" s="23" t="s">
        <v>433</v>
      </c>
    </row>
    <row r="260" s="1" customFormat="1">
      <c r="B260" s="45"/>
      <c r="C260" s="73"/>
      <c r="D260" s="232" t="s">
        <v>132</v>
      </c>
      <c r="E260" s="73"/>
      <c r="F260" s="233" t="s">
        <v>434</v>
      </c>
      <c r="G260" s="73"/>
      <c r="H260" s="73"/>
      <c r="I260" s="190"/>
      <c r="J260" s="73"/>
      <c r="K260" s="73"/>
      <c r="L260" s="71"/>
      <c r="M260" s="234"/>
      <c r="N260" s="46"/>
      <c r="O260" s="46"/>
      <c r="P260" s="46"/>
      <c r="Q260" s="46"/>
      <c r="R260" s="46"/>
      <c r="S260" s="46"/>
      <c r="T260" s="94"/>
      <c r="AT260" s="23" t="s">
        <v>132</v>
      </c>
      <c r="AU260" s="23" t="s">
        <v>83</v>
      </c>
    </row>
    <row r="261" s="11" customFormat="1">
      <c r="B261" s="235"/>
      <c r="C261" s="236"/>
      <c r="D261" s="232" t="s">
        <v>134</v>
      </c>
      <c r="E261" s="237" t="s">
        <v>21</v>
      </c>
      <c r="F261" s="238" t="s">
        <v>435</v>
      </c>
      <c r="G261" s="236"/>
      <c r="H261" s="239">
        <v>66.5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AT261" s="245" t="s">
        <v>134</v>
      </c>
      <c r="AU261" s="245" t="s">
        <v>83</v>
      </c>
      <c r="AV261" s="11" t="s">
        <v>83</v>
      </c>
      <c r="AW261" s="11" t="s">
        <v>37</v>
      </c>
      <c r="AX261" s="11" t="s">
        <v>73</v>
      </c>
      <c r="AY261" s="245" t="s">
        <v>122</v>
      </c>
    </row>
    <row r="262" s="11" customFormat="1">
      <c r="B262" s="235"/>
      <c r="C262" s="236"/>
      <c r="D262" s="232" t="s">
        <v>134</v>
      </c>
      <c r="E262" s="237" t="s">
        <v>21</v>
      </c>
      <c r="F262" s="238" t="s">
        <v>436</v>
      </c>
      <c r="G262" s="236"/>
      <c r="H262" s="239">
        <v>0.5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134</v>
      </c>
      <c r="AU262" s="245" t="s">
        <v>83</v>
      </c>
      <c r="AV262" s="11" t="s">
        <v>83</v>
      </c>
      <c r="AW262" s="11" t="s">
        <v>37</v>
      </c>
      <c r="AX262" s="11" t="s">
        <v>73</v>
      </c>
      <c r="AY262" s="245" t="s">
        <v>122</v>
      </c>
    </row>
    <row r="263" s="12" customFormat="1">
      <c r="B263" s="246"/>
      <c r="C263" s="247"/>
      <c r="D263" s="232" t="s">
        <v>134</v>
      </c>
      <c r="E263" s="248" t="s">
        <v>21</v>
      </c>
      <c r="F263" s="249" t="s">
        <v>137</v>
      </c>
      <c r="G263" s="247"/>
      <c r="H263" s="250">
        <v>67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134</v>
      </c>
      <c r="AU263" s="256" t="s">
        <v>83</v>
      </c>
      <c r="AV263" s="12" t="s">
        <v>130</v>
      </c>
      <c r="AW263" s="12" t="s">
        <v>37</v>
      </c>
      <c r="AX263" s="12" t="s">
        <v>81</v>
      </c>
      <c r="AY263" s="256" t="s">
        <v>122</v>
      </c>
    </row>
    <row r="264" s="1" customFormat="1" ht="16.5" customHeight="1">
      <c r="B264" s="45"/>
      <c r="C264" s="257" t="s">
        <v>437</v>
      </c>
      <c r="D264" s="257" t="s">
        <v>159</v>
      </c>
      <c r="E264" s="258" t="s">
        <v>438</v>
      </c>
      <c r="F264" s="259" t="s">
        <v>439</v>
      </c>
      <c r="G264" s="260" t="s">
        <v>168</v>
      </c>
      <c r="H264" s="261">
        <v>67</v>
      </c>
      <c r="I264" s="262"/>
      <c r="J264" s="263">
        <f>ROUND(I264*H264,2)</f>
        <v>0</v>
      </c>
      <c r="K264" s="259" t="s">
        <v>129</v>
      </c>
      <c r="L264" s="264"/>
      <c r="M264" s="265" t="s">
        <v>21</v>
      </c>
      <c r="N264" s="266" t="s">
        <v>44</v>
      </c>
      <c r="O264" s="46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AR264" s="23" t="s">
        <v>163</v>
      </c>
      <c r="AT264" s="23" t="s">
        <v>159</v>
      </c>
      <c r="AU264" s="23" t="s">
        <v>83</v>
      </c>
      <c r="AY264" s="23" t="s">
        <v>122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81</v>
      </c>
      <c r="BK264" s="231">
        <f>ROUND(I264*H264,2)</f>
        <v>0</v>
      </c>
      <c r="BL264" s="23" t="s">
        <v>130</v>
      </c>
      <c r="BM264" s="23" t="s">
        <v>440</v>
      </c>
    </row>
    <row r="265" s="1" customFormat="1" ht="16.5" customHeight="1">
      <c r="B265" s="45"/>
      <c r="C265" s="257" t="s">
        <v>441</v>
      </c>
      <c r="D265" s="257" t="s">
        <v>159</v>
      </c>
      <c r="E265" s="258" t="s">
        <v>442</v>
      </c>
      <c r="F265" s="259" t="s">
        <v>443</v>
      </c>
      <c r="G265" s="260" t="s">
        <v>168</v>
      </c>
      <c r="H265" s="261">
        <v>67</v>
      </c>
      <c r="I265" s="262"/>
      <c r="J265" s="263">
        <f>ROUND(I265*H265,2)</f>
        <v>0</v>
      </c>
      <c r="K265" s="259" t="s">
        <v>129</v>
      </c>
      <c r="L265" s="264"/>
      <c r="M265" s="265" t="s">
        <v>21</v>
      </c>
      <c r="N265" s="266" t="s">
        <v>44</v>
      </c>
      <c r="O265" s="46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AR265" s="23" t="s">
        <v>163</v>
      </c>
      <c r="AT265" s="23" t="s">
        <v>159</v>
      </c>
      <c r="AU265" s="23" t="s">
        <v>83</v>
      </c>
      <c r="AY265" s="23" t="s">
        <v>122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23" t="s">
        <v>81</v>
      </c>
      <c r="BK265" s="231">
        <f>ROUND(I265*H265,2)</f>
        <v>0</v>
      </c>
      <c r="BL265" s="23" t="s">
        <v>130</v>
      </c>
      <c r="BM265" s="23" t="s">
        <v>444</v>
      </c>
    </row>
    <row r="266" s="1" customFormat="1" ht="16.5" customHeight="1">
      <c r="B266" s="45"/>
      <c r="C266" s="257" t="s">
        <v>445</v>
      </c>
      <c r="D266" s="257" t="s">
        <v>159</v>
      </c>
      <c r="E266" s="258" t="s">
        <v>446</v>
      </c>
      <c r="F266" s="259" t="s">
        <v>447</v>
      </c>
      <c r="G266" s="260" t="s">
        <v>168</v>
      </c>
      <c r="H266" s="261">
        <v>67</v>
      </c>
      <c r="I266" s="262"/>
      <c r="J266" s="263">
        <f>ROUND(I266*H266,2)</f>
        <v>0</v>
      </c>
      <c r="K266" s="259" t="s">
        <v>129</v>
      </c>
      <c r="L266" s="264"/>
      <c r="M266" s="265" t="s">
        <v>21</v>
      </c>
      <c r="N266" s="266" t="s">
        <v>44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AR266" s="23" t="s">
        <v>163</v>
      </c>
      <c r="AT266" s="23" t="s">
        <v>159</v>
      </c>
      <c r="AU266" s="23" t="s">
        <v>83</v>
      </c>
      <c r="AY266" s="23" t="s">
        <v>122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81</v>
      </c>
      <c r="BK266" s="231">
        <f>ROUND(I266*H266,2)</f>
        <v>0</v>
      </c>
      <c r="BL266" s="23" t="s">
        <v>130</v>
      </c>
      <c r="BM266" s="23" t="s">
        <v>448</v>
      </c>
    </row>
    <row r="267" s="1" customFormat="1" ht="38.25" customHeight="1">
      <c r="B267" s="45"/>
      <c r="C267" s="220" t="s">
        <v>449</v>
      </c>
      <c r="D267" s="220" t="s">
        <v>125</v>
      </c>
      <c r="E267" s="221" t="s">
        <v>450</v>
      </c>
      <c r="F267" s="222" t="s">
        <v>451</v>
      </c>
      <c r="G267" s="223" t="s">
        <v>234</v>
      </c>
      <c r="H267" s="224">
        <v>6</v>
      </c>
      <c r="I267" s="225"/>
      <c r="J267" s="226">
        <f>ROUND(I267*H267,2)</f>
        <v>0</v>
      </c>
      <c r="K267" s="222" t="s">
        <v>129</v>
      </c>
      <c r="L267" s="71"/>
      <c r="M267" s="227" t="s">
        <v>21</v>
      </c>
      <c r="N267" s="228" t="s">
        <v>44</v>
      </c>
      <c r="O267" s="46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AR267" s="23" t="s">
        <v>130</v>
      </c>
      <c r="AT267" s="23" t="s">
        <v>125</v>
      </c>
      <c r="AU267" s="23" t="s">
        <v>83</v>
      </c>
      <c r="AY267" s="23" t="s">
        <v>122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23" t="s">
        <v>81</v>
      </c>
      <c r="BK267" s="231">
        <f>ROUND(I267*H267,2)</f>
        <v>0</v>
      </c>
      <c r="BL267" s="23" t="s">
        <v>130</v>
      </c>
      <c r="BM267" s="23" t="s">
        <v>452</v>
      </c>
    </row>
    <row r="268" s="1" customFormat="1">
      <c r="B268" s="45"/>
      <c r="C268" s="73"/>
      <c r="D268" s="232" t="s">
        <v>132</v>
      </c>
      <c r="E268" s="73"/>
      <c r="F268" s="233" t="s">
        <v>453</v>
      </c>
      <c r="G268" s="73"/>
      <c r="H268" s="73"/>
      <c r="I268" s="190"/>
      <c r="J268" s="73"/>
      <c r="K268" s="73"/>
      <c r="L268" s="71"/>
      <c r="M268" s="234"/>
      <c r="N268" s="46"/>
      <c r="O268" s="46"/>
      <c r="P268" s="46"/>
      <c r="Q268" s="46"/>
      <c r="R268" s="46"/>
      <c r="S268" s="46"/>
      <c r="T268" s="94"/>
      <c r="AT268" s="23" t="s">
        <v>132</v>
      </c>
      <c r="AU268" s="23" t="s">
        <v>83</v>
      </c>
    </row>
    <row r="269" s="1" customFormat="1" ht="38.25" customHeight="1">
      <c r="B269" s="45"/>
      <c r="C269" s="220" t="s">
        <v>454</v>
      </c>
      <c r="D269" s="220" t="s">
        <v>125</v>
      </c>
      <c r="E269" s="221" t="s">
        <v>455</v>
      </c>
      <c r="F269" s="222" t="s">
        <v>456</v>
      </c>
      <c r="G269" s="223" t="s">
        <v>234</v>
      </c>
      <c r="H269" s="224">
        <v>6</v>
      </c>
      <c r="I269" s="225"/>
      <c r="J269" s="226">
        <f>ROUND(I269*H269,2)</f>
        <v>0</v>
      </c>
      <c r="K269" s="222" t="s">
        <v>129</v>
      </c>
      <c r="L269" s="71"/>
      <c r="M269" s="227" t="s">
        <v>21</v>
      </c>
      <c r="N269" s="228" t="s">
        <v>44</v>
      </c>
      <c r="O269" s="46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AR269" s="23" t="s">
        <v>130</v>
      </c>
      <c r="AT269" s="23" t="s">
        <v>125</v>
      </c>
      <c r="AU269" s="23" t="s">
        <v>83</v>
      </c>
      <c r="AY269" s="23" t="s">
        <v>122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81</v>
      </c>
      <c r="BK269" s="231">
        <f>ROUND(I269*H269,2)</f>
        <v>0</v>
      </c>
      <c r="BL269" s="23" t="s">
        <v>130</v>
      </c>
      <c r="BM269" s="23" t="s">
        <v>457</v>
      </c>
    </row>
    <row r="270" s="1" customFormat="1">
      <c r="B270" s="45"/>
      <c r="C270" s="73"/>
      <c r="D270" s="232" t="s">
        <v>132</v>
      </c>
      <c r="E270" s="73"/>
      <c r="F270" s="233" t="s">
        <v>458</v>
      </c>
      <c r="G270" s="73"/>
      <c r="H270" s="73"/>
      <c r="I270" s="190"/>
      <c r="J270" s="73"/>
      <c r="K270" s="73"/>
      <c r="L270" s="71"/>
      <c r="M270" s="234"/>
      <c r="N270" s="46"/>
      <c r="O270" s="46"/>
      <c r="P270" s="46"/>
      <c r="Q270" s="46"/>
      <c r="R270" s="46"/>
      <c r="S270" s="46"/>
      <c r="T270" s="94"/>
      <c r="AT270" s="23" t="s">
        <v>132</v>
      </c>
      <c r="AU270" s="23" t="s">
        <v>83</v>
      </c>
    </row>
    <row r="271" s="1" customFormat="1" ht="51" customHeight="1">
      <c r="B271" s="45"/>
      <c r="C271" s="220" t="s">
        <v>459</v>
      </c>
      <c r="D271" s="220" t="s">
        <v>125</v>
      </c>
      <c r="E271" s="221" t="s">
        <v>460</v>
      </c>
      <c r="F271" s="222" t="s">
        <v>461</v>
      </c>
      <c r="G271" s="223" t="s">
        <v>153</v>
      </c>
      <c r="H271" s="224">
        <v>1312.5</v>
      </c>
      <c r="I271" s="225"/>
      <c r="J271" s="226">
        <f>ROUND(I271*H271,2)</f>
        <v>0</v>
      </c>
      <c r="K271" s="222" t="s">
        <v>129</v>
      </c>
      <c r="L271" s="71"/>
      <c r="M271" s="227" t="s">
        <v>21</v>
      </c>
      <c r="N271" s="228" t="s">
        <v>44</v>
      </c>
      <c r="O271" s="46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AR271" s="23" t="s">
        <v>130</v>
      </c>
      <c r="AT271" s="23" t="s">
        <v>125</v>
      </c>
      <c r="AU271" s="23" t="s">
        <v>83</v>
      </c>
      <c r="AY271" s="23" t="s">
        <v>122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23" t="s">
        <v>81</v>
      </c>
      <c r="BK271" s="231">
        <f>ROUND(I271*H271,2)</f>
        <v>0</v>
      </c>
      <c r="BL271" s="23" t="s">
        <v>130</v>
      </c>
      <c r="BM271" s="23" t="s">
        <v>462</v>
      </c>
    </row>
    <row r="272" s="1" customFormat="1">
      <c r="B272" s="45"/>
      <c r="C272" s="73"/>
      <c r="D272" s="232" t="s">
        <v>132</v>
      </c>
      <c r="E272" s="73"/>
      <c r="F272" s="233" t="s">
        <v>463</v>
      </c>
      <c r="G272" s="73"/>
      <c r="H272" s="73"/>
      <c r="I272" s="190"/>
      <c r="J272" s="73"/>
      <c r="K272" s="73"/>
      <c r="L272" s="71"/>
      <c r="M272" s="234"/>
      <c r="N272" s="46"/>
      <c r="O272" s="46"/>
      <c r="P272" s="46"/>
      <c r="Q272" s="46"/>
      <c r="R272" s="46"/>
      <c r="S272" s="46"/>
      <c r="T272" s="94"/>
      <c r="AT272" s="23" t="s">
        <v>132</v>
      </c>
      <c r="AU272" s="23" t="s">
        <v>83</v>
      </c>
    </row>
    <row r="273" s="11" customFormat="1">
      <c r="B273" s="235"/>
      <c r="C273" s="236"/>
      <c r="D273" s="232" t="s">
        <v>134</v>
      </c>
      <c r="E273" s="237" t="s">
        <v>21</v>
      </c>
      <c r="F273" s="238" t="s">
        <v>464</v>
      </c>
      <c r="G273" s="236"/>
      <c r="H273" s="239">
        <v>1312.5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AT273" s="245" t="s">
        <v>134</v>
      </c>
      <c r="AU273" s="245" t="s">
        <v>83</v>
      </c>
      <c r="AV273" s="11" t="s">
        <v>83</v>
      </c>
      <c r="AW273" s="11" t="s">
        <v>37</v>
      </c>
      <c r="AX273" s="11" t="s">
        <v>81</v>
      </c>
      <c r="AY273" s="245" t="s">
        <v>122</v>
      </c>
    </row>
    <row r="274" s="1" customFormat="1" ht="38.25" customHeight="1">
      <c r="B274" s="45"/>
      <c r="C274" s="220" t="s">
        <v>465</v>
      </c>
      <c r="D274" s="220" t="s">
        <v>125</v>
      </c>
      <c r="E274" s="221" t="s">
        <v>466</v>
      </c>
      <c r="F274" s="222" t="s">
        <v>467</v>
      </c>
      <c r="G274" s="223" t="s">
        <v>234</v>
      </c>
      <c r="H274" s="224">
        <v>110</v>
      </c>
      <c r="I274" s="225"/>
      <c r="J274" s="226">
        <f>ROUND(I274*H274,2)</f>
        <v>0</v>
      </c>
      <c r="K274" s="222" t="s">
        <v>129</v>
      </c>
      <c r="L274" s="71"/>
      <c r="M274" s="227" t="s">
        <v>21</v>
      </c>
      <c r="N274" s="228" t="s">
        <v>44</v>
      </c>
      <c r="O274" s="46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AR274" s="23" t="s">
        <v>130</v>
      </c>
      <c r="AT274" s="23" t="s">
        <v>125</v>
      </c>
      <c r="AU274" s="23" t="s">
        <v>83</v>
      </c>
      <c r="AY274" s="23" t="s">
        <v>122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81</v>
      </c>
      <c r="BK274" s="231">
        <f>ROUND(I274*H274,2)</f>
        <v>0</v>
      </c>
      <c r="BL274" s="23" t="s">
        <v>130</v>
      </c>
      <c r="BM274" s="23" t="s">
        <v>468</v>
      </c>
    </row>
    <row r="275" s="1" customFormat="1">
      <c r="B275" s="45"/>
      <c r="C275" s="73"/>
      <c r="D275" s="232" t="s">
        <v>132</v>
      </c>
      <c r="E275" s="73"/>
      <c r="F275" s="233" t="s">
        <v>469</v>
      </c>
      <c r="G275" s="73"/>
      <c r="H275" s="73"/>
      <c r="I275" s="190"/>
      <c r="J275" s="73"/>
      <c r="K275" s="73"/>
      <c r="L275" s="71"/>
      <c r="M275" s="234"/>
      <c r="N275" s="46"/>
      <c r="O275" s="46"/>
      <c r="P275" s="46"/>
      <c r="Q275" s="46"/>
      <c r="R275" s="46"/>
      <c r="S275" s="46"/>
      <c r="T275" s="94"/>
      <c r="AT275" s="23" t="s">
        <v>132</v>
      </c>
      <c r="AU275" s="23" t="s">
        <v>83</v>
      </c>
    </row>
    <row r="276" s="1" customFormat="1" ht="38.25" customHeight="1">
      <c r="B276" s="45"/>
      <c r="C276" s="220" t="s">
        <v>470</v>
      </c>
      <c r="D276" s="220" t="s">
        <v>125</v>
      </c>
      <c r="E276" s="221" t="s">
        <v>471</v>
      </c>
      <c r="F276" s="222" t="s">
        <v>472</v>
      </c>
      <c r="G276" s="223" t="s">
        <v>234</v>
      </c>
      <c r="H276" s="224">
        <v>90</v>
      </c>
      <c r="I276" s="225"/>
      <c r="J276" s="226">
        <f>ROUND(I276*H276,2)</f>
        <v>0</v>
      </c>
      <c r="K276" s="222" t="s">
        <v>129</v>
      </c>
      <c r="L276" s="71"/>
      <c r="M276" s="227" t="s">
        <v>21</v>
      </c>
      <c r="N276" s="228" t="s">
        <v>44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AR276" s="23" t="s">
        <v>130</v>
      </c>
      <c r="AT276" s="23" t="s">
        <v>125</v>
      </c>
      <c r="AU276" s="23" t="s">
        <v>83</v>
      </c>
      <c r="AY276" s="23" t="s">
        <v>122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81</v>
      </c>
      <c r="BK276" s="231">
        <f>ROUND(I276*H276,2)</f>
        <v>0</v>
      </c>
      <c r="BL276" s="23" t="s">
        <v>130</v>
      </c>
      <c r="BM276" s="23" t="s">
        <v>473</v>
      </c>
    </row>
    <row r="277" s="1" customFormat="1">
      <c r="B277" s="45"/>
      <c r="C277" s="73"/>
      <c r="D277" s="232" t="s">
        <v>132</v>
      </c>
      <c r="E277" s="73"/>
      <c r="F277" s="233" t="s">
        <v>474</v>
      </c>
      <c r="G277" s="73"/>
      <c r="H277" s="73"/>
      <c r="I277" s="190"/>
      <c r="J277" s="73"/>
      <c r="K277" s="73"/>
      <c r="L277" s="71"/>
      <c r="M277" s="234"/>
      <c r="N277" s="46"/>
      <c r="O277" s="46"/>
      <c r="P277" s="46"/>
      <c r="Q277" s="46"/>
      <c r="R277" s="46"/>
      <c r="S277" s="46"/>
      <c r="T277" s="94"/>
      <c r="AT277" s="23" t="s">
        <v>132</v>
      </c>
      <c r="AU277" s="23" t="s">
        <v>83</v>
      </c>
    </row>
    <row r="278" s="1" customFormat="1" ht="16.5" customHeight="1">
      <c r="B278" s="45"/>
      <c r="C278" s="257" t="s">
        <v>475</v>
      </c>
      <c r="D278" s="257" t="s">
        <v>159</v>
      </c>
      <c r="E278" s="258" t="s">
        <v>476</v>
      </c>
      <c r="F278" s="259" t="s">
        <v>477</v>
      </c>
      <c r="G278" s="260" t="s">
        <v>168</v>
      </c>
      <c r="H278" s="261">
        <v>91</v>
      </c>
      <c r="I278" s="262"/>
      <c r="J278" s="263">
        <f>ROUND(I278*H278,2)</f>
        <v>0</v>
      </c>
      <c r="K278" s="259" t="s">
        <v>129</v>
      </c>
      <c r="L278" s="264"/>
      <c r="M278" s="265" t="s">
        <v>21</v>
      </c>
      <c r="N278" s="266" t="s">
        <v>44</v>
      </c>
      <c r="O278" s="46"/>
      <c r="P278" s="229">
        <f>O278*H278</f>
        <v>0</v>
      </c>
      <c r="Q278" s="229">
        <v>0.19500000000000001</v>
      </c>
      <c r="R278" s="229">
        <f>Q278*H278</f>
        <v>17.745000000000001</v>
      </c>
      <c r="S278" s="229">
        <v>0</v>
      </c>
      <c r="T278" s="230">
        <f>S278*H278</f>
        <v>0</v>
      </c>
      <c r="AR278" s="23" t="s">
        <v>163</v>
      </c>
      <c r="AT278" s="23" t="s">
        <v>159</v>
      </c>
      <c r="AU278" s="23" t="s">
        <v>83</v>
      </c>
      <c r="AY278" s="23" t="s">
        <v>122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23" t="s">
        <v>81</v>
      </c>
      <c r="BK278" s="231">
        <f>ROUND(I278*H278,2)</f>
        <v>0</v>
      </c>
      <c r="BL278" s="23" t="s">
        <v>130</v>
      </c>
      <c r="BM278" s="23" t="s">
        <v>478</v>
      </c>
    </row>
    <row r="279" s="1" customFormat="1" ht="16.5" customHeight="1">
      <c r="B279" s="45"/>
      <c r="C279" s="257" t="s">
        <v>479</v>
      </c>
      <c r="D279" s="257" t="s">
        <v>159</v>
      </c>
      <c r="E279" s="258" t="s">
        <v>480</v>
      </c>
      <c r="F279" s="259" t="s">
        <v>481</v>
      </c>
      <c r="G279" s="260" t="s">
        <v>168</v>
      </c>
      <c r="H279" s="261">
        <v>90</v>
      </c>
      <c r="I279" s="262"/>
      <c r="J279" s="263">
        <f>ROUND(I279*H279,2)</f>
        <v>0</v>
      </c>
      <c r="K279" s="259" t="s">
        <v>129</v>
      </c>
      <c r="L279" s="264"/>
      <c r="M279" s="265" t="s">
        <v>21</v>
      </c>
      <c r="N279" s="266" t="s">
        <v>44</v>
      </c>
      <c r="O279" s="46"/>
      <c r="P279" s="229">
        <f>O279*H279</f>
        <v>0</v>
      </c>
      <c r="Q279" s="229">
        <v>0.14899999999999999</v>
      </c>
      <c r="R279" s="229">
        <f>Q279*H279</f>
        <v>13.41</v>
      </c>
      <c r="S279" s="229">
        <v>0</v>
      </c>
      <c r="T279" s="230">
        <f>S279*H279</f>
        <v>0</v>
      </c>
      <c r="AR279" s="23" t="s">
        <v>163</v>
      </c>
      <c r="AT279" s="23" t="s">
        <v>159</v>
      </c>
      <c r="AU279" s="23" t="s">
        <v>83</v>
      </c>
      <c r="AY279" s="23" t="s">
        <v>122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3" t="s">
        <v>81</v>
      </c>
      <c r="BK279" s="231">
        <f>ROUND(I279*H279,2)</f>
        <v>0</v>
      </c>
      <c r="BL279" s="23" t="s">
        <v>130</v>
      </c>
      <c r="BM279" s="23" t="s">
        <v>482</v>
      </c>
    </row>
    <row r="280" s="1" customFormat="1" ht="16.5" customHeight="1">
      <c r="B280" s="45"/>
      <c r="C280" s="257" t="s">
        <v>483</v>
      </c>
      <c r="D280" s="257" t="s">
        <v>159</v>
      </c>
      <c r="E280" s="258" t="s">
        <v>484</v>
      </c>
      <c r="F280" s="259" t="s">
        <v>485</v>
      </c>
      <c r="G280" s="260" t="s">
        <v>168</v>
      </c>
      <c r="H280" s="261">
        <v>90</v>
      </c>
      <c r="I280" s="262"/>
      <c r="J280" s="263">
        <f>ROUND(I280*H280,2)</f>
        <v>0</v>
      </c>
      <c r="K280" s="259" t="s">
        <v>129</v>
      </c>
      <c r="L280" s="264"/>
      <c r="M280" s="265" t="s">
        <v>21</v>
      </c>
      <c r="N280" s="266" t="s">
        <v>44</v>
      </c>
      <c r="O280" s="46"/>
      <c r="P280" s="229">
        <f>O280*H280</f>
        <v>0</v>
      </c>
      <c r="Q280" s="229">
        <v>0.32000000000000001</v>
      </c>
      <c r="R280" s="229">
        <f>Q280*H280</f>
        <v>28.800000000000001</v>
      </c>
      <c r="S280" s="229">
        <v>0</v>
      </c>
      <c r="T280" s="230">
        <f>S280*H280</f>
        <v>0</v>
      </c>
      <c r="AR280" s="23" t="s">
        <v>163</v>
      </c>
      <c r="AT280" s="23" t="s">
        <v>159</v>
      </c>
      <c r="AU280" s="23" t="s">
        <v>83</v>
      </c>
      <c r="AY280" s="23" t="s">
        <v>122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23" t="s">
        <v>81</v>
      </c>
      <c r="BK280" s="231">
        <f>ROUND(I280*H280,2)</f>
        <v>0</v>
      </c>
      <c r="BL280" s="23" t="s">
        <v>130</v>
      </c>
      <c r="BM280" s="23" t="s">
        <v>486</v>
      </c>
    </row>
    <row r="281" s="1" customFormat="1" ht="16.5" customHeight="1">
      <c r="B281" s="45"/>
      <c r="C281" s="257" t="s">
        <v>487</v>
      </c>
      <c r="D281" s="257" t="s">
        <v>159</v>
      </c>
      <c r="E281" s="258" t="s">
        <v>488</v>
      </c>
      <c r="F281" s="259" t="s">
        <v>489</v>
      </c>
      <c r="G281" s="260" t="s">
        <v>168</v>
      </c>
      <c r="H281" s="261">
        <v>180</v>
      </c>
      <c r="I281" s="262"/>
      <c r="J281" s="263">
        <f>ROUND(I281*H281,2)</f>
        <v>0</v>
      </c>
      <c r="K281" s="259" t="s">
        <v>129</v>
      </c>
      <c r="L281" s="264"/>
      <c r="M281" s="265" t="s">
        <v>21</v>
      </c>
      <c r="N281" s="266" t="s">
        <v>44</v>
      </c>
      <c r="O281" s="46"/>
      <c r="P281" s="229">
        <f>O281*H281</f>
        <v>0</v>
      </c>
      <c r="Q281" s="229">
        <v>0.047</v>
      </c>
      <c r="R281" s="229">
        <f>Q281*H281</f>
        <v>8.4600000000000009</v>
      </c>
      <c r="S281" s="229">
        <v>0</v>
      </c>
      <c r="T281" s="230">
        <f>S281*H281</f>
        <v>0</v>
      </c>
      <c r="AR281" s="23" t="s">
        <v>163</v>
      </c>
      <c r="AT281" s="23" t="s">
        <v>159</v>
      </c>
      <c r="AU281" s="23" t="s">
        <v>83</v>
      </c>
      <c r="AY281" s="23" t="s">
        <v>122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23" t="s">
        <v>81</v>
      </c>
      <c r="BK281" s="231">
        <f>ROUND(I281*H281,2)</f>
        <v>0</v>
      </c>
      <c r="BL281" s="23" t="s">
        <v>130</v>
      </c>
      <c r="BM281" s="23" t="s">
        <v>490</v>
      </c>
    </row>
    <row r="282" s="1" customFormat="1" ht="38.25" customHeight="1">
      <c r="B282" s="45"/>
      <c r="C282" s="220" t="s">
        <v>491</v>
      </c>
      <c r="D282" s="220" t="s">
        <v>125</v>
      </c>
      <c r="E282" s="221" t="s">
        <v>492</v>
      </c>
      <c r="F282" s="222" t="s">
        <v>493</v>
      </c>
      <c r="G282" s="223" t="s">
        <v>153</v>
      </c>
      <c r="H282" s="224">
        <v>90</v>
      </c>
      <c r="I282" s="225"/>
      <c r="J282" s="226">
        <f>ROUND(I282*H282,2)</f>
        <v>0</v>
      </c>
      <c r="K282" s="222" t="s">
        <v>129</v>
      </c>
      <c r="L282" s="71"/>
      <c r="M282" s="227" t="s">
        <v>21</v>
      </c>
      <c r="N282" s="228" t="s">
        <v>44</v>
      </c>
      <c r="O282" s="46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AR282" s="23" t="s">
        <v>130</v>
      </c>
      <c r="AT282" s="23" t="s">
        <v>125</v>
      </c>
      <c r="AU282" s="23" t="s">
        <v>83</v>
      </c>
      <c r="AY282" s="23" t="s">
        <v>122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81</v>
      </c>
      <c r="BK282" s="231">
        <f>ROUND(I282*H282,2)</f>
        <v>0</v>
      </c>
      <c r="BL282" s="23" t="s">
        <v>130</v>
      </c>
      <c r="BM282" s="23" t="s">
        <v>494</v>
      </c>
    </row>
    <row r="283" s="1" customFormat="1">
      <c r="B283" s="45"/>
      <c r="C283" s="73"/>
      <c r="D283" s="232" t="s">
        <v>132</v>
      </c>
      <c r="E283" s="73"/>
      <c r="F283" s="233" t="s">
        <v>495</v>
      </c>
      <c r="G283" s="73"/>
      <c r="H283" s="73"/>
      <c r="I283" s="190"/>
      <c r="J283" s="73"/>
      <c r="K283" s="73"/>
      <c r="L283" s="71"/>
      <c r="M283" s="234"/>
      <c r="N283" s="46"/>
      <c r="O283" s="46"/>
      <c r="P283" s="46"/>
      <c r="Q283" s="46"/>
      <c r="R283" s="46"/>
      <c r="S283" s="46"/>
      <c r="T283" s="94"/>
      <c r="AT283" s="23" t="s">
        <v>132</v>
      </c>
      <c r="AU283" s="23" t="s">
        <v>83</v>
      </c>
    </row>
    <row r="284" s="11" customFormat="1">
      <c r="B284" s="235"/>
      <c r="C284" s="236"/>
      <c r="D284" s="232" t="s">
        <v>134</v>
      </c>
      <c r="E284" s="237" t="s">
        <v>21</v>
      </c>
      <c r="F284" s="238" t="s">
        <v>496</v>
      </c>
      <c r="G284" s="236"/>
      <c r="H284" s="239">
        <v>90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134</v>
      </c>
      <c r="AU284" s="245" t="s">
        <v>83</v>
      </c>
      <c r="AV284" s="11" t="s">
        <v>83</v>
      </c>
      <c r="AW284" s="11" t="s">
        <v>37</v>
      </c>
      <c r="AX284" s="11" t="s">
        <v>81</v>
      </c>
      <c r="AY284" s="245" t="s">
        <v>122</v>
      </c>
    </row>
    <row r="285" s="10" customFormat="1" ht="37.44" customHeight="1">
      <c r="B285" s="204"/>
      <c r="C285" s="205"/>
      <c r="D285" s="206" t="s">
        <v>72</v>
      </c>
      <c r="E285" s="207" t="s">
        <v>497</v>
      </c>
      <c r="F285" s="207" t="s">
        <v>498</v>
      </c>
      <c r="G285" s="205"/>
      <c r="H285" s="205"/>
      <c r="I285" s="208"/>
      <c r="J285" s="209">
        <f>BK285</f>
        <v>0</v>
      </c>
      <c r="K285" s="205"/>
      <c r="L285" s="210"/>
      <c r="M285" s="211"/>
      <c r="N285" s="212"/>
      <c r="O285" s="212"/>
      <c r="P285" s="213">
        <f>SUM(P286:P335)</f>
        <v>0</v>
      </c>
      <c r="Q285" s="212"/>
      <c r="R285" s="213">
        <f>SUM(R286:R335)</f>
        <v>0</v>
      </c>
      <c r="S285" s="212"/>
      <c r="T285" s="214">
        <f>SUM(T286:T335)</f>
        <v>0</v>
      </c>
      <c r="AR285" s="215" t="s">
        <v>130</v>
      </c>
      <c r="AT285" s="216" t="s">
        <v>72</v>
      </c>
      <c r="AU285" s="216" t="s">
        <v>73</v>
      </c>
      <c r="AY285" s="215" t="s">
        <v>122</v>
      </c>
      <c r="BK285" s="217">
        <f>SUM(BK286:BK335)</f>
        <v>0</v>
      </c>
    </row>
    <row r="286" s="1" customFormat="1" ht="16.5" customHeight="1">
      <c r="B286" s="45"/>
      <c r="C286" s="220" t="s">
        <v>499</v>
      </c>
      <c r="D286" s="220" t="s">
        <v>125</v>
      </c>
      <c r="E286" s="221" t="s">
        <v>500</v>
      </c>
      <c r="F286" s="222" t="s">
        <v>501</v>
      </c>
      <c r="G286" s="223" t="s">
        <v>168</v>
      </c>
      <c r="H286" s="224">
        <v>6</v>
      </c>
      <c r="I286" s="225"/>
      <c r="J286" s="226">
        <f>ROUND(I286*H286,2)</f>
        <v>0</v>
      </c>
      <c r="K286" s="222" t="s">
        <v>129</v>
      </c>
      <c r="L286" s="71"/>
      <c r="M286" s="227" t="s">
        <v>21</v>
      </c>
      <c r="N286" s="228" t="s">
        <v>44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" t="s">
        <v>502</v>
      </c>
      <c r="AT286" s="23" t="s">
        <v>125</v>
      </c>
      <c r="AU286" s="23" t="s">
        <v>81</v>
      </c>
      <c r="AY286" s="23" t="s">
        <v>122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81</v>
      </c>
      <c r="BK286" s="231">
        <f>ROUND(I286*H286,2)</f>
        <v>0</v>
      </c>
      <c r="BL286" s="23" t="s">
        <v>502</v>
      </c>
      <c r="BM286" s="23" t="s">
        <v>503</v>
      </c>
    </row>
    <row r="287" s="1" customFormat="1" ht="16.5" customHeight="1">
      <c r="B287" s="45"/>
      <c r="C287" s="220" t="s">
        <v>504</v>
      </c>
      <c r="D287" s="220" t="s">
        <v>125</v>
      </c>
      <c r="E287" s="221" t="s">
        <v>505</v>
      </c>
      <c r="F287" s="222" t="s">
        <v>506</v>
      </c>
      <c r="G287" s="223" t="s">
        <v>168</v>
      </c>
      <c r="H287" s="224">
        <v>6</v>
      </c>
      <c r="I287" s="225"/>
      <c r="J287" s="226">
        <f>ROUND(I287*H287,2)</f>
        <v>0</v>
      </c>
      <c r="K287" s="222" t="s">
        <v>129</v>
      </c>
      <c r="L287" s="71"/>
      <c r="M287" s="227" t="s">
        <v>21</v>
      </c>
      <c r="N287" s="228" t="s">
        <v>44</v>
      </c>
      <c r="O287" s="46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AR287" s="23" t="s">
        <v>502</v>
      </c>
      <c r="AT287" s="23" t="s">
        <v>125</v>
      </c>
      <c r="AU287" s="23" t="s">
        <v>81</v>
      </c>
      <c r="AY287" s="23" t="s">
        <v>122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23" t="s">
        <v>81</v>
      </c>
      <c r="BK287" s="231">
        <f>ROUND(I287*H287,2)</f>
        <v>0</v>
      </c>
      <c r="BL287" s="23" t="s">
        <v>502</v>
      </c>
      <c r="BM287" s="23" t="s">
        <v>507</v>
      </c>
    </row>
    <row r="288" s="1" customFormat="1" ht="153" customHeight="1">
      <c r="B288" s="45"/>
      <c r="C288" s="220" t="s">
        <v>508</v>
      </c>
      <c r="D288" s="220" t="s">
        <v>125</v>
      </c>
      <c r="E288" s="221" t="s">
        <v>509</v>
      </c>
      <c r="F288" s="222" t="s">
        <v>510</v>
      </c>
      <c r="G288" s="223" t="s">
        <v>162</v>
      </c>
      <c r="H288" s="224">
        <v>4786.6019999999999</v>
      </c>
      <c r="I288" s="225"/>
      <c r="J288" s="226">
        <f>ROUND(I288*H288,2)</f>
        <v>0</v>
      </c>
      <c r="K288" s="222" t="s">
        <v>129</v>
      </c>
      <c r="L288" s="71"/>
      <c r="M288" s="227" t="s">
        <v>21</v>
      </c>
      <c r="N288" s="228" t="s">
        <v>44</v>
      </c>
      <c r="O288" s="46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AR288" s="23" t="s">
        <v>502</v>
      </c>
      <c r="AT288" s="23" t="s">
        <v>125</v>
      </c>
      <c r="AU288" s="23" t="s">
        <v>81</v>
      </c>
      <c r="AY288" s="23" t="s">
        <v>122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23" t="s">
        <v>81</v>
      </c>
      <c r="BK288" s="231">
        <f>ROUND(I288*H288,2)</f>
        <v>0</v>
      </c>
      <c r="BL288" s="23" t="s">
        <v>502</v>
      </c>
      <c r="BM288" s="23" t="s">
        <v>511</v>
      </c>
    </row>
    <row r="289" s="1" customFormat="1">
      <c r="B289" s="45"/>
      <c r="C289" s="73"/>
      <c r="D289" s="232" t="s">
        <v>132</v>
      </c>
      <c r="E289" s="73"/>
      <c r="F289" s="233" t="s">
        <v>512</v>
      </c>
      <c r="G289" s="73"/>
      <c r="H289" s="73"/>
      <c r="I289" s="190"/>
      <c r="J289" s="73"/>
      <c r="K289" s="73"/>
      <c r="L289" s="71"/>
      <c r="M289" s="234"/>
      <c r="N289" s="46"/>
      <c r="O289" s="46"/>
      <c r="P289" s="46"/>
      <c r="Q289" s="46"/>
      <c r="R289" s="46"/>
      <c r="S289" s="46"/>
      <c r="T289" s="94"/>
      <c r="AT289" s="23" t="s">
        <v>132</v>
      </c>
      <c r="AU289" s="23" t="s">
        <v>81</v>
      </c>
    </row>
    <row r="290" s="13" customFormat="1">
      <c r="B290" s="267"/>
      <c r="C290" s="268"/>
      <c r="D290" s="232" t="s">
        <v>134</v>
      </c>
      <c r="E290" s="269" t="s">
        <v>21</v>
      </c>
      <c r="F290" s="270" t="s">
        <v>513</v>
      </c>
      <c r="G290" s="268"/>
      <c r="H290" s="269" t="s">
        <v>21</v>
      </c>
      <c r="I290" s="271"/>
      <c r="J290" s="268"/>
      <c r="K290" s="268"/>
      <c r="L290" s="272"/>
      <c r="M290" s="273"/>
      <c r="N290" s="274"/>
      <c r="O290" s="274"/>
      <c r="P290" s="274"/>
      <c r="Q290" s="274"/>
      <c r="R290" s="274"/>
      <c r="S290" s="274"/>
      <c r="T290" s="275"/>
      <c r="AT290" s="276" t="s">
        <v>134</v>
      </c>
      <c r="AU290" s="276" t="s">
        <v>81</v>
      </c>
      <c r="AV290" s="13" t="s">
        <v>81</v>
      </c>
      <c r="AW290" s="13" t="s">
        <v>37</v>
      </c>
      <c r="AX290" s="13" t="s">
        <v>73</v>
      </c>
      <c r="AY290" s="276" t="s">
        <v>122</v>
      </c>
    </row>
    <row r="291" s="11" customFormat="1">
      <c r="B291" s="235"/>
      <c r="C291" s="236"/>
      <c r="D291" s="232" t="s">
        <v>134</v>
      </c>
      <c r="E291" s="237" t="s">
        <v>21</v>
      </c>
      <c r="F291" s="238" t="s">
        <v>514</v>
      </c>
      <c r="G291" s="236"/>
      <c r="H291" s="239">
        <v>2415.5999999999999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AT291" s="245" t="s">
        <v>134</v>
      </c>
      <c r="AU291" s="245" t="s">
        <v>81</v>
      </c>
      <c r="AV291" s="11" t="s">
        <v>83</v>
      </c>
      <c r="AW291" s="11" t="s">
        <v>37</v>
      </c>
      <c r="AX291" s="11" t="s">
        <v>73</v>
      </c>
      <c r="AY291" s="245" t="s">
        <v>122</v>
      </c>
    </row>
    <row r="292" s="11" customFormat="1">
      <c r="B292" s="235"/>
      <c r="C292" s="236"/>
      <c r="D292" s="232" t="s">
        <v>134</v>
      </c>
      <c r="E292" s="237" t="s">
        <v>21</v>
      </c>
      <c r="F292" s="238" t="s">
        <v>515</v>
      </c>
      <c r="G292" s="236"/>
      <c r="H292" s="239">
        <v>2362.5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AT292" s="245" t="s">
        <v>134</v>
      </c>
      <c r="AU292" s="245" t="s">
        <v>81</v>
      </c>
      <c r="AV292" s="11" t="s">
        <v>83</v>
      </c>
      <c r="AW292" s="11" t="s">
        <v>37</v>
      </c>
      <c r="AX292" s="11" t="s">
        <v>73</v>
      </c>
      <c r="AY292" s="245" t="s">
        <v>122</v>
      </c>
    </row>
    <row r="293" s="11" customFormat="1">
      <c r="B293" s="235"/>
      <c r="C293" s="236"/>
      <c r="D293" s="232" t="s">
        <v>134</v>
      </c>
      <c r="E293" s="237" t="s">
        <v>21</v>
      </c>
      <c r="F293" s="238" t="s">
        <v>516</v>
      </c>
      <c r="G293" s="236"/>
      <c r="H293" s="239">
        <v>8.5020000000000007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AT293" s="245" t="s">
        <v>134</v>
      </c>
      <c r="AU293" s="245" t="s">
        <v>81</v>
      </c>
      <c r="AV293" s="11" t="s">
        <v>83</v>
      </c>
      <c r="AW293" s="11" t="s">
        <v>37</v>
      </c>
      <c r="AX293" s="11" t="s">
        <v>73</v>
      </c>
      <c r="AY293" s="245" t="s">
        <v>122</v>
      </c>
    </row>
    <row r="294" s="12" customFormat="1">
      <c r="B294" s="246"/>
      <c r="C294" s="247"/>
      <c r="D294" s="232" t="s">
        <v>134</v>
      </c>
      <c r="E294" s="248" t="s">
        <v>21</v>
      </c>
      <c r="F294" s="249" t="s">
        <v>137</v>
      </c>
      <c r="G294" s="247"/>
      <c r="H294" s="250">
        <v>4786.6019999999999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AT294" s="256" t="s">
        <v>134</v>
      </c>
      <c r="AU294" s="256" t="s">
        <v>81</v>
      </c>
      <c r="AV294" s="12" t="s">
        <v>130</v>
      </c>
      <c r="AW294" s="12" t="s">
        <v>37</v>
      </c>
      <c r="AX294" s="12" t="s">
        <v>81</v>
      </c>
      <c r="AY294" s="256" t="s">
        <v>122</v>
      </c>
    </row>
    <row r="295" s="1" customFormat="1" ht="153" customHeight="1">
      <c r="B295" s="45"/>
      <c r="C295" s="220" t="s">
        <v>517</v>
      </c>
      <c r="D295" s="220" t="s">
        <v>125</v>
      </c>
      <c r="E295" s="221" t="s">
        <v>518</v>
      </c>
      <c r="F295" s="222" t="s">
        <v>519</v>
      </c>
      <c r="G295" s="223" t="s">
        <v>162</v>
      </c>
      <c r="H295" s="224">
        <v>3539.7600000000002</v>
      </c>
      <c r="I295" s="225"/>
      <c r="J295" s="226">
        <f>ROUND(I295*H295,2)</f>
        <v>0</v>
      </c>
      <c r="K295" s="222" t="s">
        <v>129</v>
      </c>
      <c r="L295" s="71"/>
      <c r="M295" s="227" t="s">
        <v>21</v>
      </c>
      <c r="N295" s="228" t="s">
        <v>44</v>
      </c>
      <c r="O295" s="46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AR295" s="23" t="s">
        <v>502</v>
      </c>
      <c r="AT295" s="23" t="s">
        <v>125</v>
      </c>
      <c r="AU295" s="23" t="s">
        <v>81</v>
      </c>
      <c r="AY295" s="23" t="s">
        <v>122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23" t="s">
        <v>81</v>
      </c>
      <c r="BK295" s="231">
        <f>ROUND(I295*H295,2)</f>
        <v>0</v>
      </c>
      <c r="BL295" s="23" t="s">
        <v>502</v>
      </c>
      <c r="BM295" s="23" t="s">
        <v>520</v>
      </c>
    </row>
    <row r="296" s="1" customFormat="1">
      <c r="B296" s="45"/>
      <c r="C296" s="73"/>
      <c r="D296" s="232" t="s">
        <v>132</v>
      </c>
      <c r="E296" s="73"/>
      <c r="F296" s="233" t="s">
        <v>512</v>
      </c>
      <c r="G296" s="73"/>
      <c r="H296" s="73"/>
      <c r="I296" s="190"/>
      <c r="J296" s="73"/>
      <c r="K296" s="73"/>
      <c r="L296" s="71"/>
      <c r="M296" s="234"/>
      <c r="N296" s="46"/>
      <c r="O296" s="46"/>
      <c r="P296" s="46"/>
      <c r="Q296" s="46"/>
      <c r="R296" s="46"/>
      <c r="S296" s="46"/>
      <c r="T296" s="94"/>
      <c r="AT296" s="23" t="s">
        <v>132</v>
      </c>
      <c r="AU296" s="23" t="s">
        <v>81</v>
      </c>
    </row>
    <row r="297" s="11" customFormat="1">
      <c r="B297" s="235"/>
      <c r="C297" s="236"/>
      <c r="D297" s="232" t="s">
        <v>134</v>
      </c>
      <c r="E297" s="237" t="s">
        <v>21</v>
      </c>
      <c r="F297" s="238" t="s">
        <v>521</v>
      </c>
      <c r="G297" s="236"/>
      <c r="H297" s="239">
        <v>3539.7600000000002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AT297" s="245" t="s">
        <v>134</v>
      </c>
      <c r="AU297" s="245" t="s">
        <v>81</v>
      </c>
      <c r="AV297" s="11" t="s">
        <v>83</v>
      </c>
      <c r="AW297" s="11" t="s">
        <v>37</v>
      </c>
      <c r="AX297" s="11" t="s">
        <v>81</v>
      </c>
      <c r="AY297" s="245" t="s">
        <v>122</v>
      </c>
    </row>
    <row r="298" s="1" customFormat="1" ht="153" customHeight="1">
      <c r="B298" s="45"/>
      <c r="C298" s="220" t="s">
        <v>522</v>
      </c>
      <c r="D298" s="220" t="s">
        <v>125</v>
      </c>
      <c r="E298" s="221" t="s">
        <v>523</v>
      </c>
      <c r="F298" s="222" t="s">
        <v>524</v>
      </c>
      <c r="G298" s="223" t="s">
        <v>162</v>
      </c>
      <c r="H298" s="224">
        <v>814.51999999999998</v>
      </c>
      <c r="I298" s="225"/>
      <c r="J298" s="226">
        <f>ROUND(I298*H298,2)</f>
        <v>0</v>
      </c>
      <c r="K298" s="222" t="s">
        <v>129</v>
      </c>
      <c r="L298" s="71"/>
      <c r="M298" s="227" t="s">
        <v>21</v>
      </c>
      <c r="N298" s="228" t="s">
        <v>44</v>
      </c>
      <c r="O298" s="46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AR298" s="23" t="s">
        <v>502</v>
      </c>
      <c r="AT298" s="23" t="s">
        <v>125</v>
      </c>
      <c r="AU298" s="23" t="s">
        <v>81</v>
      </c>
      <c r="AY298" s="23" t="s">
        <v>122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23" t="s">
        <v>81</v>
      </c>
      <c r="BK298" s="231">
        <f>ROUND(I298*H298,2)</f>
        <v>0</v>
      </c>
      <c r="BL298" s="23" t="s">
        <v>502</v>
      </c>
      <c r="BM298" s="23" t="s">
        <v>525</v>
      </c>
    </row>
    <row r="299" s="1" customFormat="1">
      <c r="B299" s="45"/>
      <c r="C299" s="73"/>
      <c r="D299" s="232" t="s">
        <v>132</v>
      </c>
      <c r="E299" s="73"/>
      <c r="F299" s="233" t="s">
        <v>512</v>
      </c>
      <c r="G299" s="73"/>
      <c r="H299" s="73"/>
      <c r="I299" s="190"/>
      <c r="J299" s="73"/>
      <c r="K299" s="73"/>
      <c r="L299" s="71"/>
      <c r="M299" s="234"/>
      <c r="N299" s="46"/>
      <c r="O299" s="46"/>
      <c r="P299" s="46"/>
      <c r="Q299" s="46"/>
      <c r="R299" s="46"/>
      <c r="S299" s="46"/>
      <c r="T299" s="94"/>
      <c r="AT299" s="23" t="s">
        <v>132</v>
      </c>
      <c r="AU299" s="23" t="s">
        <v>81</v>
      </c>
    </row>
    <row r="300" s="11" customFormat="1">
      <c r="B300" s="235"/>
      <c r="C300" s="236"/>
      <c r="D300" s="232" t="s">
        <v>134</v>
      </c>
      <c r="E300" s="237" t="s">
        <v>21</v>
      </c>
      <c r="F300" s="238" t="s">
        <v>526</v>
      </c>
      <c r="G300" s="236"/>
      <c r="H300" s="239">
        <v>814.51999999999998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AT300" s="245" t="s">
        <v>134</v>
      </c>
      <c r="AU300" s="245" t="s">
        <v>81</v>
      </c>
      <c r="AV300" s="11" t="s">
        <v>83</v>
      </c>
      <c r="AW300" s="11" t="s">
        <v>37</v>
      </c>
      <c r="AX300" s="11" t="s">
        <v>81</v>
      </c>
      <c r="AY300" s="245" t="s">
        <v>122</v>
      </c>
    </row>
    <row r="301" s="1" customFormat="1" ht="153" customHeight="1">
      <c r="B301" s="45"/>
      <c r="C301" s="220" t="s">
        <v>527</v>
      </c>
      <c r="D301" s="220" t="s">
        <v>125</v>
      </c>
      <c r="E301" s="221" t="s">
        <v>528</v>
      </c>
      <c r="F301" s="222" t="s">
        <v>529</v>
      </c>
      <c r="G301" s="223" t="s">
        <v>162</v>
      </c>
      <c r="H301" s="224">
        <v>26.873000000000001</v>
      </c>
      <c r="I301" s="225"/>
      <c r="J301" s="226">
        <f>ROUND(I301*H301,2)</f>
        <v>0</v>
      </c>
      <c r="K301" s="222" t="s">
        <v>129</v>
      </c>
      <c r="L301" s="71"/>
      <c r="M301" s="227" t="s">
        <v>21</v>
      </c>
      <c r="N301" s="228" t="s">
        <v>44</v>
      </c>
      <c r="O301" s="46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AR301" s="23" t="s">
        <v>502</v>
      </c>
      <c r="AT301" s="23" t="s">
        <v>125</v>
      </c>
      <c r="AU301" s="23" t="s">
        <v>81</v>
      </c>
      <c r="AY301" s="23" t="s">
        <v>122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23" t="s">
        <v>81</v>
      </c>
      <c r="BK301" s="231">
        <f>ROUND(I301*H301,2)</f>
        <v>0</v>
      </c>
      <c r="BL301" s="23" t="s">
        <v>502</v>
      </c>
      <c r="BM301" s="23" t="s">
        <v>530</v>
      </c>
    </row>
    <row r="302" s="1" customFormat="1">
      <c r="B302" s="45"/>
      <c r="C302" s="73"/>
      <c r="D302" s="232" t="s">
        <v>132</v>
      </c>
      <c r="E302" s="73"/>
      <c r="F302" s="233" t="s">
        <v>512</v>
      </c>
      <c r="G302" s="73"/>
      <c r="H302" s="73"/>
      <c r="I302" s="190"/>
      <c r="J302" s="73"/>
      <c r="K302" s="73"/>
      <c r="L302" s="71"/>
      <c r="M302" s="234"/>
      <c r="N302" s="46"/>
      <c r="O302" s="46"/>
      <c r="P302" s="46"/>
      <c r="Q302" s="46"/>
      <c r="R302" s="46"/>
      <c r="S302" s="46"/>
      <c r="T302" s="94"/>
      <c r="AT302" s="23" t="s">
        <v>132</v>
      </c>
      <c r="AU302" s="23" t="s">
        <v>81</v>
      </c>
    </row>
    <row r="303" s="11" customFormat="1">
      <c r="B303" s="235"/>
      <c r="C303" s="236"/>
      <c r="D303" s="232" t="s">
        <v>134</v>
      </c>
      <c r="E303" s="237" t="s">
        <v>21</v>
      </c>
      <c r="F303" s="238" t="s">
        <v>531</v>
      </c>
      <c r="G303" s="236"/>
      <c r="H303" s="239">
        <v>2.04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134</v>
      </c>
      <c r="AU303" s="245" t="s">
        <v>81</v>
      </c>
      <c r="AV303" s="11" t="s">
        <v>83</v>
      </c>
      <c r="AW303" s="11" t="s">
        <v>37</v>
      </c>
      <c r="AX303" s="11" t="s">
        <v>73</v>
      </c>
      <c r="AY303" s="245" t="s">
        <v>122</v>
      </c>
    </row>
    <row r="304" s="11" customFormat="1">
      <c r="B304" s="235"/>
      <c r="C304" s="236"/>
      <c r="D304" s="232" t="s">
        <v>134</v>
      </c>
      <c r="E304" s="237" t="s">
        <v>21</v>
      </c>
      <c r="F304" s="238" t="s">
        <v>532</v>
      </c>
      <c r="G304" s="236"/>
      <c r="H304" s="239">
        <v>0.20200000000000001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AT304" s="245" t="s">
        <v>134</v>
      </c>
      <c r="AU304" s="245" t="s">
        <v>81</v>
      </c>
      <c r="AV304" s="11" t="s">
        <v>83</v>
      </c>
      <c r="AW304" s="11" t="s">
        <v>37</v>
      </c>
      <c r="AX304" s="11" t="s">
        <v>73</v>
      </c>
      <c r="AY304" s="245" t="s">
        <v>122</v>
      </c>
    </row>
    <row r="305" s="11" customFormat="1">
      <c r="B305" s="235"/>
      <c r="C305" s="236"/>
      <c r="D305" s="232" t="s">
        <v>134</v>
      </c>
      <c r="E305" s="237" t="s">
        <v>21</v>
      </c>
      <c r="F305" s="238" t="s">
        <v>533</v>
      </c>
      <c r="G305" s="236"/>
      <c r="H305" s="239">
        <v>1.347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134</v>
      </c>
      <c r="AU305" s="245" t="s">
        <v>81</v>
      </c>
      <c r="AV305" s="11" t="s">
        <v>83</v>
      </c>
      <c r="AW305" s="11" t="s">
        <v>37</v>
      </c>
      <c r="AX305" s="11" t="s">
        <v>73</v>
      </c>
      <c r="AY305" s="245" t="s">
        <v>122</v>
      </c>
    </row>
    <row r="306" s="11" customFormat="1">
      <c r="B306" s="235"/>
      <c r="C306" s="236"/>
      <c r="D306" s="232" t="s">
        <v>134</v>
      </c>
      <c r="E306" s="237" t="s">
        <v>21</v>
      </c>
      <c r="F306" s="238" t="s">
        <v>534</v>
      </c>
      <c r="G306" s="236"/>
      <c r="H306" s="239">
        <v>3.698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AT306" s="245" t="s">
        <v>134</v>
      </c>
      <c r="AU306" s="245" t="s">
        <v>81</v>
      </c>
      <c r="AV306" s="11" t="s">
        <v>83</v>
      </c>
      <c r="AW306" s="11" t="s">
        <v>37</v>
      </c>
      <c r="AX306" s="11" t="s">
        <v>73</v>
      </c>
      <c r="AY306" s="245" t="s">
        <v>122</v>
      </c>
    </row>
    <row r="307" s="11" customFormat="1">
      <c r="B307" s="235"/>
      <c r="C307" s="236"/>
      <c r="D307" s="232" t="s">
        <v>134</v>
      </c>
      <c r="E307" s="237" t="s">
        <v>21</v>
      </c>
      <c r="F307" s="238" t="s">
        <v>535</v>
      </c>
      <c r="G307" s="236"/>
      <c r="H307" s="239">
        <v>19.585999999999999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AT307" s="245" t="s">
        <v>134</v>
      </c>
      <c r="AU307" s="245" t="s">
        <v>81</v>
      </c>
      <c r="AV307" s="11" t="s">
        <v>83</v>
      </c>
      <c r="AW307" s="11" t="s">
        <v>37</v>
      </c>
      <c r="AX307" s="11" t="s">
        <v>73</v>
      </c>
      <c r="AY307" s="245" t="s">
        <v>122</v>
      </c>
    </row>
    <row r="308" s="12" customFormat="1">
      <c r="B308" s="246"/>
      <c r="C308" s="247"/>
      <c r="D308" s="232" t="s">
        <v>134</v>
      </c>
      <c r="E308" s="248" t="s">
        <v>21</v>
      </c>
      <c r="F308" s="249" t="s">
        <v>137</v>
      </c>
      <c r="G308" s="247"/>
      <c r="H308" s="250">
        <v>26.873000000000001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AT308" s="256" t="s">
        <v>134</v>
      </c>
      <c r="AU308" s="256" t="s">
        <v>81</v>
      </c>
      <c r="AV308" s="12" t="s">
        <v>130</v>
      </c>
      <c r="AW308" s="12" t="s">
        <v>37</v>
      </c>
      <c r="AX308" s="12" t="s">
        <v>81</v>
      </c>
      <c r="AY308" s="256" t="s">
        <v>122</v>
      </c>
    </row>
    <row r="309" s="1" customFormat="1" ht="153" customHeight="1">
      <c r="B309" s="45"/>
      <c r="C309" s="220" t="s">
        <v>536</v>
      </c>
      <c r="D309" s="220" t="s">
        <v>125</v>
      </c>
      <c r="E309" s="221" t="s">
        <v>537</v>
      </c>
      <c r="F309" s="222" t="s">
        <v>538</v>
      </c>
      <c r="G309" s="223" t="s">
        <v>162</v>
      </c>
      <c r="H309" s="224">
        <v>68.415000000000006</v>
      </c>
      <c r="I309" s="225"/>
      <c r="J309" s="226">
        <f>ROUND(I309*H309,2)</f>
        <v>0</v>
      </c>
      <c r="K309" s="222" t="s">
        <v>129</v>
      </c>
      <c r="L309" s="71"/>
      <c r="M309" s="227" t="s">
        <v>21</v>
      </c>
      <c r="N309" s="228" t="s">
        <v>44</v>
      </c>
      <c r="O309" s="46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AR309" s="23" t="s">
        <v>502</v>
      </c>
      <c r="AT309" s="23" t="s">
        <v>125</v>
      </c>
      <c r="AU309" s="23" t="s">
        <v>81</v>
      </c>
      <c r="AY309" s="23" t="s">
        <v>122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23" t="s">
        <v>81</v>
      </c>
      <c r="BK309" s="231">
        <f>ROUND(I309*H309,2)</f>
        <v>0</v>
      </c>
      <c r="BL309" s="23" t="s">
        <v>502</v>
      </c>
      <c r="BM309" s="23" t="s">
        <v>539</v>
      </c>
    </row>
    <row r="310" s="1" customFormat="1">
      <c r="B310" s="45"/>
      <c r="C310" s="73"/>
      <c r="D310" s="232" t="s">
        <v>132</v>
      </c>
      <c r="E310" s="73"/>
      <c r="F310" s="233" t="s">
        <v>512</v>
      </c>
      <c r="G310" s="73"/>
      <c r="H310" s="73"/>
      <c r="I310" s="190"/>
      <c r="J310" s="73"/>
      <c r="K310" s="73"/>
      <c r="L310" s="71"/>
      <c r="M310" s="234"/>
      <c r="N310" s="46"/>
      <c r="O310" s="46"/>
      <c r="P310" s="46"/>
      <c r="Q310" s="46"/>
      <c r="R310" s="46"/>
      <c r="S310" s="46"/>
      <c r="T310" s="94"/>
      <c r="AT310" s="23" t="s">
        <v>132</v>
      </c>
      <c r="AU310" s="23" t="s">
        <v>81</v>
      </c>
    </row>
    <row r="311" s="11" customFormat="1">
      <c r="B311" s="235"/>
      <c r="C311" s="236"/>
      <c r="D311" s="232" t="s">
        <v>134</v>
      </c>
      <c r="E311" s="237" t="s">
        <v>21</v>
      </c>
      <c r="F311" s="238" t="s">
        <v>540</v>
      </c>
      <c r="G311" s="236"/>
      <c r="H311" s="239">
        <v>8.4600000000000009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AT311" s="245" t="s">
        <v>134</v>
      </c>
      <c r="AU311" s="245" t="s">
        <v>81</v>
      </c>
      <c r="AV311" s="11" t="s">
        <v>83</v>
      </c>
      <c r="AW311" s="11" t="s">
        <v>37</v>
      </c>
      <c r="AX311" s="11" t="s">
        <v>73</v>
      </c>
      <c r="AY311" s="245" t="s">
        <v>122</v>
      </c>
    </row>
    <row r="312" s="11" customFormat="1">
      <c r="B312" s="235"/>
      <c r="C312" s="236"/>
      <c r="D312" s="232" t="s">
        <v>134</v>
      </c>
      <c r="E312" s="237" t="s">
        <v>21</v>
      </c>
      <c r="F312" s="238" t="s">
        <v>541</v>
      </c>
      <c r="G312" s="236"/>
      <c r="H312" s="239">
        <v>28.800000000000001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AT312" s="245" t="s">
        <v>134</v>
      </c>
      <c r="AU312" s="245" t="s">
        <v>81</v>
      </c>
      <c r="AV312" s="11" t="s">
        <v>83</v>
      </c>
      <c r="AW312" s="11" t="s">
        <v>37</v>
      </c>
      <c r="AX312" s="11" t="s">
        <v>73</v>
      </c>
      <c r="AY312" s="245" t="s">
        <v>122</v>
      </c>
    </row>
    <row r="313" s="11" customFormat="1">
      <c r="B313" s="235"/>
      <c r="C313" s="236"/>
      <c r="D313" s="232" t="s">
        <v>134</v>
      </c>
      <c r="E313" s="237" t="s">
        <v>21</v>
      </c>
      <c r="F313" s="238" t="s">
        <v>542</v>
      </c>
      <c r="G313" s="236"/>
      <c r="H313" s="239">
        <v>13.41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AT313" s="245" t="s">
        <v>134</v>
      </c>
      <c r="AU313" s="245" t="s">
        <v>81</v>
      </c>
      <c r="AV313" s="11" t="s">
        <v>83</v>
      </c>
      <c r="AW313" s="11" t="s">
        <v>37</v>
      </c>
      <c r="AX313" s="11" t="s">
        <v>73</v>
      </c>
      <c r="AY313" s="245" t="s">
        <v>122</v>
      </c>
    </row>
    <row r="314" s="11" customFormat="1">
      <c r="B314" s="235"/>
      <c r="C314" s="236"/>
      <c r="D314" s="232" t="s">
        <v>134</v>
      </c>
      <c r="E314" s="237" t="s">
        <v>21</v>
      </c>
      <c r="F314" s="238" t="s">
        <v>543</v>
      </c>
      <c r="G314" s="236"/>
      <c r="H314" s="239">
        <v>17.745000000000001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AT314" s="245" t="s">
        <v>134</v>
      </c>
      <c r="AU314" s="245" t="s">
        <v>81</v>
      </c>
      <c r="AV314" s="11" t="s">
        <v>83</v>
      </c>
      <c r="AW314" s="11" t="s">
        <v>37</v>
      </c>
      <c r="AX314" s="11" t="s">
        <v>73</v>
      </c>
      <c r="AY314" s="245" t="s">
        <v>122</v>
      </c>
    </row>
    <row r="315" s="12" customFormat="1">
      <c r="B315" s="246"/>
      <c r="C315" s="247"/>
      <c r="D315" s="232" t="s">
        <v>134</v>
      </c>
      <c r="E315" s="248" t="s">
        <v>21</v>
      </c>
      <c r="F315" s="249" t="s">
        <v>137</v>
      </c>
      <c r="G315" s="247"/>
      <c r="H315" s="250">
        <v>68.415000000000006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AT315" s="256" t="s">
        <v>134</v>
      </c>
      <c r="AU315" s="256" t="s">
        <v>81</v>
      </c>
      <c r="AV315" s="12" t="s">
        <v>130</v>
      </c>
      <c r="AW315" s="12" t="s">
        <v>37</v>
      </c>
      <c r="AX315" s="12" t="s">
        <v>81</v>
      </c>
      <c r="AY315" s="256" t="s">
        <v>122</v>
      </c>
    </row>
    <row r="316" s="1" customFormat="1" ht="153" customHeight="1">
      <c r="B316" s="45"/>
      <c r="C316" s="220" t="s">
        <v>544</v>
      </c>
      <c r="D316" s="220" t="s">
        <v>125</v>
      </c>
      <c r="E316" s="221" t="s">
        <v>545</v>
      </c>
      <c r="F316" s="222" t="s">
        <v>546</v>
      </c>
      <c r="G316" s="223" t="s">
        <v>162</v>
      </c>
      <c r="H316" s="224">
        <v>1088.0699999999999</v>
      </c>
      <c r="I316" s="225"/>
      <c r="J316" s="226">
        <f>ROUND(I316*H316,2)</f>
        <v>0</v>
      </c>
      <c r="K316" s="222" t="s">
        <v>129</v>
      </c>
      <c r="L316" s="71"/>
      <c r="M316" s="227" t="s">
        <v>21</v>
      </c>
      <c r="N316" s="228" t="s">
        <v>44</v>
      </c>
      <c r="O316" s="46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AR316" s="23" t="s">
        <v>502</v>
      </c>
      <c r="AT316" s="23" t="s">
        <v>125</v>
      </c>
      <c r="AU316" s="23" t="s">
        <v>81</v>
      </c>
      <c r="AY316" s="23" t="s">
        <v>122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23" t="s">
        <v>81</v>
      </c>
      <c r="BK316" s="231">
        <f>ROUND(I316*H316,2)</f>
        <v>0</v>
      </c>
      <c r="BL316" s="23" t="s">
        <v>502</v>
      </c>
      <c r="BM316" s="23" t="s">
        <v>547</v>
      </c>
    </row>
    <row r="317" s="1" customFormat="1">
      <c r="B317" s="45"/>
      <c r="C317" s="73"/>
      <c r="D317" s="232" t="s">
        <v>132</v>
      </c>
      <c r="E317" s="73"/>
      <c r="F317" s="233" t="s">
        <v>512</v>
      </c>
      <c r="G317" s="73"/>
      <c r="H317" s="73"/>
      <c r="I317" s="190"/>
      <c r="J317" s="73"/>
      <c r="K317" s="73"/>
      <c r="L317" s="71"/>
      <c r="M317" s="234"/>
      <c r="N317" s="46"/>
      <c r="O317" s="46"/>
      <c r="P317" s="46"/>
      <c r="Q317" s="46"/>
      <c r="R317" s="46"/>
      <c r="S317" s="46"/>
      <c r="T317" s="94"/>
      <c r="AT317" s="23" t="s">
        <v>132</v>
      </c>
      <c r="AU317" s="23" t="s">
        <v>81</v>
      </c>
    </row>
    <row r="318" s="11" customFormat="1">
      <c r="B318" s="235"/>
      <c r="C318" s="236"/>
      <c r="D318" s="232" t="s">
        <v>134</v>
      </c>
      <c r="E318" s="237" t="s">
        <v>21</v>
      </c>
      <c r="F318" s="238" t="s">
        <v>548</v>
      </c>
      <c r="G318" s="236"/>
      <c r="H318" s="239">
        <v>884.33600000000001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AT318" s="245" t="s">
        <v>134</v>
      </c>
      <c r="AU318" s="245" t="s">
        <v>81</v>
      </c>
      <c r="AV318" s="11" t="s">
        <v>83</v>
      </c>
      <c r="AW318" s="11" t="s">
        <v>37</v>
      </c>
      <c r="AX318" s="11" t="s">
        <v>73</v>
      </c>
      <c r="AY318" s="245" t="s">
        <v>122</v>
      </c>
    </row>
    <row r="319" s="11" customFormat="1">
      <c r="B319" s="235"/>
      <c r="C319" s="236"/>
      <c r="D319" s="232" t="s">
        <v>134</v>
      </c>
      <c r="E319" s="237" t="s">
        <v>21</v>
      </c>
      <c r="F319" s="238" t="s">
        <v>549</v>
      </c>
      <c r="G319" s="236"/>
      <c r="H319" s="239">
        <v>203.73400000000001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AT319" s="245" t="s">
        <v>134</v>
      </c>
      <c r="AU319" s="245" t="s">
        <v>81</v>
      </c>
      <c r="AV319" s="11" t="s">
        <v>83</v>
      </c>
      <c r="AW319" s="11" t="s">
        <v>37</v>
      </c>
      <c r="AX319" s="11" t="s">
        <v>73</v>
      </c>
      <c r="AY319" s="245" t="s">
        <v>122</v>
      </c>
    </row>
    <row r="320" s="12" customFormat="1">
      <c r="B320" s="246"/>
      <c r="C320" s="247"/>
      <c r="D320" s="232" t="s">
        <v>134</v>
      </c>
      <c r="E320" s="248" t="s">
        <v>21</v>
      </c>
      <c r="F320" s="249" t="s">
        <v>137</v>
      </c>
      <c r="G320" s="247"/>
      <c r="H320" s="250">
        <v>1088.0699999999999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AT320" s="256" t="s">
        <v>134</v>
      </c>
      <c r="AU320" s="256" t="s">
        <v>81</v>
      </c>
      <c r="AV320" s="12" t="s">
        <v>130</v>
      </c>
      <c r="AW320" s="12" t="s">
        <v>37</v>
      </c>
      <c r="AX320" s="12" t="s">
        <v>81</v>
      </c>
      <c r="AY320" s="256" t="s">
        <v>122</v>
      </c>
    </row>
    <row r="321" s="1" customFormat="1" ht="153" customHeight="1">
      <c r="B321" s="45"/>
      <c r="C321" s="220" t="s">
        <v>550</v>
      </c>
      <c r="D321" s="220" t="s">
        <v>125</v>
      </c>
      <c r="E321" s="221" t="s">
        <v>551</v>
      </c>
      <c r="F321" s="222" t="s">
        <v>552</v>
      </c>
      <c r="G321" s="223" t="s">
        <v>162</v>
      </c>
      <c r="H321" s="224">
        <v>392</v>
      </c>
      <c r="I321" s="225"/>
      <c r="J321" s="226">
        <f>ROUND(I321*H321,2)</f>
        <v>0</v>
      </c>
      <c r="K321" s="222" t="s">
        <v>129</v>
      </c>
      <c r="L321" s="71"/>
      <c r="M321" s="227" t="s">
        <v>21</v>
      </c>
      <c r="N321" s="228" t="s">
        <v>44</v>
      </c>
      <c r="O321" s="46"/>
      <c r="P321" s="229">
        <f>O321*H321</f>
        <v>0</v>
      </c>
      <c r="Q321" s="229">
        <v>0</v>
      </c>
      <c r="R321" s="229">
        <f>Q321*H321</f>
        <v>0</v>
      </c>
      <c r="S321" s="229">
        <v>0</v>
      </c>
      <c r="T321" s="230">
        <f>S321*H321</f>
        <v>0</v>
      </c>
      <c r="AR321" s="23" t="s">
        <v>502</v>
      </c>
      <c r="AT321" s="23" t="s">
        <v>125</v>
      </c>
      <c r="AU321" s="23" t="s">
        <v>81</v>
      </c>
      <c r="AY321" s="23" t="s">
        <v>122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81</v>
      </c>
      <c r="BK321" s="231">
        <f>ROUND(I321*H321,2)</f>
        <v>0</v>
      </c>
      <c r="BL321" s="23" t="s">
        <v>502</v>
      </c>
      <c r="BM321" s="23" t="s">
        <v>553</v>
      </c>
    </row>
    <row r="322" s="1" customFormat="1">
      <c r="B322" s="45"/>
      <c r="C322" s="73"/>
      <c r="D322" s="232" t="s">
        <v>132</v>
      </c>
      <c r="E322" s="73"/>
      <c r="F322" s="233" t="s">
        <v>512</v>
      </c>
      <c r="G322" s="73"/>
      <c r="H322" s="73"/>
      <c r="I322" s="190"/>
      <c r="J322" s="73"/>
      <c r="K322" s="73"/>
      <c r="L322" s="71"/>
      <c r="M322" s="234"/>
      <c r="N322" s="46"/>
      <c r="O322" s="46"/>
      <c r="P322" s="46"/>
      <c r="Q322" s="46"/>
      <c r="R322" s="46"/>
      <c r="S322" s="46"/>
      <c r="T322" s="94"/>
      <c r="AT322" s="23" t="s">
        <v>132</v>
      </c>
      <c r="AU322" s="23" t="s">
        <v>81</v>
      </c>
    </row>
    <row r="323" s="11" customFormat="1">
      <c r="B323" s="235"/>
      <c r="C323" s="236"/>
      <c r="D323" s="232" t="s">
        <v>134</v>
      </c>
      <c r="E323" s="237" t="s">
        <v>21</v>
      </c>
      <c r="F323" s="238" t="s">
        <v>554</v>
      </c>
      <c r="G323" s="236"/>
      <c r="H323" s="239">
        <v>392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AT323" s="245" t="s">
        <v>134</v>
      </c>
      <c r="AU323" s="245" t="s">
        <v>81</v>
      </c>
      <c r="AV323" s="11" t="s">
        <v>83</v>
      </c>
      <c r="AW323" s="11" t="s">
        <v>37</v>
      </c>
      <c r="AX323" s="11" t="s">
        <v>81</v>
      </c>
      <c r="AY323" s="245" t="s">
        <v>122</v>
      </c>
    </row>
    <row r="324" s="1" customFormat="1" ht="63.75" customHeight="1">
      <c r="B324" s="45"/>
      <c r="C324" s="220" t="s">
        <v>555</v>
      </c>
      <c r="D324" s="220" t="s">
        <v>125</v>
      </c>
      <c r="E324" s="221" t="s">
        <v>556</v>
      </c>
      <c r="F324" s="222" t="s">
        <v>557</v>
      </c>
      <c r="G324" s="223" t="s">
        <v>162</v>
      </c>
      <c r="H324" s="224">
        <v>392</v>
      </c>
      <c r="I324" s="225"/>
      <c r="J324" s="226">
        <f>ROUND(I324*H324,2)</f>
        <v>0</v>
      </c>
      <c r="K324" s="222" t="s">
        <v>129</v>
      </c>
      <c r="L324" s="71"/>
      <c r="M324" s="227" t="s">
        <v>21</v>
      </c>
      <c r="N324" s="228" t="s">
        <v>44</v>
      </c>
      <c r="O324" s="46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AR324" s="23" t="s">
        <v>502</v>
      </c>
      <c r="AT324" s="23" t="s">
        <v>125</v>
      </c>
      <c r="AU324" s="23" t="s">
        <v>81</v>
      </c>
      <c r="AY324" s="23" t="s">
        <v>122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23" t="s">
        <v>81</v>
      </c>
      <c r="BK324" s="231">
        <f>ROUND(I324*H324,2)</f>
        <v>0</v>
      </c>
      <c r="BL324" s="23" t="s">
        <v>502</v>
      </c>
      <c r="BM324" s="23" t="s">
        <v>558</v>
      </c>
    </row>
    <row r="325" s="1" customFormat="1">
      <c r="B325" s="45"/>
      <c r="C325" s="73"/>
      <c r="D325" s="232" t="s">
        <v>132</v>
      </c>
      <c r="E325" s="73"/>
      <c r="F325" s="233" t="s">
        <v>559</v>
      </c>
      <c r="G325" s="73"/>
      <c r="H325" s="73"/>
      <c r="I325" s="190"/>
      <c r="J325" s="73"/>
      <c r="K325" s="73"/>
      <c r="L325" s="71"/>
      <c r="M325" s="234"/>
      <c r="N325" s="46"/>
      <c r="O325" s="46"/>
      <c r="P325" s="46"/>
      <c r="Q325" s="46"/>
      <c r="R325" s="46"/>
      <c r="S325" s="46"/>
      <c r="T325" s="94"/>
      <c r="AT325" s="23" t="s">
        <v>132</v>
      </c>
      <c r="AU325" s="23" t="s">
        <v>81</v>
      </c>
    </row>
    <row r="326" s="11" customFormat="1">
      <c r="B326" s="235"/>
      <c r="C326" s="236"/>
      <c r="D326" s="232" t="s">
        <v>134</v>
      </c>
      <c r="E326" s="237" t="s">
        <v>21</v>
      </c>
      <c r="F326" s="238" t="s">
        <v>560</v>
      </c>
      <c r="G326" s="236"/>
      <c r="H326" s="239">
        <v>392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AT326" s="245" t="s">
        <v>134</v>
      </c>
      <c r="AU326" s="245" t="s">
        <v>81</v>
      </c>
      <c r="AV326" s="11" t="s">
        <v>83</v>
      </c>
      <c r="AW326" s="11" t="s">
        <v>37</v>
      </c>
      <c r="AX326" s="11" t="s">
        <v>81</v>
      </c>
      <c r="AY326" s="245" t="s">
        <v>122</v>
      </c>
    </row>
    <row r="327" s="1" customFormat="1" ht="76.5" customHeight="1">
      <c r="B327" s="45"/>
      <c r="C327" s="220" t="s">
        <v>561</v>
      </c>
      <c r="D327" s="220" t="s">
        <v>125</v>
      </c>
      <c r="E327" s="221" t="s">
        <v>562</v>
      </c>
      <c r="F327" s="222" t="s">
        <v>563</v>
      </c>
      <c r="G327" s="223" t="s">
        <v>168</v>
      </c>
      <c r="H327" s="224">
        <v>8</v>
      </c>
      <c r="I327" s="225"/>
      <c r="J327" s="226">
        <f>ROUND(I327*H327,2)</f>
        <v>0</v>
      </c>
      <c r="K327" s="222" t="s">
        <v>129</v>
      </c>
      <c r="L327" s="71"/>
      <c r="M327" s="227" t="s">
        <v>21</v>
      </c>
      <c r="N327" s="228" t="s">
        <v>44</v>
      </c>
      <c r="O327" s="46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AR327" s="23" t="s">
        <v>502</v>
      </c>
      <c r="AT327" s="23" t="s">
        <v>125</v>
      </c>
      <c r="AU327" s="23" t="s">
        <v>81</v>
      </c>
      <c r="AY327" s="23" t="s">
        <v>122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81</v>
      </c>
      <c r="BK327" s="231">
        <f>ROUND(I327*H327,2)</f>
        <v>0</v>
      </c>
      <c r="BL327" s="23" t="s">
        <v>502</v>
      </c>
      <c r="BM327" s="23" t="s">
        <v>564</v>
      </c>
    </row>
    <row r="328" s="1" customFormat="1">
      <c r="B328" s="45"/>
      <c r="C328" s="73"/>
      <c r="D328" s="232" t="s">
        <v>132</v>
      </c>
      <c r="E328" s="73"/>
      <c r="F328" s="233" t="s">
        <v>565</v>
      </c>
      <c r="G328" s="73"/>
      <c r="H328" s="73"/>
      <c r="I328" s="190"/>
      <c r="J328" s="73"/>
      <c r="K328" s="73"/>
      <c r="L328" s="71"/>
      <c r="M328" s="234"/>
      <c r="N328" s="46"/>
      <c r="O328" s="46"/>
      <c r="P328" s="46"/>
      <c r="Q328" s="46"/>
      <c r="R328" s="46"/>
      <c r="S328" s="46"/>
      <c r="T328" s="94"/>
      <c r="AT328" s="23" t="s">
        <v>132</v>
      </c>
      <c r="AU328" s="23" t="s">
        <v>81</v>
      </c>
    </row>
    <row r="329" s="11" customFormat="1">
      <c r="B329" s="235"/>
      <c r="C329" s="236"/>
      <c r="D329" s="232" t="s">
        <v>134</v>
      </c>
      <c r="E329" s="237" t="s">
        <v>21</v>
      </c>
      <c r="F329" s="238" t="s">
        <v>566</v>
      </c>
      <c r="G329" s="236"/>
      <c r="H329" s="239">
        <v>6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134</v>
      </c>
      <c r="AU329" s="245" t="s">
        <v>81</v>
      </c>
      <c r="AV329" s="11" t="s">
        <v>83</v>
      </c>
      <c r="AW329" s="11" t="s">
        <v>37</v>
      </c>
      <c r="AX329" s="11" t="s">
        <v>73</v>
      </c>
      <c r="AY329" s="245" t="s">
        <v>122</v>
      </c>
    </row>
    <row r="330" s="11" customFormat="1">
      <c r="B330" s="235"/>
      <c r="C330" s="236"/>
      <c r="D330" s="232" t="s">
        <v>134</v>
      </c>
      <c r="E330" s="237" t="s">
        <v>21</v>
      </c>
      <c r="F330" s="238" t="s">
        <v>567</v>
      </c>
      <c r="G330" s="236"/>
      <c r="H330" s="239">
        <v>2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AT330" s="245" t="s">
        <v>134</v>
      </c>
      <c r="AU330" s="245" t="s">
        <v>81</v>
      </c>
      <c r="AV330" s="11" t="s">
        <v>83</v>
      </c>
      <c r="AW330" s="11" t="s">
        <v>37</v>
      </c>
      <c r="AX330" s="11" t="s">
        <v>73</v>
      </c>
      <c r="AY330" s="245" t="s">
        <v>122</v>
      </c>
    </row>
    <row r="331" s="12" customFormat="1">
      <c r="B331" s="246"/>
      <c r="C331" s="247"/>
      <c r="D331" s="232" t="s">
        <v>134</v>
      </c>
      <c r="E331" s="248" t="s">
        <v>21</v>
      </c>
      <c r="F331" s="249" t="s">
        <v>137</v>
      </c>
      <c r="G331" s="247"/>
      <c r="H331" s="250">
        <v>8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AT331" s="256" t="s">
        <v>134</v>
      </c>
      <c r="AU331" s="256" t="s">
        <v>81</v>
      </c>
      <c r="AV331" s="12" t="s">
        <v>130</v>
      </c>
      <c r="AW331" s="12" t="s">
        <v>37</v>
      </c>
      <c r="AX331" s="12" t="s">
        <v>81</v>
      </c>
      <c r="AY331" s="256" t="s">
        <v>122</v>
      </c>
    </row>
    <row r="332" s="1" customFormat="1" ht="25.5" customHeight="1">
      <c r="B332" s="45"/>
      <c r="C332" s="220" t="s">
        <v>568</v>
      </c>
      <c r="D332" s="220" t="s">
        <v>125</v>
      </c>
      <c r="E332" s="221" t="s">
        <v>569</v>
      </c>
      <c r="F332" s="222" t="s">
        <v>570</v>
      </c>
      <c r="G332" s="223" t="s">
        <v>162</v>
      </c>
      <c r="H332" s="224">
        <v>4778.1000000000004</v>
      </c>
      <c r="I332" s="225"/>
      <c r="J332" s="226">
        <f>ROUND(I332*H332,2)</f>
        <v>0</v>
      </c>
      <c r="K332" s="222" t="s">
        <v>129</v>
      </c>
      <c r="L332" s="71"/>
      <c r="M332" s="227" t="s">
        <v>21</v>
      </c>
      <c r="N332" s="228" t="s">
        <v>44</v>
      </c>
      <c r="O332" s="46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AR332" s="23" t="s">
        <v>502</v>
      </c>
      <c r="AT332" s="23" t="s">
        <v>125</v>
      </c>
      <c r="AU332" s="23" t="s">
        <v>81</v>
      </c>
      <c r="AY332" s="23" t="s">
        <v>122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23" t="s">
        <v>81</v>
      </c>
      <c r="BK332" s="231">
        <f>ROUND(I332*H332,2)</f>
        <v>0</v>
      </c>
      <c r="BL332" s="23" t="s">
        <v>502</v>
      </c>
      <c r="BM332" s="23" t="s">
        <v>571</v>
      </c>
    </row>
    <row r="333" s="1" customFormat="1">
      <c r="B333" s="45"/>
      <c r="C333" s="73"/>
      <c r="D333" s="232" t="s">
        <v>132</v>
      </c>
      <c r="E333" s="73"/>
      <c r="F333" s="233" t="s">
        <v>572</v>
      </c>
      <c r="G333" s="73"/>
      <c r="H333" s="73"/>
      <c r="I333" s="190"/>
      <c r="J333" s="73"/>
      <c r="K333" s="73"/>
      <c r="L333" s="71"/>
      <c r="M333" s="234"/>
      <c r="N333" s="46"/>
      <c r="O333" s="46"/>
      <c r="P333" s="46"/>
      <c r="Q333" s="46"/>
      <c r="R333" s="46"/>
      <c r="S333" s="46"/>
      <c r="T333" s="94"/>
      <c r="AT333" s="23" t="s">
        <v>132</v>
      </c>
      <c r="AU333" s="23" t="s">
        <v>81</v>
      </c>
    </row>
    <row r="334" s="1" customFormat="1" ht="25.5" customHeight="1">
      <c r="B334" s="45"/>
      <c r="C334" s="220" t="s">
        <v>573</v>
      </c>
      <c r="D334" s="220" t="s">
        <v>125</v>
      </c>
      <c r="E334" s="221" t="s">
        <v>574</v>
      </c>
      <c r="F334" s="222" t="s">
        <v>575</v>
      </c>
      <c r="G334" s="223" t="s">
        <v>162</v>
      </c>
      <c r="H334" s="224">
        <v>814.51999999999998</v>
      </c>
      <c r="I334" s="225"/>
      <c r="J334" s="226">
        <f>ROUND(I334*H334,2)</f>
        <v>0</v>
      </c>
      <c r="K334" s="222" t="s">
        <v>129</v>
      </c>
      <c r="L334" s="71"/>
      <c r="M334" s="227" t="s">
        <v>21</v>
      </c>
      <c r="N334" s="228" t="s">
        <v>44</v>
      </c>
      <c r="O334" s="46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AR334" s="23" t="s">
        <v>502</v>
      </c>
      <c r="AT334" s="23" t="s">
        <v>125</v>
      </c>
      <c r="AU334" s="23" t="s">
        <v>81</v>
      </c>
      <c r="AY334" s="23" t="s">
        <v>122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23" t="s">
        <v>81</v>
      </c>
      <c r="BK334" s="231">
        <f>ROUND(I334*H334,2)</f>
        <v>0</v>
      </c>
      <c r="BL334" s="23" t="s">
        <v>502</v>
      </c>
      <c r="BM334" s="23" t="s">
        <v>576</v>
      </c>
    </row>
    <row r="335" s="1" customFormat="1">
      <c r="B335" s="45"/>
      <c r="C335" s="73"/>
      <c r="D335" s="232" t="s">
        <v>132</v>
      </c>
      <c r="E335" s="73"/>
      <c r="F335" s="233" t="s">
        <v>572</v>
      </c>
      <c r="G335" s="73"/>
      <c r="H335" s="73"/>
      <c r="I335" s="190"/>
      <c r="J335" s="73"/>
      <c r="K335" s="73"/>
      <c r="L335" s="71"/>
      <c r="M335" s="277"/>
      <c r="N335" s="278"/>
      <c r="O335" s="278"/>
      <c r="P335" s="278"/>
      <c r="Q335" s="278"/>
      <c r="R335" s="278"/>
      <c r="S335" s="278"/>
      <c r="T335" s="279"/>
      <c r="AT335" s="23" t="s">
        <v>132</v>
      </c>
      <c r="AU335" s="23" t="s">
        <v>81</v>
      </c>
    </row>
    <row r="336" s="1" customFormat="1" ht="6.96" customHeight="1">
      <c r="B336" s="66"/>
      <c r="C336" s="67"/>
      <c r="D336" s="67"/>
      <c r="E336" s="67"/>
      <c r="F336" s="67"/>
      <c r="G336" s="67"/>
      <c r="H336" s="67"/>
      <c r="I336" s="165"/>
      <c r="J336" s="67"/>
      <c r="K336" s="67"/>
      <c r="L336" s="71"/>
    </row>
  </sheetData>
  <sheetProtection sheet="1" autoFilter="0" formatColumns="0" formatRows="0" objects="1" scenarios="1" spinCount="100000" saltValue="mfLVOdLtStxH2M7fwIGPOaU0KaFB1Gfv8PQldXoNcuvzKKO51BTCiv7hlq4j+FbZbCllD+s+3cGvDC8JnhYWOg==" hashValue="fQ8nP0pt7HkJROhx0aqo8rBcvUFPJSGPXrJgO9OlPELxwtWKsVkCAX6bBdpYkTLBbwiKgyAB2I9zb9ADLsd/PA==" algorithmName="SHA-512" password="CC35"/>
  <autoFilter ref="C78:K335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90</v>
      </c>
      <c r="G1" s="138" t="s">
        <v>91</v>
      </c>
      <c r="H1" s="138"/>
      <c r="I1" s="139"/>
      <c r="J1" s="138" t="s">
        <v>92</v>
      </c>
      <c r="K1" s="137" t="s">
        <v>93</v>
      </c>
      <c r="L1" s="138" t="s">
        <v>94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86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95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zakázky'!K6</f>
        <v>SVP v úseku Lovosice - Čížkovice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96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577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zakázky'!AN8</f>
        <v>27. 7. 2018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32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33</v>
      </c>
      <c r="E17" s="46"/>
      <c r="F17" s="46"/>
      <c r="G17" s="46"/>
      <c r="H17" s="46"/>
      <c r="I17" s="145" t="s">
        <v>28</v>
      </c>
      <c r="J17" s="34" t="str">
        <f>IF('Rekapitulace zakázky'!AN13="Vyplň údaj","",IF('Rekapitulace zakázky'!AN13="","",'Rekapitulace zakázky'!AN13))</f>
        <v/>
      </c>
      <c r="K17" s="50"/>
    </row>
    <row r="18" s="1" customFormat="1" ht="18" customHeight="1">
      <c r="B18" s="45"/>
      <c r="C18" s="46"/>
      <c r="D18" s="46"/>
      <c r="E18" s="34" t="str">
        <f>IF('Rekapitulace zakázky'!E14="Vyplň údaj","",IF('Rekapitulace zakázky'!E14="","",'Rekapitulace zakázky'!E14))</f>
        <v/>
      </c>
      <c r="F18" s="46"/>
      <c r="G18" s="46"/>
      <c r="H18" s="46"/>
      <c r="I18" s="145" t="s">
        <v>31</v>
      </c>
      <c r="J18" s="34" t="str">
        <f>IF('Rekapitulace zakázky'!AN14="Vyplň údaj","",IF('Rekapitulace zakázky'!AN14="","",'Rekapitulace zakázky'!AN14))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35</v>
      </c>
      <c r="E20" s="46"/>
      <c r="F20" s="46"/>
      <c r="G20" s="46"/>
      <c r="H20" s="46"/>
      <c r="I20" s="145" t="s">
        <v>28</v>
      </c>
      <c r="J20" s="34" t="str">
        <f>IF('Rekapitulace zakázky'!AN16="","",'Rekapitulace zakázky'!AN16)</f>
        <v/>
      </c>
      <c r="K20" s="50"/>
    </row>
    <row r="21" s="1" customFormat="1" ht="18" customHeight="1">
      <c r="B21" s="45"/>
      <c r="C21" s="46"/>
      <c r="D21" s="46"/>
      <c r="E21" s="34" t="str">
        <f>IF('Rekapitulace zakázky'!E17="","",'Rekapitulace zakázky'!E17)</f>
        <v xml:space="preserve"> </v>
      </c>
      <c r="F21" s="46"/>
      <c r="G21" s="46"/>
      <c r="H21" s="46"/>
      <c r="I21" s="145" t="s">
        <v>31</v>
      </c>
      <c r="J21" s="34" t="str">
        <f>IF('Rekapitulace zakázky'!AN17="","",'Rekapitulace zakázky'!AN17)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ROUND(SUM(BE80:BE102), 2)</f>
        <v>0</v>
      </c>
      <c r="G30" s="46"/>
      <c r="H30" s="46"/>
      <c r="I30" s="157">
        <v>0.20999999999999999</v>
      </c>
      <c r="J30" s="156">
        <f>ROUND(ROUND((SUM(BE80:BE102)),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ROUND(SUM(BF80:BF102), 2)</f>
        <v>0</v>
      </c>
      <c r="G31" s="46"/>
      <c r="H31" s="46"/>
      <c r="I31" s="157">
        <v>0.14999999999999999</v>
      </c>
      <c r="J31" s="156">
        <f>ROUND(ROUND((SUM(BF80:BF102)),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ROUND(SUM(BG80:BG102),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ROUND(SUM(BH80:BH102),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ROUND(SUM(BI80:BI102),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98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SVP v úseku Lovosice - Čížkovice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96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02 - Vedlejší rozpočtové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trať 114</v>
      </c>
      <c r="G49" s="46"/>
      <c r="H49" s="46"/>
      <c r="I49" s="145" t="s">
        <v>25</v>
      </c>
      <c r="J49" s="146" t="str">
        <f>IF(J12="","",J12)</f>
        <v>27. 7. 2018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SŽDC s.o., OŘ Ústí n.L., ST Ústí n.L.</v>
      </c>
      <c r="G51" s="46"/>
      <c r="H51" s="46"/>
      <c r="I51" s="145" t="s">
        <v>35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33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99</v>
      </c>
      <c r="D54" s="158"/>
      <c r="E54" s="158"/>
      <c r="F54" s="158"/>
      <c r="G54" s="158"/>
      <c r="H54" s="158"/>
      <c r="I54" s="172"/>
      <c r="J54" s="173" t="s">
        <v>100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101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102</v>
      </c>
    </row>
    <row r="57" s="7" customFormat="1" ht="24.96" customHeight="1">
      <c r="B57" s="176"/>
      <c r="C57" s="177"/>
      <c r="D57" s="178" t="s">
        <v>578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579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580</v>
      </c>
      <c r="E59" s="186"/>
      <c r="F59" s="186"/>
      <c r="G59" s="186"/>
      <c r="H59" s="186"/>
      <c r="I59" s="187"/>
      <c r="J59" s="188">
        <f>J92</f>
        <v>0</v>
      </c>
      <c r="K59" s="189"/>
    </row>
    <row r="60" s="8" customFormat="1" ht="19.92" customHeight="1">
      <c r="B60" s="183"/>
      <c r="C60" s="184"/>
      <c r="D60" s="185" t="s">
        <v>581</v>
      </c>
      <c r="E60" s="186"/>
      <c r="F60" s="186"/>
      <c r="G60" s="186"/>
      <c r="H60" s="186"/>
      <c r="I60" s="187"/>
      <c r="J60" s="188">
        <f>J98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106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SVP v úseku Lovosice - Čížkovice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96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02 - Vedlejší rozpočtové náklady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trať 114</v>
      </c>
      <c r="G74" s="73"/>
      <c r="H74" s="73"/>
      <c r="I74" s="193" t="s">
        <v>25</v>
      </c>
      <c r="J74" s="84" t="str">
        <f>IF(J12="","",J12)</f>
        <v>27. 7. 2018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>SŽDC s.o., OŘ Ústí n.L., ST Ústí n.L.</v>
      </c>
      <c r="G76" s="73"/>
      <c r="H76" s="73"/>
      <c r="I76" s="193" t="s">
        <v>35</v>
      </c>
      <c r="J76" s="192" t="str">
        <f>E21</f>
        <v xml:space="preserve"> </v>
      </c>
      <c r="K76" s="73"/>
      <c r="L76" s="71"/>
    </row>
    <row r="77" s="1" customFormat="1" ht="14.4" customHeight="1">
      <c r="B77" s="45"/>
      <c r="C77" s="75" t="s">
        <v>33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107</v>
      </c>
      <c r="D79" s="196" t="s">
        <v>58</v>
      </c>
      <c r="E79" s="196" t="s">
        <v>54</v>
      </c>
      <c r="F79" s="196" t="s">
        <v>108</v>
      </c>
      <c r="G79" s="196" t="s">
        <v>109</v>
      </c>
      <c r="H79" s="196" t="s">
        <v>110</v>
      </c>
      <c r="I79" s="197" t="s">
        <v>111</v>
      </c>
      <c r="J79" s="196" t="s">
        <v>100</v>
      </c>
      <c r="K79" s="198" t="s">
        <v>112</v>
      </c>
      <c r="L79" s="199"/>
      <c r="M79" s="101" t="s">
        <v>113</v>
      </c>
      <c r="N79" s="102" t="s">
        <v>43</v>
      </c>
      <c r="O79" s="102" t="s">
        <v>114</v>
      </c>
      <c r="P79" s="102" t="s">
        <v>115</v>
      </c>
      <c r="Q79" s="102" t="s">
        <v>116</v>
      </c>
      <c r="R79" s="102" t="s">
        <v>117</v>
      </c>
      <c r="S79" s="102" t="s">
        <v>118</v>
      </c>
      <c r="T79" s="103" t="s">
        <v>119</v>
      </c>
    </row>
    <row r="80" s="1" customFormat="1" ht="29.28" customHeight="1">
      <c r="B80" s="45"/>
      <c r="C80" s="107" t="s">
        <v>101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0</v>
      </c>
      <c r="S80" s="105"/>
      <c r="T80" s="202">
        <f>T81</f>
        <v>0</v>
      </c>
      <c r="AT80" s="23" t="s">
        <v>72</v>
      </c>
      <c r="AU80" s="23" t="s">
        <v>102</v>
      </c>
      <c r="BK80" s="203">
        <f>BK81</f>
        <v>0</v>
      </c>
    </row>
    <row r="81" s="10" customFormat="1" ht="37.44" customHeight="1">
      <c r="B81" s="204"/>
      <c r="C81" s="205"/>
      <c r="D81" s="206" t="s">
        <v>72</v>
      </c>
      <c r="E81" s="207" t="s">
        <v>582</v>
      </c>
      <c r="F81" s="207" t="s">
        <v>85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P82+P92+P98</f>
        <v>0</v>
      </c>
      <c r="Q81" s="212"/>
      <c r="R81" s="213">
        <f>R82+R92+R98</f>
        <v>0</v>
      </c>
      <c r="S81" s="212"/>
      <c r="T81" s="214">
        <f>T82+T92+T98</f>
        <v>0</v>
      </c>
      <c r="AR81" s="215" t="s">
        <v>123</v>
      </c>
      <c r="AT81" s="216" t="s">
        <v>72</v>
      </c>
      <c r="AU81" s="216" t="s">
        <v>73</v>
      </c>
      <c r="AY81" s="215" t="s">
        <v>122</v>
      </c>
      <c r="BK81" s="217">
        <f>BK82+BK92+BK98</f>
        <v>0</v>
      </c>
    </row>
    <row r="82" s="10" customFormat="1" ht="19.92" customHeight="1">
      <c r="B82" s="204"/>
      <c r="C82" s="205"/>
      <c r="D82" s="206" t="s">
        <v>72</v>
      </c>
      <c r="E82" s="218" t="s">
        <v>583</v>
      </c>
      <c r="F82" s="218" t="s">
        <v>584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SUM(P83:P91)</f>
        <v>0</v>
      </c>
      <c r="Q82" s="212"/>
      <c r="R82" s="213">
        <f>SUM(R83:R91)</f>
        <v>0</v>
      </c>
      <c r="S82" s="212"/>
      <c r="T82" s="214">
        <f>SUM(T83:T91)</f>
        <v>0</v>
      </c>
      <c r="AR82" s="215" t="s">
        <v>123</v>
      </c>
      <c r="AT82" s="216" t="s">
        <v>72</v>
      </c>
      <c r="AU82" s="216" t="s">
        <v>81</v>
      </c>
      <c r="AY82" s="215" t="s">
        <v>122</v>
      </c>
      <c r="BK82" s="217">
        <f>SUM(BK83:BK91)</f>
        <v>0</v>
      </c>
    </row>
    <row r="83" s="1" customFormat="1" ht="16.5" customHeight="1">
      <c r="B83" s="45"/>
      <c r="C83" s="220" t="s">
        <v>81</v>
      </c>
      <c r="D83" s="220" t="s">
        <v>125</v>
      </c>
      <c r="E83" s="221" t="s">
        <v>585</v>
      </c>
      <c r="F83" s="222" t="s">
        <v>586</v>
      </c>
      <c r="G83" s="223" t="s">
        <v>168</v>
      </c>
      <c r="H83" s="224">
        <v>3</v>
      </c>
      <c r="I83" s="225"/>
      <c r="J83" s="226">
        <f>ROUND(I83*H83,2)</f>
        <v>0</v>
      </c>
      <c r="K83" s="222" t="s">
        <v>21</v>
      </c>
      <c r="L83" s="71"/>
      <c r="M83" s="227" t="s">
        <v>21</v>
      </c>
      <c r="N83" s="228" t="s">
        <v>44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587</v>
      </c>
      <c r="AT83" s="23" t="s">
        <v>125</v>
      </c>
      <c r="AU83" s="23" t="s">
        <v>83</v>
      </c>
      <c r="AY83" s="23" t="s">
        <v>122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81</v>
      </c>
      <c r="BK83" s="231">
        <f>ROUND(I83*H83,2)</f>
        <v>0</v>
      </c>
      <c r="BL83" s="23" t="s">
        <v>587</v>
      </c>
      <c r="BM83" s="23" t="s">
        <v>588</v>
      </c>
    </row>
    <row r="84" s="11" customFormat="1">
      <c r="B84" s="235"/>
      <c r="C84" s="236"/>
      <c r="D84" s="232" t="s">
        <v>134</v>
      </c>
      <c r="E84" s="237" t="s">
        <v>21</v>
      </c>
      <c r="F84" s="238" t="s">
        <v>150</v>
      </c>
      <c r="G84" s="236"/>
      <c r="H84" s="239">
        <v>3</v>
      </c>
      <c r="I84" s="240"/>
      <c r="J84" s="236"/>
      <c r="K84" s="236"/>
      <c r="L84" s="241"/>
      <c r="M84" s="242"/>
      <c r="N84" s="243"/>
      <c r="O84" s="243"/>
      <c r="P84" s="243"/>
      <c r="Q84" s="243"/>
      <c r="R84" s="243"/>
      <c r="S84" s="243"/>
      <c r="T84" s="244"/>
      <c r="AT84" s="245" t="s">
        <v>134</v>
      </c>
      <c r="AU84" s="245" t="s">
        <v>83</v>
      </c>
      <c r="AV84" s="11" t="s">
        <v>83</v>
      </c>
      <c r="AW84" s="11" t="s">
        <v>37</v>
      </c>
      <c r="AX84" s="11" t="s">
        <v>73</v>
      </c>
      <c r="AY84" s="245" t="s">
        <v>122</v>
      </c>
    </row>
    <row r="85" s="12" customFormat="1">
      <c r="B85" s="246"/>
      <c r="C85" s="247"/>
      <c r="D85" s="232" t="s">
        <v>134</v>
      </c>
      <c r="E85" s="248" t="s">
        <v>21</v>
      </c>
      <c r="F85" s="249" t="s">
        <v>137</v>
      </c>
      <c r="G85" s="247"/>
      <c r="H85" s="250">
        <v>3</v>
      </c>
      <c r="I85" s="251"/>
      <c r="J85" s="247"/>
      <c r="K85" s="247"/>
      <c r="L85" s="252"/>
      <c r="M85" s="253"/>
      <c r="N85" s="254"/>
      <c r="O85" s="254"/>
      <c r="P85" s="254"/>
      <c r="Q85" s="254"/>
      <c r="R85" s="254"/>
      <c r="S85" s="254"/>
      <c r="T85" s="255"/>
      <c r="AT85" s="256" t="s">
        <v>134</v>
      </c>
      <c r="AU85" s="256" t="s">
        <v>83</v>
      </c>
      <c r="AV85" s="12" t="s">
        <v>130</v>
      </c>
      <c r="AW85" s="12" t="s">
        <v>37</v>
      </c>
      <c r="AX85" s="12" t="s">
        <v>81</v>
      </c>
      <c r="AY85" s="256" t="s">
        <v>122</v>
      </c>
    </row>
    <row r="86" s="1" customFormat="1" ht="16.5" customHeight="1">
      <c r="B86" s="45"/>
      <c r="C86" s="220" t="s">
        <v>83</v>
      </c>
      <c r="D86" s="220" t="s">
        <v>125</v>
      </c>
      <c r="E86" s="221" t="s">
        <v>589</v>
      </c>
      <c r="F86" s="222" t="s">
        <v>590</v>
      </c>
      <c r="G86" s="223" t="s">
        <v>168</v>
      </c>
      <c r="H86" s="224">
        <v>2</v>
      </c>
      <c r="I86" s="225"/>
      <c r="J86" s="226">
        <f>ROUND(I86*H86,2)</f>
        <v>0</v>
      </c>
      <c r="K86" s="222" t="s">
        <v>21</v>
      </c>
      <c r="L86" s="71"/>
      <c r="M86" s="227" t="s">
        <v>21</v>
      </c>
      <c r="N86" s="228" t="s">
        <v>44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587</v>
      </c>
      <c r="AT86" s="23" t="s">
        <v>125</v>
      </c>
      <c r="AU86" s="23" t="s">
        <v>83</v>
      </c>
      <c r="AY86" s="23" t="s">
        <v>122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81</v>
      </c>
      <c r="BK86" s="231">
        <f>ROUND(I86*H86,2)</f>
        <v>0</v>
      </c>
      <c r="BL86" s="23" t="s">
        <v>587</v>
      </c>
      <c r="BM86" s="23" t="s">
        <v>591</v>
      </c>
    </row>
    <row r="87" s="13" customFormat="1">
      <c r="B87" s="267"/>
      <c r="C87" s="268"/>
      <c r="D87" s="232" t="s">
        <v>134</v>
      </c>
      <c r="E87" s="269" t="s">
        <v>21</v>
      </c>
      <c r="F87" s="270" t="s">
        <v>592</v>
      </c>
      <c r="G87" s="268"/>
      <c r="H87" s="269" t="s">
        <v>21</v>
      </c>
      <c r="I87" s="271"/>
      <c r="J87" s="268"/>
      <c r="K87" s="268"/>
      <c r="L87" s="272"/>
      <c r="M87" s="273"/>
      <c r="N87" s="274"/>
      <c r="O87" s="274"/>
      <c r="P87" s="274"/>
      <c r="Q87" s="274"/>
      <c r="R87" s="274"/>
      <c r="S87" s="274"/>
      <c r="T87" s="275"/>
      <c r="AT87" s="276" t="s">
        <v>134</v>
      </c>
      <c r="AU87" s="276" t="s">
        <v>83</v>
      </c>
      <c r="AV87" s="13" t="s">
        <v>81</v>
      </c>
      <c r="AW87" s="13" t="s">
        <v>37</v>
      </c>
      <c r="AX87" s="13" t="s">
        <v>73</v>
      </c>
      <c r="AY87" s="276" t="s">
        <v>122</v>
      </c>
    </row>
    <row r="88" s="11" customFormat="1">
      <c r="B88" s="235"/>
      <c r="C88" s="236"/>
      <c r="D88" s="232" t="s">
        <v>134</v>
      </c>
      <c r="E88" s="237" t="s">
        <v>21</v>
      </c>
      <c r="F88" s="238" t="s">
        <v>81</v>
      </c>
      <c r="G88" s="236"/>
      <c r="H88" s="239">
        <v>1</v>
      </c>
      <c r="I88" s="240"/>
      <c r="J88" s="236"/>
      <c r="K88" s="236"/>
      <c r="L88" s="241"/>
      <c r="M88" s="242"/>
      <c r="N88" s="243"/>
      <c r="O88" s="243"/>
      <c r="P88" s="243"/>
      <c r="Q88" s="243"/>
      <c r="R88" s="243"/>
      <c r="S88" s="243"/>
      <c r="T88" s="244"/>
      <c r="AT88" s="245" t="s">
        <v>134</v>
      </c>
      <c r="AU88" s="245" t="s">
        <v>83</v>
      </c>
      <c r="AV88" s="11" t="s">
        <v>83</v>
      </c>
      <c r="AW88" s="11" t="s">
        <v>37</v>
      </c>
      <c r="AX88" s="11" t="s">
        <v>73</v>
      </c>
      <c r="AY88" s="245" t="s">
        <v>122</v>
      </c>
    </row>
    <row r="89" s="13" customFormat="1">
      <c r="B89" s="267"/>
      <c r="C89" s="268"/>
      <c r="D89" s="232" t="s">
        <v>134</v>
      </c>
      <c r="E89" s="269" t="s">
        <v>21</v>
      </c>
      <c r="F89" s="270" t="s">
        <v>593</v>
      </c>
      <c r="G89" s="268"/>
      <c r="H89" s="269" t="s">
        <v>21</v>
      </c>
      <c r="I89" s="271"/>
      <c r="J89" s="268"/>
      <c r="K89" s="268"/>
      <c r="L89" s="272"/>
      <c r="M89" s="273"/>
      <c r="N89" s="274"/>
      <c r="O89" s="274"/>
      <c r="P89" s="274"/>
      <c r="Q89" s="274"/>
      <c r="R89" s="274"/>
      <c r="S89" s="274"/>
      <c r="T89" s="275"/>
      <c r="AT89" s="276" t="s">
        <v>134</v>
      </c>
      <c r="AU89" s="276" t="s">
        <v>83</v>
      </c>
      <c r="AV89" s="13" t="s">
        <v>81</v>
      </c>
      <c r="AW89" s="13" t="s">
        <v>37</v>
      </c>
      <c r="AX89" s="13" t="s">
        <v>73</v>
      </c>
      <c r="AY89" s="276" t="s">
        <v>122</v>
      </c>
    </row>
    <row r="90" s="11" customFormat="1">
      <c r="B90" s="235"/>
      <c r="C90" s="236"/>
      <c r="D90" s="232" t="s">
        <v>134</v>
      </c>
      <c r="E90" s="237" t="s">
        <v>21</v>
      </c>
      <c r="F90" s="238" t="s">
        <v>81</v>
      </c>
      <c r="G90" s="236"/>
      <c r="H90" s="239">
        <v>1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AT90" s="245" t="s">
        <v>134</v>
      </c>
      <c r="AU90" s="245" t="s">
        <v>83</v>
      </c>
      <c r="AV90" s="11" t="s">
        <v>83</v>
      </c>
      <c r="AW90" s="11" t="s">
        <v>37</v>
      </c>
      <c r="AX90" s="11" t="s">
        <v>73</v>
      </c>
      <c r="AY90" s="245" t="s">
        <v>122</v>
      </c>
    </row>
    <row r="91" s="12" customFormat="1">
      <c r="B91" s="246"/>
      <c r="C91" s="247"/>
      <c r="D91" s="232" t="s">
        <v>134</v>
      </c>
      <c r="E91" s="248" t="s">
        <v>21</v>
      </c>
      <c r="F91" s="249" t="s">
        <v>137</v>
      </c>
      <c r="G91" s="247"/>
      <c r="H91" s="250">
        <v>2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AT91" s="256" t="s">
        <v>134</v>
      </c>
      <c r="AU91" s="256" t="s">
        <v>83</v>
      </c>
      <c r="AV91" s="12" t="s">
        <v>130</v>
      </c>
      <c r="AW91" s="12" t="s">
        <v>37</v>
      </c>
      <c r="AX91" s="12" t="s">
        <v>81</v>
      </c>
      <c r="AY91" s="256" t="s">
        <v>122</v>
      </c>
    </row>
    <row r="92" s="10" customFormat="1" ht="29.88" customHeight="1">
      <c r="B92" s="204"/>
      <c r="C92" s="205"/>
      <c r="D92" s="206" t="s">
        <v>72</v>
      </c>
      <c r="E92" s="218" t="s">
        <v>594</v>
      </c>
      <c r="F92" s="218" t="s">
        <v>595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SUM(P93:P97)</f>
        <v>0</v>
      </c>
      <c r="Q92" s="212"/>
      <c r="R92" s="213">
        <f>SUM(R93:R97)</f>
        <v>0</v>
      </c>
      <c r="S92" s="212"/>
      <c r="T92" s="214">
        <f>SUM(T93:T97)</f>
        <v>0</v>
      </c>
      <c r="AR92" s="215" t="s">
        <v>123</v>
      </c>
      <c r="AT92" s="216" t="s">
        <v>72</v>
      </c>
      <c r="AU92" s="216" t="s">
        <v>81</v>
      </c>
      <c r="AY92" s="215" t="s">
        <v>122</v>
      </c>
      <c r="BK92" s="217">
        <f>SUM(BK93:BK97)</f>
        <v>0</v>
      </c>
    </row>
    <row r="93" s="1" customFormat="1" ht="16.5" customHeight="1">
      <c r="B93" s="45"/>
      <c r="C93" s="220" t="s">
        <v>150</v>
      </c>
      <c r="D93" s="220" t="s">
        <v>125</v>
      </c>
      <c r="E93" s="221" t="s">
        <v>596</v>
      </c>
      <c r="F93" s="222" t="s">
        <v>595</v>
      </c>
      <c r="G93" s="223" t="s">
        <v>168</v>
      </c>
      <c r="H93" s="224">
        <v>2</v>
      </c>
      <c r="I93" s="225"/>
      <c r="J93" s="226">
        <f>ROUND(I93*H93,2)</f>
        <v>0</v>
      </c>
      <c r="K93" s="222" t="s">
        <v>21</v>
      </c>
      <c r="L93" s="71"/>
      <c r="M93" s="227" t="s">
        <v>21</v>
      </c>
      <c r="N93" s="228" t="s">
        <v>44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587</v>
      </c>
      <c r="AT93" s="23" t="s">
        <v>125</v>
      </c>
      <c r="AU93" s="23" t="s">
        <v>83</v>
      </c>
      <c r="AY93" s="23" t="s">
        <v>122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81</v>
      </c>
      <c r="BK93" s="231">
        <f>ROUND(I93*H93,2)</f>
        <v>0</v>
      </c>
      <c r="BL93" s="23" t="s">
        <v>587</v>
      </c>
      <c r="BM93" s="23" t="s">
        <v>597</v>
      </c>
    </row>
    <row r="94" s="11" customFormat="1">
      <c r="B94" s="235"/>
      <c r="C94" s="236"/>
      <c r="D94" s="232" t="s">
        <v>134</v>
      </c>
      <c r="E94" s="237" t="s">
        <v>21</v>
      </c>
      <c r="F94" s="238" t="s">
        <v>81</v>
      </c>
      <c r="G94" s="236"/>
      <c r="H94" s="239">
        <v>1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AT94" s="245" t="s">
        <v>134</v>
      </c>
      <c r="AU94" s="245" t="s">
        <v>83</v>
      </c>
      <c r="AV94" s="11" t="s">
        <v>83</v>
      </c>
      <c r="AW94" s="11" t="s">
        <v>37</v>
      </c>
      <c r="AX94" s="11" t="s">
        <v>73</v>
      </c>
      <c r="AY94" s="245" t="s">
        <v>122</v>
      </c>
    </row>
    <row r="95" s="13" customFormat="1">
      <c r="B95" s="267"/>
      <c r="C95" s="268"/>
      <c r="D95" s="232" t="s">
        <v>134</v>
      </c>
      <c r="E95" s="269" t="s">
        <v>21</v>
      </c>
      <c r="F95" s="270" t="s">
        <v>598</v>
      </c>
      <c r="G95" s="268"/>
      <c r="H95" s="269" t="s">
        <v>21</v>
      </c>
      <c r="I95" s="271"/>
      <c r="J95" s="268"/>
      <c r="K95" s="268"/>
      <c r="L95" s="272"/>
      <c r="M95" s="273"/>
      <c r="N95" s="274"/>
      <c r="O95" s="274"/>
      <c r="P95" s="274"/>
      <c r="Q95" s="274"/>
      <c r="R95" s="274"/>
      <c r="S95" s="274"/>
      <c r="T95" s="275"/>
      <c r="AT95" s="276" t="s">
        <v>134</v>
      </c>
      <c r="AU95" s="276" t="s">
        <v>83</v>
      </c>
      <c r="AV95" s="13" t="s">
        <v>81</v>
      </c>
      <c r="AW95" s="13" t="s">
        <v>37</v>
      </c>
      <c r="AX95" s="13" t="s">
        <v>73</v>
      </c>
      <c r="AY95" s="276" t="s">
        <v>122</v>
      </c>
    </row>
    <row r="96" s="11" customFormat="1">
      <c r="B96" s="235"/>
      <c r="C96" s="236"/>
      <c r="D96" s="232" t="s">
        <v>134</v>
      </c>
      <c r="E96" s="237" t="s">
        <v>21</v>
      </c>
      <c r="F96" s="238" t="s">
        <v>81</v>
      </c>
      <c r="G96" s="236"/>
      <c r="H96" s="239">
        <v>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134</v>
      </c>
      <c r="AU96" s="245" t="s">
        <v>83</v>
      </c>
      <c r="AV96" s="11" t="s">
        <v>83</v>
      </c>
      <c r="AW96" s="11" t="s">
        <v>37</v>
      </c>
      <c r="AX96" s="11" t="s">
        <v>73</v>
      </c>
      <c r="AY96" s="245" t="s">
        <v>122</v>
      </c>
    </row>
    <row r="97" s="12" customFormat="1">
      <c r="B97" s="246"/>
      <c r="C97" s="247"/>
      <c r="D97" s="232" t="s">
        <v>134</v>
      </c>
      <c r="E97" s="248" t="s">
        <v>21</v>
      </c>
      <c r="F97" s="249" t="s">
        <v>137</v>
      </c>
      <c r="G97" s="247"/>
      <c r="H97" s="250">
        <v>2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AT97" s="256" t="s">
        <v>134</v>
      </c>
      <c r="AU97" s="256" t="s">
        <v>83</v>
      </c>
      <c r="AV97" s="12" t="s">
        <v>130</v>
      </c>
      <c r="AW97" s="12" t="s">
        <v>37</v>
      </c>
      <c r="AX97" s="12" t="s">
        <v>81</v>
      </c>
      <c r="AY97" s="256" t="s">
        <v>122</v>
      </c>
    </row>
    <row r="98" s="10" customFormat="1" ht="29.88" customHeight="1">
      <c r="B98" s="204"/>
      <c r="C98" s="205"/>
      <c r="D98" s="206" t="s">
        <v>72</v>
      </c>
      <c r="E98" s="218" t="s">
        <v>599</v>
      </c>
      <c r="F98" s="218" t="s">
        <v>600</v>
      </c>
      <c r="G98" s="205"/>
      <c r="H98" s="205"/>
      <c r="I98" s="208"/>
      <c r="J98" s="219">
        <f>BK98</f>
        <v>0</v>
      </c>
      <c r="K98" s="205"/>
      <c r="L98" s="210"/>
      <c r="M98" s="211"/>
      <c r="N98" s="212"/>
      <c r="O98" s="212"/>
      <c r="P98" s="213">
        <f>SUM(P99:P102)</f>
        <v>0</v>
      </c>
      <c r="Q98" s="212"/>
      <c r="R98" s="213">
        <f>SUM(R99:R102)</f>
        <v>0</v>
      </c>
      <c r="S98" s="212"/>
      <c r="T98" s="214">
        <f>SUM(T99:T102)</f>
        <v>0</v>
      </c>
      <c r="AR98" s="215" t="s">
        <v>123</v>
      </c>
      <c r="AT98" s="216" t="s">
        <v>72</v>
      </c>
      <c r="AU98" s="216" t="s">
        <v>81</v>
      </c>
      <c r="AY98" s="215" t="s">
        <v>122</v>
      </c>
      <c r="BK98" s="217">
        <f>SUM(BK99:BK102)</f>
        <v>0</v>
      </c>
    </row>
    <row r="99" s="1" customFormat="1" ht="16.5" customHeight="1">
      <c r="B99" s="45"/>
      <c r="C99" s="220" t="s">
        <v>130</v>
      </c>
      <c r="D99" s="220" t="s">
        <v>125</v>
      </c>
      <c r="E99" s="221" t="s">
        <v>601</v>
      </c>
      <c r="F99" s="222" t="s">
        <v>600</v>
      </c>
      <c r="G99" s="223" t="s">
        <v>602</v>
      </c>
      <c r="H99" s="224">
        <v>62</v>
      </c>
      <c r="I99" s="225"/>
      <c r="J99" s="226">
        <f>ROUND(I99*H99,2)</f>
        <v>0</v>
      </c>
      <c r="K99" s="222" t="s">
        <v>21</v>
      </c>
      <c r="L99" s="71"/>
      <c r="M99" s="227" t="s">
        <v>21</v>
      </c>
      <c r="N99" s="228" t="s">
        <v>44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587</v>
      </c>
      <c r="AT99" s="23" t="s">
        <v>125</v>
      </c>
      <c r="AU99" s="23" t="s">
        <v>83</v>
      </c>
      <c r="AY99" s="23" t="s">
        <v>122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81</v>
      </c>
      <c r="BK99" s="231">
        <f>ROUND(I99*H99,2)</f>
        <v>0</v>
      </c>
      <c r="BL99" s="23" t="s">
        <v>587</v>
      </c>
      <c r="BM99" s="23" t="s">
        <v>603</v>
      </c>
    </row>
    <row r="100" s="13" customFormat="1">
      <c r="B100" s="267"/>
      <c r="C100" s="268"/>
      <c r="D100" s="232" t="s">
        <v>134</v>
      </c>
      <c r="E100" s="269" t="s">
        <v>21</v>
      </c>
      <c r="F100" s="270" t="s">
        <v>604</v>
      </c>
      <c r="G100" s="268"/>
      <c r="H100" s="269" t="s">
        <v>21</v>
      </c>
      <c r="I100" s="271"/>
      <c r="J100" s="268"/>
      <c r="K100" s="268"/>
      <c r="L100" s="272"/>
      <c r="M100" s="273"/>
      <c r="N100" s="274"/>
      <c r="O100" s="274"/>
      <c r="P100" s="274"/>
      <c r="Q100" s="274"/>
      <c r="R100" s="274"/>
      <c r="S100" s="274"/>
      <c r="T100" s="275"/>
      <c r="AT100" s="276" t="s">
        <v>134</v>
      </c>
      <c r="AU100" s="276" t="s">
        <v>83</v>
      </c>
      <c r="AV100" s="13" t="s">
        <v>81</v>
      </c>
      <c r="AW100" s="13" t="s">
        <v>37</v>
      </c>
      <c r="AX100" s="13" t="s">
        <v>73</v>
      </c>
      <c r="AY100" s="276" t="s">
        <v>122</v>
      </c>
    </row>
    <row r="101" s="11" customFormat="1">
      <c r="B101" s="235"/>
      <c r="C101" s="236"/>
      <c r="D101" s="232" t="s">
        <v>134</v>
      </c>
      <c r="E101" s="237" t="s">
        <v>21</v>
      </c>
      <c r="F101" s="238" t="s">
        <v>483</v>
      </c>
      <c r="G101" s="236"/>
      <c r="H101" s="239">
        <v>62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AT101" s="245" t="s">
        <v>134</v>
      </c>
      <c r="AU101" s="245" t="s">
        <v>83</v>
      </c>
      <c r="AV101" s="11" t="s">
        <v>83</v>
      </c>
      <c r="AW101" s="11" t="s">
        <v>37</v>
      </c>
      <c r="AX101" s="11" t="s">
        <v>73</v>
      </c>
      <c r="AY101" s="245" t="s">
        <v>122</v>
      </c>
    </row>
    <row r="102" s="12" customFormat="1">
      <c r="B102" s="246"/>
      <c r="C102" s="247"/>
      <c r="D102" s="232" t="s">
        <v>134</v>
      </c>
      <c r="E102" s="248" t="s">
        <v>21</v>
      </c>
      <c r="F102" s="249" t="s">
        <v>137</v>
      </c>
      <c r="G102" s="247"/>
      <c r="H102" s="250">
        <v>62</v>
      </c>
      <c r="I102" s="251"/>
      <c r="J102" s="247"/>
      <c r="K102" s="247"/>
      <c r="L102" s="252"/>
      <c r="M102" s="280"/>
      <c r="N102" s="281"/>
      <c r="O102" s="281"/>
      <c r="P102" s="281"/>
      <c r="Q102" s="281"/>
      <c r="R102" s="281"/>
      <c r="S102" s="281"/>
      <c r="T102" s="282"/>
      <c r="AT102" s="256" t="s">
        <v>134</v>
      </c>
      <c r="AU102" s="256" t="s">
        <v>83</v>
      </c>
      <c r="AV102" s="12" t="s">
        <v>130</v>
      </c>
      <c r="AW102" s="12" t="s">
        <v>37</v>
      </c>
      <c r="AX102" s="12" t="s">
        <v>81</v>
      </c>
      <c r="AY102" s="256" t="s">
        <v>122</v>
      </c>
    </row>
    <row r="103" s="1" customFormat="1" ht="6.96" customHeight="1">
      <c r="B103" s="66"/>
      <c r="C103" s="67"/>
      <c r="D103" s="67"/>
      <c r="E103" s="67"/>
      <c r="F103" s="67"/>
      <c r="G103" s="67"/>
      <c r="H103" s="67"/>
      <c r="I103" s="165"/>
      <c r="J103" s="67"/>
      <c r="K103" s="67"/>
      <c r="L103" s="71"/>
    </row>
  </sheetData>
  <sheetProtection sheet="1" autoFilter="0" formatColumns="0" formatRows="0" objects="1" scenarios="1" spinCount="100000" saltValue="PvLWBc/6UgYnjTo5JmgDoza/jUiu8abyGzVoZBa1Md7y9Ox6V2qkJj5sJFUV/C1nnGxZ7Hir5sjUJxh1veMGCA==" hashValue="wvFWVusHm6yD4oDP+0PsaM4QPq///gQH70PFCS8XOoq0gQJDzV3qudBRJ6TvXFFGP3yxnhpl/dHHJpe8iAqPwQ==" algorithmName="SHA-512" password="CC35"/>
  <autoFilter ref="C79:K102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90</v>
      </c>
      <c r="G1" s="138" t="s">
        <v>91</v>
      </c>
      <c r="H1" s="138"/>
      <c r="I1" s="139"/>
      <c r="J1" s="138" t="s">
        <v>92</v>
      </c>
      <c r="K1" s="137" t="s">
        <v>93</v>
      </c>
      <c r="L1" s="138" t="s">
        <v>94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95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zakázky'!K6</f>
        <v>SVP v úseku Lovosice - Čížkovice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96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605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zakázky'!AN8</f>
        <v>27. 7. 2018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29</v>
      </c>
      <c r="K14" s="50"/>
    </row>
    <row r="15" s="1" customFormat="1" ht="18" customHeight="1">
      <c r="B15" s="45"/>
      <c r="C15" s="46"/>
      <c r="D15" s="46"/>
      <c r="E15" s="34" t="s">
        <v>30</v>
      </c>
      <c r="F15" s="46"/>
      <c r="G15" s="46"/>
      <c r="H15" s="46"/>
      <c r="I15" s="145" t="s">
        <v>31</v>
      </c>
      <c r="J15" s="34" t="s">
        <v>32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33</v>
      </c>
      <c r="E17" s="46"/>
      <c r="F17" s="46"/>
      <c r="G17" s="46"/>
      <c r="H17" s="46"/>
      <c r="I17" s="145" t="s">
        <v>28</v>
      </c>
      <c r="J17" s="34" t="str">
        <f>IF('Rekapitulace zakázky'!AN13="Vyplň údaj","",IF('Rekapitulace zakázky'!AN13="","",'Rekapitulace zakázky'!AN13))</f>
        <v/>
      </c>
      <c r="K17" s="50"/>
    </row>
    <row r="18" s="1" customFormat="1" ht="18" customHeight="1">
      <c r="B18" s="45"/>
      <c r="C18" s="46"/>
      <c r="D18" s="46"/>
      <c r="E18" s="34" t="str">
        <f>IF('Rekapitulace zakázky'!E14="Vyplň údaj","",IF('Rekapitulace zakázky'!E14="","",'Rekapitulace zakázky'!E14))</f>
        <v/>
      </c>
      <c r="F18" s="46"/>
      <c r="G18" s="46"/>
      <c r="H18" s="46"/>
      <c r="I18" s="145" t="s">
        <v>31</v>
      </c>
      <c r="J18" s="34" t="str">
        <f>IF('Rekapitulace zakázky'!AN14="Vyplň údaj","",IF('Rekapitulace zakázky'!AN14="","",'Rekapitulace zakázky'!AN14))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35</v>
      </c>
      <c r="E20" s="46"/>
      <c r="F20" s="46"/>
      <c r="G20" s="46"/>
      <c r="H20" s="46"/>
      <c r="I20" s="145" t="s">
        <v>28</v>
      </c>
      <c r="J20" s="34" t="str">
        <f>IF('Rekapitulace zakázky'!AN16="","",'Rekapitulace zakázky'!AN16)</f>
        <v/>
      </c>
      <c r="K20" s="50"/>
    </row>
    <row r="21" s="1" customFormat="1" ht="18" customHeight="1">
      <c r="B21" s="45"/>
      <c r="C21" s="46"/>
      <c r="D21" s="46"/>
      <c r="E21" s="34" t="str">
        <f>IF('Rekapitulace zakázky'!E17="","",'Rekapitulace zakázky'!E17)</f>
        <v xml:space="preserve"> </v>
      </c>
      <c r="F21" s="46"/>
      <c r="G21" s="46"/>
      <c r="H21" s="46"/>
      <c r="I21" s="145" t="s">
        <v>31</v>
      </c>
      <c r="J21" s="34" t="str">
        <f>IF('Rekapitulace zakázky'!AN17="","",'Rekapitulace zakázky'!AN17)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ROUND(SUM(BE78:BE84), 2)</f>
        <v>0</v>
      </c>
      <c r="G30" s="46"/>
      <c r="H30" s="46"/>
      <c r="I30" s="157">
        <v>0.20999999999999999</v>
      </c>
      <c r="J30" s="156">
        <f>ROUND(ROUND((SUM(BE78:BE84)),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ROUND(SUM(BF78:BF84), 2)</f>
        <v>0</v>
      </c>
      <c r="G31" s="46"/>
      <c r="H31" s="46"/>
      <c r="I31" s="157">
        <v>0.14999999999999999</v>
      </c>
      <c r="J31" s="156">
        <f>ROUND(ROUND((SUM(BF78:BF84)),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ROUND(SUM(BG78:BG84),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ROUND(SUM(BH78:BH84),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ROUND(SUM(BI78:BI84),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98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SVP v úseku Lovosice - Čížkovice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96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03 - DSPS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trať 114</v>
      </c>
      <c r="G49" s="46"/>
      <c r="H49" s="46"/>
      <c r="I49" s="145" t="s">
        <v>25</v>
      </c>
      <c r="J49" s="146" t="str">
        <f>IF(J12="","",J12)</f>
        <v>27. 7. 2018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SŽDC s.o., OŘ Ústí n.L., ST Ústí n.L.</v>
      </c>
      <c r="G51" s="46"/>
      <c r="H51" s="46"/>
      <c r="I51" s="145" t="s">
        <v>35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33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99</v>
      </c>
      <c r="D54" s="158"/>
      <c r="E54" s="158"/>
      <c r="F54" s="158"/>
      <c r="G54" s="158"/>
      <c r="H54" s="158"/>
      <c r="I54" s="172"/>
      <c r="J54" s="173" t="s">
        <v>100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101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102</v>
      </c>
    </row>
    <row r="57" s="7" customFormat="1" ht="24.96" customHeight="1">
      <c r="B57" s="176"/>
      <c r="C57" s="177"/>
      <c r="D57" s="178" t="s">
        <v>578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579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106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SVP v úseku Lovosice - Čížkovice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96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03 - DSPS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trať 114</v>
      </c>
      <c r="G72" s="73"/>
      <c r="H72" s="73"/>
      <c r="I72" s="193" t="s">
        <v>25</v>
      </c>
      <c r="J72" s="84" t="str">
        <f>IF(J12="","",J12)</f>
        <v>27. 7. 2018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SŽDC s.o., OŘ Ústí n.L., ST Ústí n.L.</v>
      </c>
      <c r="G74" s="73"/>
      <c r="H74" s="73"/>
      <c r="I74" s="193" t="s">
        <v>35</v>
      </c>
      <c r="J74" s="192" t="str">
        <f>E21</f>
        <v xml:space="preserve"> </v>
      </c>
      <c r="K74" s="73"/>
      <c r="L74" s="71"/>
    </row>
    <row r="75" s="1" customFormat="1" ht="14.4" customHeight="1">
      <c r="B75" s="45"/>
      <c r="C75" s="75" t="s">
        <v>33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107</v>
      </c>
      <c r="D77" s="196" t="s">
        <v>58</v>
      </c>
      <c r="E77" s="196" t="s">
        <v>54</v>
      </c>
      <c r="F77" s="196" t="s">
        <v>108</v>
      </c>
      <c r="G77" s="196" t="s">
        <v>109</v>
      </c>
      <c r="H77" s="196" t="s">
        <v>110</v>
      </c>
      <c r="I77" s="197" t="s">
        <v>111</v>
      </c>
      <c r="J77" s="196" t="s">
        <v>100</v>
      </c>
      <c r="K77" s="198" t="s">
        <v>112</v>
      </c>
      <c r="L77" s="199"/>
      <c r="M77" s="101" t="s">
        <v>113</v>
      </c>
      <c r="N77" s="102" t="s">
        <v>43</v>
      </c>
      <c r="O77" s="102" t="s">
        <v>114</v>
      </c>
      <c r="P77" s="102" t="s">
        <v>115</v>
      </c>
      <c r="Q77" s="102" t="s">
        <v>116</v>
      </c>
      <c r="R77" s="102" t="s">
        <v>117</v>
      </c>
      <c r="S77" s="102" t="s">
        <v>118</v>
      </c>
      <c r="T77" s="103" t="s">
        <v>119</v>
      </c>
    </row>
    <row r="78" s="1" customFormat="1" ht="29.28" customHeight="1">
      <c r="B78" s="45"/>
      <c r="C78" s="107" t="s">
        <v>101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72</v>
      </c>
      <c r="AU78" s="23" t="s">
        <v>102</v>
      </c>
      <c r="BK78" s="203">
        <f>BK79</f>
        <v>0</v>
      </c>
    </row>
    <row r="79" s="10" customFormat="1" ht="37.44" customHeight="1">
      <c r="B79" s="204"/>
      <c r="C79" s="205"/>
      <c r="D79" s="206" t="s">
        <v>72</v>
      </c>
      <c r="E79" s="207" t="s">
        <v>582</v>
      </c>
      <c r="F79" s="207" t="s">
        <v>85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123</v>
      </c>
      <c r="AT79" s="216" t="s">
        <v>72</v>
      </c>
      <c r="AU79" s="216" t="s">
        <v>73</v>
      </c>
      <c r="AY79" s="215" t="s">
        <v>122</v>
      </c>
      <c r="BK79" s="217">
        <f>BK80</f>
        <v>0</v>
      </c>
    </row>
    <row r="80" s="10" customFormat="1" ht="19.92" customHeight="1">
      <c r="B80" s="204"/>
      <c r="C80" s="205"/>
      <c r="D80" s="206" t="s">
        <v>72</v>
      </c>
      <c r="E80" s="218" t="s">
        <v>583</v>
      </c>
      <c r="F80" s="218" t="s">
        <v>584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SUM(P81:P84)</f>
        <v>0</v>
      </c>
      <c r="Q80" s="212"/>
      <c r="R80" s="213">
        <f>SUM(R81:R84)</f>
        <v>0</v>
      </c>
      <c r="S80" s="212"/>
      <c r="T80" s="214">
        <f>SUM(T81:T84)</f>
        <v>0</v>
      </c>
      <c r="AR80" s="215" t="s">
        <v>123</v>
      </c>
      <c r="AT80" s="216" t="s">
        <v>72</v>
      </c>
      <c r="AU80" s="216" t="s">
        <v>81</v>
      </c>
      <c r="AY80" s="215" t="s">
        <v>122</v>
      </c>
      <c r="BK80" s="217">
        <f>SUM(BK81:BK84)</f>
        <v>0</v>
      </c>
    </row>
    <row r="81" s="1" customFormat="1" ht="16.5" customHeight="1">
      <c r="B81" s="45"/>
      <c r="C81" s="220" t="s">
        <v>81</v>
      </c>
      <c r="D81" s="220" t="s">
        <v>125</v>
      </c>
      <c r="E81" s="221" t="s">
        <v>589</v>
      </c>
      <c r="F81" s="222" t="s">
        <v>590</v>
      </c>
      <c r="G81" s="223" t="s">
        <v>168</v>
      </c>
      <c r="H81" s="224">
        <v>1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28" t="s">
        <v>44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587</v>
      </c>
      <c r="AT81" s="23" t="s">
        <v>125</v>
      </c>
      <c r="AU81" s="23" t="s">
        <v>83</v>
      </c>
      <c r="AY81" s="23" t="s">
        <v>122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81</v>
      </c>
      <c r="BK81" s="231">
        <f>ROUND(I81*H81,2)</f>
        <v>0</v>
      </c>
      <c r="BL81" s="23" t="s">
        <v>587</v>
      </c>
      <c r="BM81" s="23" t="s">
        <v>606</v>
      </c>
    </row>
    <row r="82" s="13" customFormat="1">
      <c r="B82" s="267"/>
      <c r="C82" s="268"/>
      <c r="D82" s="232" t="s">
        <v>134</v>
      </c>
      <c r="E82" s="269" t="s">
        <v>21</v>
      </c>
      <c r="F82" s="270" t="s">
        <v>607</v>
      </c>
      <c r="G82" s="268"/>
      <c r="H82" s="269" t="s">
        <v>21</v>
      </c>
      <c r="I82" s="271"/>
      <c r="J82" s="268"/>
      <c r="K82" s="268"/>
      <c r="L82" s="272"/>
      <c r="M82" s="273"/>
      <c r="N82" s="274"/>
      <c r="O82" s="274"/>
      <c r="P82" s="274"/>
      <c r="Q82" s="274"/>
      <c r="R82" s="274"/>
      <c r="S82" s="274"/>
      <c r="T82" s="275"/>
      <c r="AT82" s="276" t="s">
        <v>134</v>
      </c>
      <c r="AU82" s="276" t="s">
        <v>83</v>
      </c>
      <c r="AV82" s="13" t="s">
        <v>81</v>
      </c>
      <c r="AW82" s="13" t="s">
        <v>37</v>
      </c>
      <c r="AX82" s="13" t="s">
        <v>73</v>
      </c>
      <c r="AY82" s="276" t="s">
        <v>122</v>
      </c>
    </row>
    <row r="83" s="11" customFormat="1">
      <c r="B83" s="235"/>
      <c r="C83" s="236"/>
      <c r="D83" s="232" t="s">
        <v>134</v>
      </c>
      <c r="E83" s="237" t="s">
        <v>21</v>
      </c>
      <c r="F83" s="238" t="s">
        <v>81</v>
      </c>
      <c r="G83" s="236"/>
      <c r="H83" s="239">
        <v>1</v>
      </c>
      <c r="I83" s="240"/>
      <c r="J83" s="236"/>
      <c r="K83" s="236"/>
      <c r="L83" s="241"/>
      <c r="M83" s="242"/>
      <c r="N83" s="243"/>
      <c r="O83" s="243"/>
      <c r="P83" s="243"/>
      <c r="Q83" s="243"/>
      <c r="R83" s="243"/>
      <c r="S83" s="243"/>
      <c r="T83" s="244"/>
      <c r="AT83" s="245" t="s">
        <v>134</v>
      </c>
      <c r="AU83" s="245" t="s">
        <v>83</v>
      </c>
      <c r="AV83" s="11" t="s">
        <v>83</v>
      </c>
      <c r="AW83" s="11" t="s">
        <v>37</v>
      </c>
      <c r="AX83" s="11" t="s">
        <v>73</v>
      </c>
      <c r="AY83" s="245" t="s">
        <v>122</v>
      </c>
    </row>
    <row r="84" s="12" customFormat="1">
      <c r="B84" s="246"/>
      <c r="C84" s="247"/>
      <c r="D84" s="232" t="s">
        <v>134</v>
      </c>
      <c r="E84" s="248" t="s">
        <v>21</v>
      </c>
      <c r="F84" s="249" t="s">
        <v>137</v>
      </c>
      <c r="G84" s="247"/>
      <c r="H84" s="250">
        <v>1</v>
      </c>
      <c r="I84" s="251"/>
      <c r="J84" s="247"/>
      <c r="K84" s="247"/>
      <c r="L84" s="252"/>
      <c r="M84" s="280"/>
      <c r="N84" s="281"/>
      <c r="O84" s="281"/>
      <c r="P84" s="281"/>
      <c r="Q84" s="281"/>
      <c r="R84" s="281"/>
      <c r="S84" s="281"/>
      <c r="T84" s="282"/>
      <c r="AT84" s="256" t="s">
        <v>134</v>
      </c>
      <c r="AU84" s="256" t="s">
        <v>83</v>
      </c>
      <c r="AV84" s="12" t="s">
        <v>130</v>
      </c>
      <c r="AW84" s="12" t="s">
        <v>37</v>
      </c>
      <c r="AX84" s="12" t="s">
        <v>81</v>
      </c>
      <c r="AY84" s="256" t="s">
        <v>122</v>
      </c>
    </row>
    <row r="85" s="1" customFormat="1" ht="6.96" customHeight="1">
      <c r="B85" s="66"/>
      <c r="C85" s="67"/>
      <c r="D85" s="67"/>
      <c r="E85" s="67"/>
      <c r="F85" s="67"/>
      <c r="G85" s="67"/>
      <c r="H85" s="67"/>
      <c r="I85" s="165"/>
      <c r="J85" s="67"/>
      <c r="K85" s="67"/>
      <c r="L85" s="71"/>
    </row>
  </sheetData>
  <sheetProtection sheet="1" autoFilter="0" formatColumns="0" formatRows="0" objects="1" scenarios="1" spinCount="100000" saltValue="b8Ty7VzsErGjUyTHoCevX/CFS7kjskvfCKHIFZe37eTz8tmQPJ83JLSzr1MQCgmAs1KZourlMZbWd7YOf2THKg==" hashValue="iEKYMRgm9BGdGlGtZE/kctF5NPHoppzHnQJKwep8FMLEz8WeIdjYHgh5GmNcZNa2VkvvhoB5rxYYNyWsTeKUzA==" algorithmName="SHA-512" password="CC35"/>
  <autoFilter ref="C77:K8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ht="37.5" customHeight="1"/>
    <row r="2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4" customFormat="1" ht="45" customHeight="1">
      <c r="B3" s="287"/>
      <c r="C3" s="288" t="s">
        <v>608</v>
      </c>
      <c r="D3" s="288"/>
      <c r="E3" s="288"/>
      <c r="F3" s="288"/>
      <c r="G3" s="288"/>
      <c r="H3" s="288"/>
      <c r="I3" s="288"/>
      <c r="J3" s="288"/>
      <c r="K3" s="289"/>
    </row>
    <row r="4" ht="25.5" customHeight="1">
      <c r="B4" s="290"/>
      <c r="C4" s="291" t="s">
        <v>609</v>
      </c>
      <c r="D4" s="291"/>
      <c r="E4" s="291"/>
      <c r="F4" s="291"/>
      <c r="G4" s="291"/>
      <c r="H4" s="291"/>
      <c r="I4" s="291"/>
      <c r="J4" s="291"/>
      <c r="K4" s="292"/>
    </row>
    <row r="5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ht="15" customHeight="1">
      <c r="B6" s="290"/>
      <c r="C6" s="294" t="s">
        <v>610</v>
      </c>
      <c r="D6" s="294"/>
      <c r="E6" s="294"/>
      <c r="F6" s="294"/>
      <c r="G6" s="294"/>
      <c r="H6" s="294"/>
      <c r="I6" s="294"/>
      <c r="J6" s="294"/>
      <c r="K6" s="292"/>
    </row>
    <row r="7" ht="15" customHeight="1">
      <c r="B7" s="295"/>
      <c r="C7" s="294" t="s">
        <v>611</v>
      </c>
      <c r="D7" s="294"/>
      <c r="E7" s="294"/>
      <c r="F7" s="294"/>
      <c r="G7" s="294"/>
      <c r="H7" s="294"/>
      <c r="I7" s="294"/>
      <c r="J7" s="294"/>
      <c r="K7" s="292"/>
    </row>
    <row r="8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ht="15" customHeight="1">
      <c r="B9" s="295"/>
      <c r="C9" s="294" t="s">
        <v>612</v>
      </c>
      <c r="D9" s="294"/>
      <c r="E9" s="294"/>
      <c r="F9" s="294"/>
      <c r="G9" s="294"/>
      <c r="H9" s="294"/>
      <c r="I9" s="294"/>
      <c r="J9" s="294"/>
      <c r="K9" s="292"/>
    </row>
    <row r="10" ht="15" customHeight="1">
      <c r="B10" s="295"/>
      <c r="C10" s="294"/>
      <c r="D10" s="294" t="s">
        <v>613</v>
      </c>
      <c r="E10" s="294"/>
      <c r="F10" s="294"/>
      <c r="G10" s="294"/>
      <c r="H10" s="294"/>
      <c r="I10" s="294"/>
      <c r="J10" s="294"/>
      <c r="K10" s="292"/>
    </row>
    <row r="11" ht="15" customHeight="1">
      <c r="B11" s="295"/>
      <c r="C11" s="296"/>
      <c r="D11" s="294" t="s">
        <v>614</v>
      </c>
      <c r="E11" s="294"/>
      <c r="F11" s="294"/>
      <c r="G11" s="294"/>
      <c r="H11" s="294"/>
      <c r="I11" s="294"/>
      <c r="J11" s="294"/>
      <c r="K11" s="292"/>
    </row>
    <row r="12" ht="12.75" customHeight="1">
      <c r="B12" s="295"/>
      <c r="C12" s="296"/>
      <c r="D12" s="296"/>
      <c r="E12" s="296"/>
      <c r="F12" s="296"/>
      <c r="G12" s="296"/>
      <c r="H12" s="296"/>
      <c r="I12" s="296"/>
      <c r="J12" s="296"/>
      <c r="K12" s="292"/>
    </row>
    <row r="13" ht="15" customHeight="1">
      <c r="B13" s="295"/>
      <c r="C13" s="296"/>
      <c r="D13" s="294" t="s">
        <v>615</v>
      </c>
      <c r="E13" s="294"/>
      <c r="F13" s="294"/>
      <c r="G13" s="294"/>
      <c r="H13" s="294"/>
      <c r="I13" s="294"/>
      <c r="J13" s="294"/>
      <c r="K13" s="292"/>
    </row>
    <row r="14" ht="15" customHeight="1">
      <c r="B14" s="295"/>
      <c r="C14" s="296"/>
      <c r="D14" s="294" t="s">
        <v>616</v>
      </c>
      <c r="E14" s="294"/>
      <c r="F14" s="294"/>
      <c r="G14" s="294"/>
      <c r="H14" s="294"/>
      <c r="I14" s="294"/>
      <c r="J14" s="294"/>
      <c r="K14" s="292"/>
    </row>
    <row r="15" ht="15" customHeight="1">
      <c r="B15" s="295"/>
      <c r="C15" s="296"/>
      <c r="D15" s="294" t="s">
        <v>617</v>
      </c>
      <c r="E15" s="294"/>
      <c r="F15" s="294"/>
      <c r="G15" s="294"/>
      <c r="H15" s="294"/>
      <c r="I15" s="294"/>
      <c r="J15" s="294"/>
      <c r="K15" s="292"/>
    </row>
    <row r="16" ht="15" customHeight="1">
      <c r="B16" s="295"/>
      <c r="C16" s="296"/>
      <c r="D16" s="296"/>
      <c r="E16" s="297" t="s">
        <v>80</v>
      </c>
      <c r="F16" s="294" t="s">
        <v>618</v>
      </c>
      <c r="G16" s="294"/>
      <c r="H16" s="294"/>
      <c r="I16" s="294"/>
      <c r="J16" s="294"/>
      <c r="K16" s="292"/>
    </row>
    <row r="17" ht="15" customHeight="1">
      <c r="B17" s="295"/>
      <c r="C17" s="296"/>
      <c r="D17" s="296"/>
      <c r="E17" s="297" t="s">
        <v>619</v>
      </c>
      <c r="F17" s="294" t="s">
        <v>620</v>
      </c>
      <c r="G17" s="294"/>
      <c r="H17" s="294"/>
      <c r="I17" s="294"/>
      <c r="J17" s="294"/>
      <c r="K17" s="292"/>
    </row>
    <row r="18" ht="15" customHeight="1">
      <c r="B18" s="295"/>
      <c r="C18" s="296"/>
      <c r="D18" s="296"/>
      <c r="E18" s="297" t="s">
        <v>621</v>
      </c>
      <c r="F18" s="294" t="s">
        <v>622</v>
      </c>
      <c r="G18" s="294"/>
      <c r="H18" s="294"/>
      <c r="I18" s="294"/>
      <c r="J18" s="294"/>
      <c r="K18" s="292"/>
    </row>
    <row r="19" ht="15" customHeight="1">
      <c r="B19" s="295"/>
      <c r="C19" s="296"/>
      <c r="D19" s="296"/>
      <c r="E19" s="297" t="s">
        <v>623</v>
      </c>
      <c r="F19" s="294" t="s">
        <v>624</v>
      </c>
      <c r="G19" s="294"/>
      <c r="H19" s="294"/>
      <c r="I19" s="294"/>
      <c r="J19" s="294"/>
      <c r="K19" s="292"/>
    </row>
    <row r="20" ht="15" customHeight="1">
      <c r="B20" s="295"/>
      <c r="C20" s="296"/>
      <c r="D20" s="296"/>
      <c r="E20" s="297" t="s">
        <v>497</v>
      </c>
      <c r="F20" s="294" t="s">
        <v>498</v>
      </c>
      <c r="G20" s="294"/>
      <c r="H20" s="294"/>
      <c r="I20" s="294"/>
      <c r="J20" s="294"/>
      <c r="K20" s="292"/>
    </row>
    <row r="21" ht="15" customHeight="1">
      <c r="B21" s="295"/>
      <c r="C21" s="296"/>
      <c r="D21" s="296"/>
      <c r="E21" s="297" t="s">
        <v>625</v>
      </c>
      <c r="F21" s="294" t="s">
        <v>626</v>
      </c>
      <c r="G21" s="294"/>
      <c r="H21" s="294"/>
      <c r="I21" s="294"/>
      <c r="J21" s="294"/>
      <c r="K21" s="292"/>
    </row>
    <row r="22" ht="12.75" customHeight="1">
      <c r="B22" s="295"/>
      <c r="C22" s="296"/>
      <c r="D22" s="296"/>
      <c r="E22" s="296"/>
      <c r="F22" s="296"/>
      <c r="G22" s="296"/>
      <c r="H22" s="296"/>
      <c r="I22" s="296"/>
      <c r="J22" s="296"/>
      <c r="K22" s="292"/>
    </row>
    <row r="23" ht="15" customHeight="1">
      <c r="B23" s="295"/>
      <c r="C23" s="294" t="s">
        <v>627</v>
      </c>
      <c r="D23" s="294"/>
      <c r="E23" s="294"/>
      <c r="F23" s="294"/>
      <c r="G23" s="294"/>
      <c r="H23" s="294"/>
      <c r="I23" s="294"/>
      <c r="J23" s="294"/>
      <c r="K23" s="292"/>
    </row>
    <row r="24" ht="15" customHeight="1">
      <c r="B24" s="295"/>
      <c r="C24" s="294" t="s">
        <v>628</v>
      </c>
      <c r="D24" s="294"/>
      <c r="E24" s="294"/>
      <c r="F24" s="294"/>
      <c r="G24" s="294"/>
      <c r="H24" s="294"/>
      <c r="I24" s="294"/>
      <c r="J24" s="294"/>
      <c r="K24" s="292"/>
    </row>
    <row r="25" ht="15" customHeight="1">
      <c r="B25" s="295"/>
      <c r="C25" s="294"/>
      <c r="D25" s="294" t="s">
        <v>629</v>
      </c>
      <c r="E25" s="294"/>
      <c r="F25" s="294"/>
      <c r="G25" s="294"/>
      <c r="H25" s="294"/>
      <c r="I25" s="294"/>
      <c r="J25" s="294"/>
      <c r="K25" s="292"/>
    </row>
    <row r="26" ht="15" customHeight="1">
      <c r="B26" s="295"/>
      <c r="C26" s="296"/>
      <c r="D26" s="294" t="s">
        <v>630</v>
      </c>
      <c r="E26" s="294"/>
      <c r="F26" s="294"/>
      <c r="G26" s="294"/>
      <c r="H26" s="294"/>
      <c r="I26" s="294"/>
      <c r="J26" s="294"/>
      <c r="K26" s="292"/>
    </row>
    <row r="27" ht="12.75" customHeight="1">
      <c r="B27" s="295"/>
      <c r="C27" s="296"/>
      <c r="D27" s="296"/>
      <c r="E27" s="296"/>
      <c r="F27" s="296"/>
      <c r="G27" s="296"/>
      <c r="H27" s="296"/>
      <c r="I27" s="296"/>
      <c r="J27" s="296"/>
      <c r="K27" s="292"/>
    </row>
    <row r="28" ht="15" customHeight="1">
      <c r="B28" s="295"/>
      <c r="C28" s="296"/>
      <c r="D28" s="294" t="s">
        <v>631</v>
      </c>
      <c r="E28" s="294"/>
      <c r="F28" s="294"/>
      <c r="G28" s="294"/>
      <c r="H28" s="294"/>
      <c r="I28" s="294"/>
      <c r="J28" s="294"/>
      <c r="K28" s="292"/>
    </row>
    <row r="29" ht="15" customHeight="1">
      <c r="B29" s="295"/>
      <c r="C29" s="296"/>
      <c r="D29" s="294" t="s">
        <v>632</v>
      </c>
      <c r="E29" s="294"/>
      <c r="F29" s="294"/>
      <c r="G29" s="294"/>
      <c r="H29" s="294"/>
      <c r="I29" s="294"/>
      <c r="J29" s="294"/>
      <c r="K29" s="292"/>
    </row>
    <row r="30" ht="12.75" customHeight="1">
      <c r="B30" s="295"/>
      <c r="C30" s="296"/>
      <c r="D30" s="296"/>
      <c r="E30" s="296"/>
      <c r="F30" s="296"/>
      <c r="G30" s="296"/>
      <c r="H30" s="296"/>
      <c r="I30" s="296"/>
      <c r="J30" s="296"/>
      <c r="K30" s="292"/>
    </row>
    <row r="31" ht="15" customHeight="1">
      <c r="B31" s="295"/>
      <c r="C31" s="296"/>
      <c r="D31" s="294" t="s">
        <v>633</v>
      </c>
      <c r="E31" s="294"/>
      <c r="F31" s="294"/>
      <c r="G31" s="294"/>
      <c r="H31" s="294"/>
      <c r="I31" s="294"/>
      <c r="J31" s="294"/>
      <c r="K31" s="292"/>
    </row>
    <row r="32" ht="15" customHeight="1">
      <c r="B32" s="295"/>
      <c r="C32" s="296"/>
      <c r="D32" s="294" t="s">
        <v>634</v>
      </c>
      <c r="E32" s="294"/>
      <c r="F32" s="294"/>
      <c r="G32" s="294"/>
      <c r="H32" s="294"/>
      <c r="I32" s="294"/>
      <c r="J32" s="294"/>
      <c r="K32" s="292"/>
    </row>
    <row r="33" ht="15" customHeight="1">
      <c r="B33" s="295"/>
      <c r="C33" s="296"/>
      <c r="D33" s="294" t="s">
        <v>635</v>
      </c>
      <c r="E33" s="294"/>
      <c r="F33" s="294"/>
      <c r="G33" s="294"/>
      <c r="H33" s="294"/>
      <c r="I33" s="294"/>
      <c r="J33" s="294"/>
      <c r="K33" s="292"/>
    </row>
    <row r="34" ht="15" customHeight="1">
      <c r="B34" s="295"/>
      <c r="C34" s="296"/>
      <c r="D34" s="294"/>
      <c r="E34" s="298" t="s">
        <v>107</v>
      </c>
      <c r="F34" s="294"/>
      <c r="G34" s="294" t="s">
        <v>636</v>
      </c>
      <c r="H34" s="294"/>
      <c r="I34" s="294"/>
      <c r="J34" s="294"/>
      <c r="K34" s="292"/>
    </row>
    <row r="35" ht="30.75" customHeight="1">
      <c r="B35" s="295"/>
      <c r="C35" s="296"/>
      <c r="D35" s="294"/>
      <c r="E35" s="298" t="s">
        <v>637</v>
      </c>
      <c r="F35" s="294"/>
      <c r="G35" s="294" t="s">
        <v>638</v>
      </c>
      <c r="H35" s="294"/>
      <c r="I35" s="294"/>
      <c r="J35" s="294"/>
      <c r="K35" s="292"/>
    </row>
    <row r="36" ht="15" customHeight="1">
      <c r="B36" s="295"/>
      <c r="C36" s="296"/>
      <c r="D36" s="294"/>
      <c r="E36" s="298" t="s">
        <v>54</v>
      </c>
      <c r="F36" s="294"/>
      <c r="G36" s="294" t="s">
        <v>639</v>
      </c>
      <c r="H36" s="294"/>
      <c r="I36" s="294"/>
      <c r="J36" s="294"/>
      <c r="K36" s="292"/>
    </row>
    <row r="37" ht="15" customHeight="1">
      <c r="B37" s="295"/>
      <c r="C37" s="296"/>
      <c r="D37" s="294"/>
      <c r="E37" s="298" t="s">
        <v>108</v>
      </c>
      <c r="F37" s="294"/>
      <c r="G37" s="294" t="s">
        <v>640</v>
      </c>
      <c r="H37" s="294"/>
      <c r="I37" s="294"/>
      <c r="J37" s="294"/>
      <c r="K37" s="292"/>
    </row>
    <row r="38" ht="15" customHeight="1">
      <c r="B38" s="295"/>
      <c r="C38" s="296"/>
      <c r="D38" s="294"/>
      <c r="E38" s="298" t="s">
        <v>109</v>
      </c>
      <c r="F38" s="294"/>
      <c r="G38" s="294" t="s">
        <v>641</v>
      </c>
      <c r="H38" s="294"/>
      <c r="I38" s="294"/>
      <c r="J38" s="294"/>
      <c r="K38" s="292"/>
    </row>
    <row r="39" ht="15" customHeight="1">
      <c r="B39" s="295"/>
      <c r="C39" s="296"/>
      <c r="D39" s="294"/>
      <c r="E39" s="298" t="s">
        <v>110</v>
      </c>
      <c r="F39" s="294"/>
      <c r="G39" s="294" t="s">
        <v>642</v>
      </c>
      <c r="H39" s="294"/>
      <c r="I39" s="294"/>
      <c r="J39" s="294"/>
      <c r="K39" s="292"/>
    </row>
    <row r="40" ht="15" customHeight="1">
      <c r="B40" s="295"/>
      <c r="C40" s="296"/>
      <c r="D40" s="294"/>
      <c r="E40" s="298" t="s">
        <v>643</v>
      </c>
      <c r="F40" s="294"/>
      <c r="G40" s="294" t="s">
        <v>644</v>
      </c>
      <c r="H40" s="294"/>
      <c r="I40" s="294"/>
      <c r="J40" s="294"/>
      <c r="K40" s="292"/>
    </row>
    <row r="41" ht="15" customHeight="1">
      <c r="B41" s="295"/>
      <c r="C41" s="296"/>
      <c r="D41" s="294"/>
      <c r="E41" s="298"/>
      <c r="F41" s="294"/>
      <c r="G41" s="294" t="s">
        <v>645</v>
      </c>
      <c r="H41" s="294"/>
      <c r="I41" s="294"/>
      <c r="J41" s="294"/>
      <c r="K41" s="292"/>
    </row>
    <row r="42" ht="15" customHeight="1">
      <c r="B42" s="295"/>
      <c r="C42" s="296"/>
      <c r="D42" s="294"/>
      <c r="E42" s="298" t="s">
        <v>646</v>
      </c>
      <c r="F42" s="294"/>
      <c r="G42" s="294" t="s">
        <v>647</v>
      </c>
      <c r="H42" s="294"/>
      <c r="I42" s="294"/>
      <c r="J42" s="294"/>
      <c r="K42" s="292"/>
    </row>
    <row r="43" ht="15" customHeight="1">
      <c r="B43" s="295"/>
      <c r="C43" s="296"/>
      <c r="D43" s="294"/>
      <c r="E43" s="298" t="s">
        <v>112</v>
      </c>
      <c r="F43" s="294"/>
      <c r="G43" s="294" t="s">
        <v>648</v>
      </c>
      <c r="H43" s="294"/>
      <c r="I43" s="294"/>
      <c r="J43" s="294"/>
      <c r="K43" s="292"/>
    </row>
    <row r="44" ht="12.75" customHeight="1">
      <c r="B44" s="295"/>
      <c r="C44" s="296"/>
      <c r="D44" s="294"/>
      <c r="E44" s="294"/>
      <c r="F44" s="294"/>
      <c r="G44" s="294"/>
      <c r="H44" s="294"/>
      <c r="I44" s="294"/>
      <c r="J44" s="294"/>
      <c r="K44" s="292"/>
    </row>
    <row r="45" ht="15" customHeight="1">
      <c r="B45" s="295"/>
      <c r="C45" s="296"/>
      <c r="D45" s="294" t="s">
        <v>649</v>
      </c>
      <c r="E45" s="294"/>
      <c r="F45" s="294"/>
      <c r="G45" s="294"/>
      <c r="H45" s="294"/>
      <c r="I45" s="294"/>
      <c r="J45" s="294"/>
      <c r="K45" s="292"/>
    </row>
    <row r="46" ht="15" customHeight="1">
      <c r="B46" s="295"/>
      <c r="C46" s="296"/>
      <c r="D46" s="296"/>
      <c r="E46" s="294" t="s">
        <v>650</v>
      </c>
      <c r="F46" s="294"/>
      <c r="G46" s="294"/>
      <c r="H46" s="294"/>
      <c r="I46" s="294"/>
      <c r="J46" s="294"/>
      <c r="K46" s="292"/>
    </row>
    <row r="47" ht="15" customHeight="1">
      <c r="B47" s="295"/>
      <c r="C47" s="296"/>
      <c r="D47" s="296"/>
      <c r="E47" s="294" t="s">
        <v>651</v>
      </c>
      <c r="F47" s="294"/>
      <c r="G47" s="294"/>
      <c r="H47" s="294"/>
      <c r="I47" s="294"/>
      <c r="J47" s="294"/>
      <c r="K47" s="292"/>
    </row>
    <row r="48" ht="15" customHeight="1">
      <c r="B48" s="295"/>
      <c r="C48" s="296"/>
      <c r="D48" s="296"/>
      <c r="E48" s="294" t="s">
        <v>652</v>
      </c>
      <c r="F48" s="294"/>
      <c r="G48" s="294"/>
      <c r="H48" s="294"/>
      <c r="I48" s="294"/>
      <c r="J48" s="294"/>
      <c r="K48" s="292"/>
    </row>
    <row r="49" ht="15" customHeight="1">
      <c r="B49" s="295"/>
      <c r="C49" s="296"/>
      <c r="D49" s="294" t="s">
        <v>653</v>
      </c>
      <c r="E49" s="294"/>
      <c r="F49" s="294"/>
      <c r="G49" s="294"/>
      <c r="H49" s="294"/>
      <c r="I49" s="294"/>
      <c r="J49" s="294"/>
      <c r="K49" s="292"/>
    </row>
    <row r="50" ht="25.5" customHeight="1">
      <c r="B50" s="290"/>
      <c r="C50" s="291" t="s">
        <v>654</v>
      </c>
      <c r="D50" s="291"/>
      <c r="E50" s="291"/>
      <c r="F50" s="291"/>
      <c r="G50" s="291"/>
      <c r="H50" s="291"/>
      <c r="I50" s="291"/>
      <c r="J50" s="291"/>
      <c r="K50" s="292"/>
    </row>
    <row r="51" ht="5.25" customHeight="1">
      <c r="B51" s="290"/>
      <c r="C51" s="293"/>
      <c r="D51" s="293"/>
      <c r="E51" s="293"/>
      <c r="F51" s="293"/>
      <c r="G51" s="293"/>
      <c r="H51" s="293"/>
      <c r="I51" s="293"/>
      <c r="J51" s="293"/>
      <c r="K51" s="292"/>
    </row>
    <row r="52" ht="15" customHeight="1">
      <c r="B52" s="290"/>
      <c r="C52" s="294" t="s">
        <v>655</v>
      </c>
      <c r="D52" s="294"/>
      <c r="E52" s="294"/>
      <c r="F52" s="294"/>
      <c r="G52" s="294"/>
      <c r="H52" s="294"/>
      <c r="I52" s="294"/>
      <c r="J52" s="294"/>
      <c r="K52" s="292"/>
    </row>
    <row r="53" ht="15" customHeight="1">
      <c r="B53" s="290"/>
      <c r="C53" s="294" t="s">
        <v>656</v>
      </c>
      <c r="D53" s="294"/>
      <c r="E53" s="294"/>
      <c r="F53" s="294"/>
      <c r="G53" s="294"/>
      <c r="H53" s="294"/>
      <c r="I53" s="294"/>
      <c r="J53" s="294"/>
      <c r="K53" s="292"/>
    </row>
    <row r="54" ht="12.75" customHeight="1">
      <c r="B54" s="290"/>
      <c r="C54" s="294"/>
      <c r="D54" s="294"/>
      <c r="E54" s="294"/>
      <c r="F54" s="294"/>
      <c r="G54" s="294"/>
      <c r="H54" s="294"/>
      <c r="I54" s="294"/>
      <c r="J54" s="294"/>
      <c r="K54" s="292"/>
    </row>
    <row r="55" ht="15" customHeight="1">
      <c r="B55" s="290"/>
      <c r="C55" s="294" t="s">
        <v>657</v>
      </c>
      <c r="D55" s="294"/>
      <c r="E55" s="294"/>
      <c r="F55" s="294"/>
      <c r="G55" s="294"/>
      <c r="H55" s="294"/>
      <c r="I55" s="294"/>
      <c r="J55" s="294"/>
      <c r="K55" s="292"/>
    </row>
    <row r="56" ht="15" customHeight="1">
      <c r="B56" s="290"/>
      <c r="C56" s="296"/>
      <c r="D56" s="294" t="s">
        <v>658</v>
      </c>
      <c r="E56" s="294"/>
      <c r="F56" s="294"/>
      <c r="G56" s="294"/>
      <c r="H56" s="294"/>
      <c r="I56" s="294"/>
      <c r="J56" s="294"/>
      <c r="K56" s="292"/>
    </row>
    <row r="57" ht="15" customHeight="1">
      <c r="B57" s="290"/>
      <c r="C57" s="296"/>
      <c r="D57" s="294" t="s">
        <v>659</v>
      </c>
      <c r="E57" s="294"/>
      <c r="F57" s="294"/>
      <c r="G57" s="294"/>
      <c r="H57" s="294"/>
      <c r="I57" s="294"/>
      <c r="J57" s="294"/>
      <c r="K57" s="292"/>
    </row>
    <row r="58" ht="15" customHeight="1">
      <c r="B58" s="290"/>
      <c r="C58" s="296"/>
      <c r="D58" s="294" t="s">
        <v>660</v>
      </c>
      <c r="E58" s="294"/>
      <c r="F58" s="294"/>
      <c r="G58" s="294"/>
      <c r="H58" s="294"/>
      <c r="I58" s="294"/>
      <c r="J58" s="294"/>
      <c r="K58" s="292"/>
    </row>
    <row r="59" ht="15" customHeight="1">
      <c r="B59" s="290"/>
      <c r="C59" s="296"/>
      <c r="D59" s="294" t="s">
        <v>661</v>
      </c>
      <c r="E59" s="294"/>
      <c r="F59" s="294"/>
      <c r="G59" s="294"/>
      <c r="H59" s="294"/>
      <c r="I59" s="294"/>
      <c r="J59" s="294"/>
      <c r="K59" s="292"/>
    </row>
    <row r="60" ht="15" customHeight="1">
      <c r="B60" s="290"/>
      <c r="C60" s="296"/>
      <c r="D60" s="299" t="s">
        <v>662</v>
      </c>
      <c r="E60" s="299"/>
      <c r="F60" s="299"/>
      <c r="G60" s="299"/>
      <c r="H60" s="299"/>
      <c r="I60" s="299"/>
      <c r="J60" s="299"/>
      <c r="K60" s="292"/>
    </row>
    <row r="61" ht="15" customHeight="1">
      <c r="B61" s="290"/>
      <c r="C61" s="296"/>
      <c r="D61" s="294" t="s">
        <v>663</v>
      </c>
      <c r="E61" s="294"/>
      <c r="F61" s="294"/>
      <c r="G61" s="294"/>
      <c r="H61" s="294"/>
      <c r="I61" s="294"/>
      <c r="J61" s="294"/>
      <c r="K61" s="292"/>
    </row>
    <row r="62" ht="12.75" customHeight="1">
      <c r="B62" s="290"/>
      <c r="C62" s="296"/>
      <c r="D62" s="296"/>
      <c r="E62" s="300"/>
      <c r="F62" s="296"/>
      <c r="G62" s="296"/>
      <c r="H62" s="296"/>
      <c r="I62" s="296"/>
      <c r="J62" s="296"/>
      <c r="K62" s="292"/>
    </row>
    <row r="63" ht="15" customHeight="1">
      <c r="B63" s="290"/>
      <c r="C63" s="296"/>
      <c r="D63" s="294" t="s">
        <v>664</v>
      </c>
      <c r="E63" s="294"/>
      <c r="F63" s="294"/>
      <c r="G63" s="294"/>
      <c r="H63" s="294"/>
      <c r="I63" s="294"/>
      <c r="J63" s="294"/>
      <c r="K63" s="292"/>
    </row>
    <row r="64" ht="15" customHeight="1">
      <c r="B64" s="290"/>
      <c r="C64" s="296"/>
      <c r="D64" s="299" t="s">
        <v>665</v>
      </c>
      <c r="E64" s="299"/>
      <c r="F64" s="299"/>
      <c r="G64" s="299"/>
      <c r="H64" s="299"/>
      <c r="I64" s="299"/>
      <c r="J64" s="299"/>
      <c r="K64" s="292"/>
    </row>
    <row r="65" ht="15" customHeight="1">
      <c r="B65" s="290"/>
      <c r="C65" s="296"/>
      <c r="D65" s="294" t="s">
        <v>666</v>
      </c>
      <c r="E65" s="294"/>
      <c r="F65" s="294"/>
      <c r="G65" s="294"/>
      <c r="H65" s="294"/>
      <c r="I65" s="294"/>
      <c r="J65" s="294"/>
      <c r="K65" s="292"/>
    </row>
    <row r="66" ht="15" customHeight="1">
      <c r="B66" s="290"/>
      <c r="C66" s="296"/>
      <c r="D66" s="294" t="s">
        <v>667</v>
      </c>
      <c r="E66" s="294"/>
      <c r="F66" s="294"/>
      <c r="G66" s="294"/>
      <c r="H66" s="294"/>
      <c r="I66" s="294"/>
      <c r="J66" s="294"/>
      <c r="K66" s="292"/>
    </row>
    <row r="67" ht="15" customHeight="1">
      <c r="B67" s="290"/>
      <c r="C67" s="296"/>
      <c r="D67" s="294" t="s">
        <v>668</v>
      </c>
      <c r="E67" s="294"/>
      <c r="F67" s="294"/>
      <c r="G67" s="294"/>
      <c r="H67" s="294"/>
      <c r="I67" s="294"/>
      <c r="J67" s="294"/>
      <c r="K67" s="292"/>
    </row>
    <row r="68" ht="15" customHeight="1">
      <c r="B68" s="290"/>
      <c r="C68" s="296"/>
      <c r="D68" s="294" t="s">
        <v>669</v>
      </c>
      <c r="E68" s="294"/>
      <c r="F68" s="294"/>
      <c r="G68" s="294"/>
      <c r="H68" s="294"/>
      <c r="I68" s="294"/>
      <c r="J68" s="294"/>
      <c r="K68" s="292"/>
    </row>
    <row r="69" ht="12.75" customHeight="1">
      <c r="B69" s="301"/>
      <c r="C69" s="302"/>
      <c r="D69" s="302"/>
      <c r="E69" s="302"/>
      <c r="F69" s="302"/>
      <c r="G69" s="302"/>
      <c r="H69" s="302"/>
      <c r="I69" s="302"/>
      <c r="J69" s="302"/>
      <c r="K69" s="303"/>
    </row>
    <row r="70" ht="18.75" customHeight="1">
      <c r="B70" s="304"/>
      <c r="C70" s="304"/>
      <c r="D70" s="304"/>
      <c r="E70" s="304"/>
      <c r="F70" s="304"/>
      <c r="G70" s="304"/>
      <c r="H70" s="304"/>
      <c r="I70" s="304"/>
      <c r="J70" s="304"/>
      <c r="K70" s="305"/>
    </row>
    <row r="71" ht="18.75" customHeight="1">
      <c r="B71" s="305"/>
      <c r="C71" s="305"/>
      <c r="D71" s="305"/>
      <c r="E71" s="305"/>
      <c r="F71" s="305"/>
      <c r="G71" s="305"/>
      <c r="H71" s="305"/>
      <c r="I71" s="305"/>
      <c r="J71" s="305"/>
      <c r="K71" s="305"/>
    </row>
    <row r="72" ht="7.5" customHeight="1">
      <c r="B72" s="306"/>
      <c r="C72" s="307"/>
      <c r="D72" s="307"/>
      <c r="E72" s="307"/>
      <c r="F72" s="307"/>
      <c r="G72" s="307"/>
      <c r="H72" s="307"/>
      <c r="I72" s="307"/>
      <c r="J72" s="307"/>
      <c r="K72" s="308"/>
    </row>
    <row r="73" ht="45" customHeight="1">
      <c r="B73" s="309"/>
      <c r="C73" s="310" t="s">
        <v>670</v>
      </c>
      <c r="D73" s="310"/>
      <c r="E73" s="310"/>
      <c r="F73" s="310"/>
      <c r="G73" s="310"/>
      <c r="H73" s="310"/>
      <c r="I73" s="310"/>
      <c r="J73" s="310"/>
      <c r="K73" s="311"/>
    </row>
    <row r="74" ht="17.25" customHeight="1">
      <c r="B74" s="309"/>
      <c r="C74" s="312" t="s">
        <v>671</v>
      </c>
      <c r="D74" s="312"/>
      <c r="E74" s="312"/>
      <c r="F74" s="312" t="s">
        <v>672</v>
      </c>
      <c r="G74" s="313"/>
      <c r="H74" s="312" t="s">
        <v>108</v>
      </c>
      <c r="I74" s="312" t="s">
        <v>58</v>
      </c>
      <c r="J74" s="312" t="s">
        <v>673</v>
      </c>
      <c r="K74" s="311"/>
    </row>
    <row r="75" ht="17.25" customHeight="1">
      <c r="B75" s="309"/>
      <c r="C75" s="314" t="s">
        <v>674</v>
      </c>
      <c r="D75" s="314"/>
      <c r="E75" s="314"/>
      <c r="F75" s="315" t="s">
        <v>675</v>
      </c>
      <c r="G75" s="316"/>
      <c r="H75" s="314"/>
      <c r="I75" s="314"/>
      <c r="J75" s="314" t="s">
        <v>676</v>
      </c>
      <c r="K75" s="311"/>
    </row>
    <row r="76" ht="5.25" customHeight="1">
      <c r="B76" s="309"/>
      <c r="C76" s="317"/>
      <c r="D76" s="317"/>
      <c r="E76" s="317"/>
      <c r="F76" s="317"/>
      <c r="G76" s="318"/>
      <c r="H76" s="317"/>
      <c r="I76" s="317"/>
      <c r="J76" s="317"/>
      <c r="K76" s="311"/>
    </row>
    <row r="77" ht="15" customHeight="1">
      <c r="B77" s="309"/>
      <c r="C77" s="298" t="s">
        <v>54</v>
      </c>
      <c r="D77" s="317"/>
      <c r="E77" s="317"/>
      <c r="F77" s="319" t="s">
        <v>677</v>
      </c>
      <c r="G77" s="318"/>
      <c r="H77" s="298" t="s">
        <v>678</v>
      </c>
      <c r="I77" s="298" t="s">
        <v>679</v>
      </c>
      <c r="J77" s="298">
        <v>20</v>
      </c>
      <c r="K77" s="311"/>
    </row>
    <row r="78" ht="15" customHeight="1">
      <c r="B78" s="309"/>
      <c r="C78" s="298" t="s">
        <v>680</v>
      </c>
      <c r="D78" s="298"/>
      <c r="E78" s="298"/>
      <c r="F78" s="319" t="s">
        <v>677</v>
      </c>
      <c r="G78" s="318"/>
      <c r="H78" s="298" t="s">
        <v>681</v>
      </c>
      <c r="I78" s="298" t="s">
        <v>679</v>
      </c>
      <c r="J78" s="298">
        <v>120</v>
      </c>
      <c r="K78" s="311"/>
    </row>
    <row r="79" ht="15" customHeight="1">
      <c r="B79" s="320"/>
      <c r="C79" s="298" t="s">
        <v>682</v>
      </c>
      <c r="D79" s="298"/>
      <c r="E79" s="298"/>
      <c r="F79" s="319" t="s">
        <v>683</v>
      </c>
      <c r="G79" s="318"/>
      <c r="H79" s="298" t="s">
        <v>684</v>
      </c>
      <c r="I79" s="298" t="s">
        <v>679</v>
      </c>
      <c r="J79" s="298">
        <v>50</v>
      </c>
      <c r="K79" s="311"/>
    </row>
    <row r="80" ht="15" customHeight="1">
      <c r="B80" s="320"/>
      <c r="C80" s="298" t="s">
        <v>685</v>
      </c>
      <c r="D80" s="298"/>
      <c r="E80" s="298"/>
      <c r="F80" s="319" t="s">
        <v>677</v>
      </c>
      <c r="G80" s="318"/>
      <c r="H80" s="298" t="s">
        <v>686</v>
      </c>
      <c r="I80" s="298" t="s">
        <v>687</v>
      </c>
      <c r="J80" s="298"/>
      <c r="K80" s="311"/>
    </row>
    <row r="81" ht="15" customHeight="1">
      <c r="B81" s="320"/>
      <c r="C81" s="321" t="s">
        <v>688</v>
      </c>
      <c r="D81" s="321"/>
      <c r="E81" s="321"/>
      <c r="F81" s="322" t="s">
        <v>683</v>
      </c>
      <c r="G81" s="321"/>
      <c r="H81" s="321" t="s">
        <v>689</v>
      </c>
      <c r="I81" s="321" t="s">
        <v>679</v>
      </c>
      <c r="J81" s="321">
        <v>15</v>
      </c>
      <c r="K81" s="311"/>
    </row>
    <row r="82" ht="15" customHeight="1">
      <c r="B82" s="320"/>
      <c r="C82" s="321" t="s">
        <v>690</v>
      </c>
      <c r="D82" s="321"/>
      <c r="E82" s="321"/>
      <c r="F82" s="322" t="s">
        <v>683</v>
      </c>
      <c r="G82" s="321"/>
      <c r="H82" s="321" t="s">
        <v>691</v>
      </c>
      <c r="I82" s="321" t="s">
        <v>679</v>
      </c>
      <c r="J82" s="321">
        <v>15</v>
      </c>
      <c r="K82" s="311"/>
    </row>
    <row r="83" ht="15" customHeight="1">
      <c r="B83" s="320"/>
      <c r="C83" s="321" t="s">
        <v>692</v>
      </c>
      <c r="D83" s="321"/>
      <c r="E83" s="321"/>
      <c r="F83" s="322" t="s">
        <v>683</v>
      </c>
      <c r="G83" s="321"/>
      <c r="H83" s="321" t="s">
        <v>693</v>
      </c>
      <c r="I83" s="321" t="s">
        <v>679</v>
      </c>
      <c r="J83" s="321">
        <v>20</v>
      </c>
      <c r="K83" s="311"/>
    </row>
    <row r="84" ht="15" customHeight="1">
      <c r="B84" s="320"/>
      <c r="C84" s="321" t="s">
        <v>694</v>
      </c>
      <c r="D84" s="321"/>
      <c r="E84" s="321"/>
      <c r="F84" s="322" t="s">
        <v>683</v>
      </c>
      <c r="G84" s="321"/>
      <c r="H84" s="321" t="s">
        <v>695</v>
      </c>
      <c r="I84" s="321" t="s">
        <v>679</v>
      </c>
      <c r="J84" s="321">
        <v>20</v>
      </c>
      <c r="K84" s="311"/>
    </row>
    <row r="85" ht="15" customHeight="1">
      <c r="B85" s="320"/>
      <c r="C85" s="298" t="s">
        <v>696</v>
      </c>
      <c r="D85" s="298"/>
      <c r="E85" s="298"/>
      <c r="F85" s="319" t="s">
        <v>683</v>
      </c>
      <c r="G85" s="318"/>
      <c r="H85" s="298" t="s">
        <v>697</v>
      </c>
      <c r="I85" s="298" t="s">
        <v>679</v>
      </c>
      <c r="J85" s="298">
        <v>50</v>
      </c>
      <c r="K85" s="311"/>
    </row>
    <row r="86" ht="15" customHeight="1">
      <c r="B86" s="320"/>
      <c r="C86" s="298" t="s">
        <v>698</v>
      </c>
      <c r="D86" s="298"/>
      <c r="E86" s="298"/>
      <c r="F86" s="319" t="s">
        <v>683</v>
      </c>
      <c r="G86" s="318"/>
      <c r="H86" s="298" t="s">
        <v>699</v>
      </c>
      <c r="I86" s="298" t="s">
        <v>679</v>
      </c>
      <c r="J86" s="298">
        <v>20</v>
      </c>
      <c r="K86" s="311"/>
    </row>
    <row r="87" ht="15" customHeight="1">
      <c r="B87" s="320"/>
      <c r="C87" s="298" t="s">
        <v>700</v>
      </c>
      <c r="D87" s="298"/>
      <c r="E87" s="298"/>
      <c r="F87" s="319" t="s">
        <v>683</v>
      </c>
      <c r="G87" s="318"/>
      <c r="H87" s="298" t="s">
        <v>701</v>
      </c>
      <c r="I87" s="298" t="s">
        <v>679</v>
      </c>
      <c r="J87" s="298">
        <v>20</v>
      </c>
      <c r="K87" s="311"/>
    </row>
    <row r="88" ht="15" customHeight="1">
      <c r="B88" s="320"/>
      <c r="C88" s="298" t="s">
        <v>702</v>
      </c>
      <c r="D88" s="298"/>
      <c r="E88" s="298"/>
      <c r="F88" s="319" t="s">
        <v>683</v>
      </c>
      <c r="G88" s="318"/>
      <c r="H88" s="298" t="s">
        <v>703</v>
      </c>
      <c r="I88" s="298" t="s">
        <v>679</v>
      </c>
      <c r="J88" s="298">
        <v>50</v>
      </c>
      <c r="K88" s="311"/>
    </row>
    <row r="89" ht="15" customHeight="1">
      <c r="B89" s="320"/>
      <c r="C89" s="298" t="s">
        <v>704</v>
      </c>
      <c r="D89" s="298"/>
      <c r="E89" s="298"/>
      <c r="F89" s="319" t="s">
        <v>683</v>
      </c>
      <c r="G89" s="318"/>
      <c r="H89" s="298" t="s">
        <v>704</v>
      </c>
      <c r="I89" s="298" t="s">
        <v>679</v>
      </c>
      <c r="J89" s="298">
        <v>50</v>
      </c>
      <c r="K89" s="311"/>
    </row>
    <row r="90" ht="15" customHeight="1">
      <c r="B90" s="320"/>
      <c r="C90" s="298" t="s">
        <v>113</v>
      </c>
      <c r="D90" s="298"/>
      <c r="E90" s="298"/>
      <c r="F90" s="319" t="s">
        <v>683</v>
      </c>
      <c r="G90" s="318"/>
      <c r="H90" s="298" t="s">
        <v>705</v>
      </c>
      <c r="I90" s="298" t="s">
        <v>679</v>
      </c>
      <c r="J90" s="298">
        <v>255</v>
      </c>
      <c r="K90" s="311"/>
    </row>
    <row r="91" ht="15" customHeight="1">
      <c r="B91" s="320"/>
      <c r="C91" s="298" t="s">
        <v>706</v>
      </c>
      <c r="D91" s="298"/>
      <c r="E91" s="298"/>
      <c r="F91" s="319" t="s">
        <v>677</v>
      </c>
      <c r="G91" s="318"/>
      <c r="H91" s="298" t="s">
        <v>707</v>
      </c>
      <c r="I91" s="298" t="s">
        <v>708</v>
      </c>
      <c r="J91" s="298"/>
      <c r="K91" s="311"/>
    </row>
    <row r="92" ht="15" customHeight="1">
      <c r="B92" s="320"/>
      <c r="C92" s="298" t="s">
        <v>709</v>
      </c>
      <c r="D92" s="298"/>
      <c r="E92" s="298"/>
      <c r="F92" s="319" t="s">
        <v>677</v>
      </c>
      <c r="G92" s="318"/>
      <c r="H92" s="298" t="s">
        <v>710</v>
      </c>
      <c r="I92" s="298" t="s">
        <v>711</v>
      </c>
      <c r="J92" s="298"/>
      <c r="K92" s="311"/>
    </row>
    <row r="93" ht="15" customHeight="1">
      <c r="B93" s="320"/>
      <c r="C93" s="298" t="s">
        <v>712</v>
      </c>
      <c r="D93" s="298"/>
      <c r="E93" s="298"/>
      <c r="F93" s="319" t="s">
        <v>677</v>
      </c>
      <c r="G93" s="318"/>
      <c r="H93" s="298" t="s">
        <v>712</v>
      </c>
      <c r="I93" s="298" t="s">
        <v>711</v>
      </c>
      <c r="J93" s="298"/>
      <c r="K93" s="311"/>
    </row>
    <row r="94" ht="15" customHeight="1">
      <c r="B94" s="320"/>
      <c r="C94" s="298" t="s">
        <v>39</v>
      </c>
      <c r="D94" s="298"/>
      <c r="E94" s="298"/>
      <c r="F94" s="319" t="s">
        <v>677</v>
      </c>
      <c r="G94" s="318"/>
      <c r="H94" s="298" t="s">
        <v>713</v>
      </c>
      <c r="I94" s="298" t="s">
        <v>711</v>
      </c>
      <c r="J94" s="298"/>
      <c r="K94" s="311"/>
    </row>
    <row r="95" ht="15" customHeight="1">
      <c r="B95" s="320"/>
      <c r="C95" s="298" t="s">
        <v>49</v>
      </c>
      <c r="D95" s="298"/>
      <c r="E95" s="298"/>
      <c r="F95" s="319" t="s">
        <v>677</v>
      </c>
      <c r="G95" s="318"/>
      <c r="H95" s="298" t="s">
        <v>714</v>
      </c>
      <c r="I95" s="298" t="s">
        <v>711</v>
      </c>
      <c r="J95" s="298"/>
      <c r="K95" s="311"/>
    </row>
    <row r="96" ht="15" customHeight="1">
      <c r="B96" s="323"/>
      <c r="C96" s="324"/>
      <c r="D96" s="324"/>
      <c r="E96" s="324"/>
      <c r="F96" s="324"/>
      <c r="G96" s="324"/>
      <c r="H96" s="324"/>
      <c r="I96" s="324"/>
      <c r="J96" s="324"/>
      <c r="K96" s="325"/>
    </row>
    <row r="97" ht="18.75" customHeight="1">
      <c r="B97" s="326"/>
      <c r="C97" s="327"/>
      <c r="D97" s="327"/>
      <c r="E97" s="327"/>
      <c r="F97" s="327"/>
      <c r="G97" s="327"/>
      <c r="H97" s="327"/>
      <c r="I97" s="327"/>
      <c r="J97" s="327"/>
      <c r="K97" s="326"/>
    </row>
    <row r="98" ht="18.75" customHeight="1">
      <c r="B98" s="305"/>
      <c r="C98" s="305"/>
      <c r="D98" s="305"/>
      <c r="E98" s="305"/>
      <c r="F98" s="305"/>
      <c r="G98" s="305"/>
      <c r="H98" s="305"/>
      <c r="I98" s="305"/>
      <c r="J98" s="305"/>
      <c r="K98" s="305"/>
    </row>
    <row r="99" ht="7.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8"/>
    </row>
    <row r="100" ht="45" customHeight="1">
      <c r="B100" s="309"/>
      <c r="C100" s="310" t="s">
        <v>715</v>
      </c>
      <c r="D100" s="310"/>
      <c r="E100" s="310"/>
      <c r="F100" s="310"/>
      <c r="G100" s="310"/>
      <c r="H100" s="310"/>
      <c r="I100" s="310"/>
      <c r="J100" s="310"/>
      <c r="K100" s="311"/>
    </row>
    <row r="101" ht="17.25" customHeight="1">
      <c r="B101" s="309"/>
      <c r="C101" s="312" t="s">
        <v>671</v>
      </c>
      <c r="D101" s="312"/>
      <c r="E101" s="312"/>
      <c r="F101" s="312" t="s">
        <v>672</v>
      </c>
      <c r="G101" s="313"/>
      <c r="H101" s="312" t="s">
        <v>108</v>
      </c>
      <c r="I101" s="312" t="s">
        <v>58</v>
      </c>
      <c r="J101" s="312" t="s">
        <v>673</v>
      </c>
      <c r="K101" s="311"/>
    </row>
    <row r="102" ht="17.25" customHeight="1">
      <c r="B102" s="309"/>
      <c r="C102" s="314" t="s">
        <v>674</v>
      </c>
      <c r="D102" s="314"/>
      <c r="E102" s="314"/>
      <c r="F102" s="315" t="s">
        <v>675</v>
      </c>
      <c r="G102" s="316"/>
      <c r="H102" s="314"/>
      <c r="I102" s="314"/>
      <c r="J102" s="314" t="s">
        <v>676</v>
      </c>
      <c r="K102" s="311"/>
    </row>
    <row r="103" ht="5.25" customHeight="1">
      <c r="B103" s="309"/>
      <c r="C103" s="312"/>
      <c r="D103" s="312"/>
      <c r="E103" s="312"/>
      <c r="F103" s="312"/>
      <c r="G103" s="328"/>
      <c r="H103" s="312"/>
      <c r="I103" s="312"/>
      <c r="J103" s="312"/>
      <c r="K103" s="311"/>
    </row>
    <row r="104" ht="15" customHeight="1">
      <c r="B104" s="309"/>
      <c r="C104" s="298" t="s">
        <v>54</v>
      </c>
      <c r="D104" s="317"/>
      <c r="E104" s="317"/>
      <c r="F104" s="319" t="s">
        <v>677</v>
      </c>
      <c r="G104" s="328"/>
      <c r="H104" s="298" t="s">
        <v>716</v>
      </c>
      <c r="I104" s="298" t="s">
        <v>679</v>
      </c>
      <c r="J104" s="298">
        <v>20</v>
      </c>
      <c r="K104" s="311"/>
    </row>
    <row r="105" ht="15" customHeight="1">
      <c r="B105" s="309"/>
      <c r="C105" s="298" t="s">
        <v>680</v>
      </c>
      <c r="D105" s="298"/>
      <c r="E105" s="298"/>
      <c r="F105" s="319" t="s">
        <v>677</v>
      </c>
      <c r="G105" s="298"/>
      <c r="H105" s="298" t="s">
        <v>716</v>
      </c>
      <c r="I105" s="298" t="s">
        <v>679</v>
      </c>
      <c r="J105" s="298">
        <v>120</v>
      </c>
      <c r="K105" s="311"/>
    </row>
    <row r="106" ht="15" customHeight="1">
      <c r="B106" s="320"/>
      <c r="C106" s="298" t="s">
        <v>682</v>
      </c>
      <c r="D106" s="298"/>
      <c r="E106" s="298"/>
      <c r="F106" s="319" t="s">
        <v>683</v>
      </c>
      <c r="G106" s="298"/>
      <c r="H106" s="298" t="s">
        <v>716</v>
      </c>
      <c r="I106" s="298" t="s">
        <v>679</v>
      </c>
      <c r="J106" s="298">
        <v>50</v>
      </c>
      <c r="K106" s="311"/>
    </row>
    <row r="107" ht="15" customHeight="1">
      <c r="B107" s="320"/>
      <c r="C107" s="298" t="s">
        <v>685</v>
      </c>
      <c r="D107" s="298"/>
      <c r="E107" s="298"/>
      <c r="F107" s="319" t="s">
        <v>677</v>
      </c>
      <c r="G107" s="298"/>
      <c r="H107" s="298" t="s">
        <v>716</v>
      </c>
      <c r="I107" s="298" t="s">
        <v>687</v>
      </c>
      <c r="J107" s="298"/>
      <c r="K107" s="311"/>
    </row>
    <row r="108" ht="15" customHeight="1">
      <c r="B108" s="320"/>
      <c r="C108" s="298" t="s">
        <v>696</v>
      </c>
      <c r="D108" s="298"/>
      <c r="E108" s="298"/>
      <c r="F108" s="319" t="s">
        <v>683</v>
      </c>
      <c r="G108" s="298"/>
      <c r="H108" s="298" t="s">
        <v>716</v>
      </c>
      <c r="I108" s="298" t="s">
        <v>679</v>
      </c>
      <c r="J108" s="298">
        <v>50</v>
      </c>
      <c r="K108" s="311"/>
    </row>
    <row r="109" ht="15" customHeight="1">
      <c r="B109" s="320"/>
      <c r="C109" s="298" t="s">
        <v>704</v>
      </c>
      <c r="D109" s="298"/>
      <c r="E109" s="298"/>
      <c r="F109" s="319" t="s">
        <v>683</v>
      </c>
      <c r="G109" s="298"/>
      <c r="H109" s="298" t="s">
        <v>716</v>
      </c>
      <c r="I109" s="298" t="s">
        <v>679</v>
      </c>
      <c r="J109" s="298">
        <v>50</v>
      </c>
      <c r="K109" s="311"/>
    </row>
    <row r="110" ht="15" customHeight="1">
      <c r="B110" s="320"/>
      <c r="C110" s="298" t="s">
        <v>702</v>
      </c>
      <c r="D110" s="298"/>
      <c r="E110" s="298"/>
      <c r="F110" s="319" t="s">
        <v>683</v>
      </c>
      <c r="G110" s="298"/>
      <c r="H110" s="298" t="s">
        <v>716</v>
      </c>
      <c r="I110" s="298" t="s">
        <v>679</v>
      </c>
      <c r="J110" s="298">
        <v>50</v>
      </c>
      <c r="K110" s="311"/>
    </row>
    <row r="111" ht="15" customHeight="1">
      <c r="B111" s="320"/>
      <c r="C111" s="298" t="s">
        <v>54</v>
      </c>
      <c r="D111" s="298"/>
      <c r="E111" s="298"/>
      <c r="F111" s="319" t="s">
        <v>677</v>
      </c>
      <c r="G111" s="298"/>
      <c r="H111" s="298" t="s">
        <v>717</v>
      </c>
      <c r="I111" s="298" t="s">
        <v>679</v>
      </c>
      <c r="J111" s="298">
        <v>20</v>
      </c>
      <c r="K111" s="311"/>
    </row>
    <row r="112" ht="15" customHeight="1">
      <c r="B112" s="320"/>
      <c r="C112" s="298" t="s">
        <v>718</v>
      </c>
      <c r="D112" s="298"/>
      <c r="E112" s="298"/>
      <c r="F112" s="319" t="s">
        <v>677</v>
      </c>
      <c r="G112" s="298"/>
      <c r="H112" s="298" t="s">
        <v>719</v>
      </c>
      <c r="I112" s="298" t="s">
        <v>679</v>
      </c>
      <c r="J112" s="298">
        <v>120</v>
      </c>
      <c r="K112" s="311"/>
    </row>
    <row r="113" ht="15" customHeight="1">
      <c r="B113" s="320"/>
      <c r="C113" s="298" t="s">
        <v>39</v>
      </c>
      <c r="D113" s="298"/>
      <c r="E113" s="298"/>
      <c r="F113" s="319" t="s">
        <v>677</v>
      </c>
      <c r="G113" s="298"/>
      <c r="H113" s="298" t="s">
        <v>720</v>
      </c>
      <c r="I113" s="298" t="s">
        <v>711</v>
      </c>
      <c r="J113" s="298"/>
      <c r="K113" s="311"/>
    </row>
    <row r="114" ht="15" customHeight="1">
      <c r="B114" s="320"/>
      <c r="C114" s="298" t="s">
        <v>49</v>
      </c>
      <c r="D114" s="298"/>
      <c r="E114" s="298"/>
      <c r="F114" s="319" t="s">
        <v>677</v>
      </c>
      <c r="G114" s="298"/>
      <c r="H114" s="298" t="s">
        <v>721</v>
      </c>
      <c r="I114" s="298" t="s">
        <v>711</v>
      </c>
      <c r="J114" s="298"/>
      <c r="K114" s="311"/>
    </row>
    <row r="115" ht="15" customHeight="1">
      <c r="B115" s="320"/>
      <c r="C115" s="298" t="s">
        <v>58</v>
      </c>
      <c r="D115" s="298"/>
      <c r="E115" s="298"/>
      <c r="F115" s="319" t="s">
        <v>677</v>
      </c>
      <c r="G115" s="298"/>
      <c r="H115" s="298" t="s">
        <v>722</v>
      </c>
      <c r="I115" s="298" t="s">
        <v>723</v>
      </c>
      <c r="J115" s="298"/>
      <c r="K115" s="311"/>
    </row>
    <row r="116" ht="15" customHeight="1">
      <c r="B116" s="323"/>
      <c r="C116" s="329"/>
      <c r="D116" s="329"/>
      <c r="E116" s="329"/>
      <c r="F116" s="329"/>
      <c r="G116" s="329"/>
      <c r="H116" s="329"/>
      <c r="I116" s="329"/>
      <c r="J116" s="329"/>
      <c r="K116" s="325"/>
    </row>
    <row r="117" ht="18.75" customHeight="1">
      <c r="B117" s="330"/>
      <c r="C117" s="294"/>
      <c r="D117" s="294"/>
      <c r="E117" s="294"/>
      <c r="F117" s="331"/>
      <c r="G117" s="294"/>
      <c r="H117" s="294"/>
      <c r="I117" s="294"/>
      <c r="J117" s="294"/>
      <c r="K117" s="330"/>
    </row>
    <row r="118" ht="18.75" customHeight="1">
      <c r="B118" s="305"/>
      <c r="C118" s="305"/>
      <c r="D118" s="305"/>
      <c r="E118" s="305"/>
      <c r="F118" s="305"/>
      <c r="G118" s="305"/>
      <c r="H118" s="305"/>
      <c r="I118" s="305"/>
      <c r="J118" s="305"/>
      <c r="K118" s="305"/>
    </row>
    <row r="119" ht="7.5" customHeight="1">
      <c r="B119" s="332"/>
      <c r="C119" s="333"/>
      <c r="D119" s="333"/>
      <c r="E119" s="333"/>
      <c r="F119" s="333"/>
      <c r="G119" s="333"/>
      <c r="H119" s="333"/>
      <c r="I119" s="333"/>
      <c r="J119" s="333"/>
      <c r="K119" s="334"/>
    </row>
    <row r="120" ht="45" customHeight="1">
      <c r="B120" s="335"/>
      <c r="C120" s="288" t="s">
        <v>724</v>
      </c>
      <c r="D120" s="288"/>
      <c r="E120" s="288"/>
      <c r="F120" s="288"/>
      <c r="G120" s="288"/>
      <c r="H120" s="288"/>
      <c r="I120" s="288"/>
      <c r="J120" s="288"/>
      <c r="K120" s="336"/>
    </row>
    <row r="121" ht="17.25" customHeight="1">
      <c r="B121" s="337"/>
      <c r="C121" s="312" t="s">
        <v>671</v>
      </c>
      <c r="D121" s="312"/>
      <c r="E121" s="312"/>
      <c r="F121" s="312" t="s">
        <v>672</v>
      </c>
      <c r="G121" s="313"/>
      <c r="H121" s="312" t="s">
        <v>108</v>
      </c>
      <c r="I121" s="312" t="s">
        <v>58</v>
      </c>
      <c r="J121" s="312" t="s">
        <v>673</v>
      </c>
      <c r="K121" s="338"/>
    </row>
    <row r="122" ht="17.25" customHeight="1">
      <c r="B122" s="337"/>
      <c r="C122" s="314" t="s">
        <v>674</v>
      </c>
      <c r="D122" s="314"/>
      <c r="E122" s="314"/>
      <c r="F122" s="315" t="s">
        <v>675</v>
      </c>
      <c r="G122" s="316"/>
      <c r="H122" s="314"/>
      <c r="I122" s="314"/>
      <c r="J122" s="314" t="s">
        <v>676</v>
      </c>
      <c r="K122" s="338"/>
    </row>
    <row r="123" ht="5.25" customHeight="1">
      <c r="B123" s="339"/>
      <c r="C123" s="317"/>
      <c r="D123" s="317"/>
      <c r="E123" s="317"/>
      <c r="F123" s="317"/>
      <c r="G123" s="298"/>
      <c r="H123" s="317"/>
      <c r="I123" s="317"/>
      <c r="J123" s="317"/>
      <c r="K123" s="340"/>
    </row>
    <row r="124" ht="15" customHeight="1">
      <c r="B124" s="339"/>
      <c r="C124" s="298" t="s">
        <v>680</v>
      </c>
      <c r="D124" s="317"/>
      <c r="E124" s="317"/>
      <c r="F124" s="319" t="s">
        <v>677</v>
      </c>
      <c r="G124" s="298"/>
      <c r="H124" s="298" t="s">
        <v>716</v>
      </c>
      <c r="I124" s="298" t="s">
        <v>679</v>
      </c>
      <c r="J124" s="298">
        <v>120</v>
      </c>
      <c r="K124" s="341"/>
    </row>
    <row r="125" ht="15" customHeight="1">
      <c r="B125" s="339"/>
      <c r="C125" s="298" t="s">
        <v>725</v>
      </c>
      <c r="D125" s="298"/>
      <c r="E125" s="298"/>
      <c r="F125" s="319" t="s">
        <v>677</v>
      </c>
      <c r="G125" s="298"/>
      <c r="H125" s="298" t="s">
        <v>726</v>
      </c>
      <c r="I125" s="298" t="s">
        <v>679</v>
      </c>
      <c r="J125" s="298" t="s">
        <v>727</v>
      </c>
      <c r="K125" s="341"/>
    </row>
    <row r="126" ht="15" customHeight="1">
      <c r="B126" s="339"/>
      <c r="C126" s="298" t="s">
        <v>625</v>
      </c>
      <c r="D126" s="298"/>
      <c r="E126" s="298"/>
      <c r="F126" s="319" t="s">
        <v>677</v>
      </c>
      <c r="G126" s="298"/>
      <c r="H126" s="298" t="s">
        <v>728</v>
      </c>
      <c r="I126" s="298" t="s">
        <v>679</v>
      </c>
      <c r="J126" s="298" t="s">
        <v>727</v>
      </c>
      <c r="K126" s="341"/>
    </row>
    <row r="127" ht="15" customHeight="1">
      <c r="B127" s="339"/>
      <c r="C127" s="298" t="s">
        <v>688</v>
      </c>
      <c r="D127" s="298"/>
      <c r="E127" s="298"/>
      <c r="F127" s="319" t="s">
        <v>683</v>
      </c>
      <c r="G127" s="298"/>
      <c r="H127" s="298" t="s">
        <v>689</v>
      </c>
      <c r="I127" s="298" t="s">
        <v>679</v>
      </c>
      <c r="J127" s="298">
        <v>15</v>
      </c>
      <c r="K127" s="341"/>
    </row>
    <row r="128" ht="15" customHeight="1">
      <c r="B128" s="339"/>
      <c r="C128" s="321" t="s">
        <v>690</v>
      </c>
      <c r="D128" s="321"/>
      <c r="E128" s="321"/>
      <c r="F128" s="322" t="s">
        <v>683</v>
      </c>
      <c r="G128" s="321"/>
      <c r="H128" s="321" t="s">
        <v>691</v>
      </c>
      <c r="I128" s="321" t="s">
        <v>679</v>
      </c>
      <c r="J128" s="321">
        <v>15</v>
      </c>
      <c r="K128" s="341"/>
    </row>
    <row r="129" ht="15" customHeight="1">
      <c r="B129" s="339"/>
      <c r="C129" s="321" t="s">
        <v>692</v>
      </c>
      <c r="D129" s="321"/>
      <c r="E129" s="321"/>
      <c r="F129" s="322" t="s">
        <v>683</v>
      </c>
      <c r="G129" s="321"/>
      <c r="H129" s="321" t="s">
        <v>693</v>
      </c>
      <c r="I129" s="321" t="s">
        <v>679</v>
      </c>
      <c r="J129" s="321">
        <v>20</v>
      </c>
      <c r="K129" s="341"/>
    </row>
    <row r="130" ht="15" customHeight="1">
      <c r="B130" s="339"/>
      <c r="C130" s="321" t="s">
        <v>694</v>
      </c>
      <c r="D130" s="321"/>
      <c r="E130" s="321"/>
      <c r="F130" s="322" t="s">
        <v>683</v>
      </c>
      <c r="G130" s="321"/>
      <c r="H130" s="321" t="s">
        <v>695</v>
      </c>
      <c r="I130" s="321" t="s">
        <v>679</v>
      </c>
      <c r="J130" s="321">
        <v>20</v>
      </c>
      <c r="K130" s="341"/>
    </row>
    <row r="131" ht="15" customHeight="1">
      <c r="B131" s="339"/>
      <c r="C131" s="298" t="s">
        <v>682</v>
      </c>
      <c r="D131" s="298"/>
      <c r="E131" s="298"/>
      <c r="F131" s="319" t="s">
        <v>683</v>
      </c>
      <c r="G131" s="298"/>
      <c r="H131" s="298" t="s">
        <v>716</v>
      </c>
      <c r="I131" s="298" t="s">
        <v>679</v>
      </c>
      <c r="J131" s="298">
        <v>50</v>
      </c>
      <c r="K131" s="341"/>
    </row>
    <row r="132" ht="15" customHeight="1">
      <c r="B132" s="339"/>
      <c r="C132" s="298" t="s">
        <v>696</v>
      </c>
      <c r="D132" s="298"/>
      <c r="E132" s="298"/>
      <c r="F132" s="319" t="s">
        <v>683</v>
      </c>
      <c r="G132" s="298"/>
      <c r="H132" s="298" t="s">
        <v>716</v>
      </c>
      <c r="I132" s="298" t="s">
        <v>679</v>
      </c>
      <c r="J132" s="298">
        <v>50</v>
      </c>
      <c r="K132" s="341"/>
    </row>
    <row r="133" ht="15" customHeight="1">
      <c r="B133" s="339"/>
      <c r="C133" s="298" t="s">
        <v>702</v>
      </c>
      <c r="D133" s="298"/>
      <c r="E133" s="298"/>
      <c r="F133" s="319" t="s">
        <v>683</v>
      </c>
      <c r="G133" s="298"/>
      <c r="H133" s="298" t="s">
        <v>716</v>
      </c>
      <c r="I133" s="298" t="s">
        <v>679</v>
      </c>
      <c r="J133" s="298">
        <v>50</v>
      </c>
      <c r="K133" s="341"/>
    </row>
    <row r="134" ht="15" customHeight="1">
      <c r="B134" s="339"/>
      <c r="C134" s="298" t="s">
        <v>704</v>
      </c>
      <c r="D134" s="298"/>
      <c r="E134" s="298"/>
      <c r="F134" s="319" t="s">
        <v>683</v>
      </c>
      <c r="G134" s="298"/>
      <c r="H134" s="298" t="s">
        <v>716</v>
      </c>
      <c r="I134" s="298" t="s">
        <v>679</v>
      </c>
      <c r="J134" s="298">
        <v>50</v>
      </c>
      <c r="K134" s="341"/>
    </row>
    <row r="135" ht="15" customHeight="1">
      <c r="B135" s="339"/>
      <c r="C135" s="298" t="s">
        <v>113</v>
      </c>
      <c r="D135" s="298"/>
      <c r="E135" s="298"/>
      <c r="F135" s="319" t="s">
        <v>683</v>
      </c>
      <c r="G135" s="298"/>
      <c r="H135" s="298" t="s">
        <v>729</v>
      </c>
      <c r="I135" s="298" t="s">
        <v>679</v>
      </c>
      <c r="J135" s="298">
        <v>255</v>
      </c>
      <c r="K135" s="341"/>
    </row>
    <row r="136" ht="15" customHeight="1">
      <c r="B136" s="339"/>
      <c r="C136" s="298" t="s">
        <v>706</v>
      </c>
      <c r="D136" s="298"/>
      <c r="E136" s="298"/>
      <c r="F136" s="319" t="s">
        <v>677</v>
      </c>
      <c r="G136" s="298"/>
      <c r="H136" s="298" t="s">
        <v>730</v>
      </c>
      <c r="I136" s="298" t="s">
        <v>708</v>
      </c>
      <c r="J136" s="298"/>
      <c r="K136" s="341"/>
    </row>
    <row r="137" ht="15" customHeight="1">
      <c r="B137" s="339"/>
      <c r="C137" s="298" t="s">
        <v>709</v>
      </c>
      <c r="D137" s="298"/>
      <c r="E137" s="298"/>
      <c r="F137" s="319" t="s">
        <v>677</v>
      </c>
      <c r="G137" s="298"/>
      <c r="H137" s="298" t="s">
        <v>731</v>
      </c>
      <c r="I137" s="298" t="s">
        <v>711</v>
      </c>
      <c r="J137" s="298"/>
      <c r="K137" s="341"/>
    </row>
    <row r="138" ht="15" customHeight="1">
      <c r="B138" s="339"/>
      <c r="C138" s="298" t="s">
        <v>712</v>
      </c>
      <c r="D138" s="298"/>
      <c r="E138" s="298"/>
      <c r="F138" s="319" t="s">
        <v>677</v>
      </c>
      <c r="G138" s="298"/>
      <c r="H138" s="298" t="s">
        <v>712</v>
      </c>
      <c r="I138" s="298" t="s">
        <v>711</v>
      </c>
      <c r="J138" s="298"/>
      <c r="K138" s="341"/>
    </row>
    <row r="139" ht="15" customHeight="1">
      <c r="B139" s="339"/>
      <c r="C139" s="298" t="s">
        <v>39</v>
      </c>
      <c r="D139" s="298"/>
      <c r="E139" s="298"/>
      <c r="F139" s="319" t="s">
        <v>677</v>
      </c>
      <c r="G139" s="298"/>
      <c r="H139" s="298" t="s">
        <v>732</v>
      </c>
      <c r="I139" s="298" t="s">
        <v>711</v>
      </c>
      <c r="J139" s="298"/>
      <c r="K139" s="341"/>
    </row>
    <row r="140" ht="15" customHeight="1">
      <c r="B140" s="339"/>
      <c r="C140" s="298" t="s">
        <v>733</v>
      </c>
      <c r="D140" s="298"/>
      <c r="E140" s="298"/>
      <c r="F140" s="319" t="s">
        <v>677</v>
      </c>
      <c r="G140" s="298"/>
      <c r="H140" s="298" t="s">
        <v>734</v>
      </c>
      <c r="I140" s="298" t="s">
        <v>711</v>
      </c>
      <c r="J140" s="298"/>
      <c r="K140" s="341"/>
    </row>
    <row r="141" ht="15" customHeight="1">
      <c r="B141" s="342"/>
      <c r="C141" s="343"/>
      <c r="D141" s="343"/>
      <c r="E141" s="343"/>
      <c r="F141" s="343"/>
      <c r="G141" s="343"/>
      <c r="H141" s="343"/>
      <c r="I141" s="343"/>
      <c r="J141" s="343"/>
      <c r="K141" s="344"/>
    </row>
    <row r="142" ht="18.75" customHeight="1">
      <c r="B142" s="294"/>
      <c r="C142" s="294"/>
      <c r="D142" s="294"/>
      <c r="E142" s="294"/>
      <c r="F142" s="331"/>
      <c r="G142" s="294"/>
      <c r="H142" s="294"/>
      <c r="I142" s="294"/>
      <c r="J142" s="294"/>
      <c r="K142" s="294"/>
    </row>
    <row r="143" ht="18.75" customHeight="1">
      <c r="B143" s="305"/>
      <c r="C143" s="305"/>
      <c r="D143" s="305"/>
      <c r="E143" s="305"/>
      <c r="F143" s="305"/>
      <c r="G143" s="305"/>
      <c r="H143" s="305"/>
      <c r="I143" s="305"/>
      <c r="J143" s="305"/>
      <c r="K143" s="305"/>
    </row>
    <row r="144" ht="7.5" customHeight="1">
      <c r="B144" s="306"/>
      <c r="C144" s="307"/>
      <c r="D144" s="307"/>
      <c r="E144" s="307"/>
      <c r="F144" s="307"/>
      <c r="G144" s="307"/>
      <c r="H144" s="307"/>
      <c r="I144" s="307"/>
      <c r="J144" s="307"/>
      <c r="K144" s="308"/>
    </row>
    <row r="145" ht="45" customHeight="1">
      <c r="B145" s="309"/>
      <c r="C145" s="310" t="s">
        <v>735</v>
      </c>
      <c r="D145" s="310"/>
      <c r="E145" s="310"/>
      <c r="F145" s="310"/>
      <c r="G145" s="310"/>
      <c r="H145" s="310"/>
      <c r="I145" s="310"/>
      <c r="J145" s="310"/>
      <c r="K145" s="311"/>
    </row>
    <row r="146" ht="17.25" customHeight="1">
      <c r="B146" s="309"/>
      <c r="C146" s="312" t="s">
        <v>671</v>
      </c>
      <c r="D146" s="312"/>
      <c r="E146" s="312"/>
      <c r="F146" s="312" t="s">
        <v>672</v>
      </c>
      <c r="G146" s="313"/>
      <c r="H146" s="312" t="s">
        <v>108</v>
      </c>
      <c r="I146" s="312" t="s">
        <v>58</v>
      </c>
      <c r="J146" s="312" t="s">
        <v>673</v>
      </c>
      <c r="K146" s="311"/>
    </row>
    <row r="147" ht="17.25" customHeight="1">
      <c r="B147" s="309"/>
      <c r="C147" s="314" t="s">
        <v>674</v>
      </c>
      <c r="D147" s="314"/>
      <c r="E147" s="314"/>
      <c r="F147" s="315" t="s">
        <v>675</v>
      </c>
      <c r="G147" s="316"/>
      <c r="H147" s="314"/>
      <c r="I147" s="314"/>
      <c r="J147" s="314" t="s">
        <v>676</v>
      </c>
      <c r="K147" s="311"/>
    </row>
    <row r="148" ht="5.25" customHeight="1">
      <c r="B148" s="320"/>
      <c r="C148" s="317"/>
      <c r="D148" s="317"/>
      <c r="E148" s="317"/>
      <c r="F148" s="317"/>
      <c r="G148" s="318"/>
      <c r="H148" s="317"/>
      <c r="I148" s="317"/>
      <c r="J148" s="317"/>
      <c r="K148" s="341"/>
    </row>
    <row r="149" ht="15" customHeight="1">
      <c r="B149" s="320"/>
      <c r="C149" s="345" t="s">
        <v>680</v>
      </c>
      <c r="D149" s="298"/>
      <c r="E149" s="298"/>
      <c r="F149" s="346" t="s">
        <v>677</v>
      </c>
      <c r="G149" s="298"/>
      <c r="H149" s="345" t="s">
        <v>716</v>
      </c>
      <c r="I149" s="345" t="s">
        <v>679</v>
      </c>
      <c r="J149" s="345">
        <v>120</v>
      </c>
      <c r="K149" s="341"/>
    </row>
    <row r="150" ht="15" customHeight="1">
      <c r="B150" s="320"/>
      <c r="C150" s="345" t="s">
        <v>725</v>
      </c>
      <c r="D150" s="298"/>
      <c r="E150" s="298"/>
      <c r="F150" s="346" t="s">
        <v>677</v>
      </c>
      <c r="G150" s="298"/>
      <c r="H150" s="345" t="s">
        <v>736</v>
      </c>
      <c r="I150" s="345" t="s">
        <v>679</v>
      </c>
      <c r="J150" s="345" t="s">
        <v>727</v>
      </c>
      <c r="K150" s="341"/>
    </row>
    <row r="151" ht="15" customHeight="1">
      <c r="B151" s="320"/>
      <c r="C151" s="345" t="s">
        <v>625</v>
      </c>
      <c r="D151" s="298"/>
      <c r="E151" s="298"/>
      <c r="F151" s="346" t="s">
        <v>677</v>
      </c>
      <c r="G151" s="298"/>
      <c r="H151" s="345" t="s">
        <v>737</v>
      </c>
      <c r="I151" s="345" t="s">
        <v>679</v>
      </c>
      <c r="J151" s="345" t="s">
        <v>727</v>
      </c>
      <c r="K151" s="341"/>
    </row>
    <row r="152" ht="15" customHeight="1">
      <c r="B152" s="320"/>
      <c r="C152" s="345" t="s">
        <v>682</v>
      </c>
      <c r="D152" s="298"/>
      <c r="E152" s="298"/>
      <c r="F152" s="346" t="s">
        <v>683</v>
      </c>
      <c r="G152" s="298"/>
      <c r="H152" s="345" t="s">
        <v>716</v>
      </c>
      <c r="I152" s="345" t="s">
        <v>679</v>
      </c>
      <c r="J152" s="345">
        <v>50</v>
      </c>
      <c r="K152" s="341"/>
    </row>
    <row r="153" ht="15" customHeight="1">
      <c r="B153" s="320"/>
      <c r="C153" s="345" t="s">
        <v>685</v>
      </c>
      <c r="D153" s="298"/>
      <c r="E153" s="298"/>
      <c r="F153" s="346" t="s">
        <v>677</v>
      </c>
      <c r="G153" s="298"/>
      <c r="H153" s="345" t="s">
        <v>716</v>
      </c>
      <c r="I153" s="345" t="s">
        <v>687</v>
      </c>
      <c r="J153" s="345"/>
      <c r="K153" s="341"/>
    </row>
    <row r="154" ht="15" customHeight="1">
      <c r="B154" s="320"/>
      <c r="C154" s="345" t="s">
        <v>696</v>
      </c>
      <c r="D154" s="298"/>
      <c r="E154" s="298"/>
      <c r="F154" s="346" t="s">
        <v>683</v>
      </c>
      <c r="G154" s="298"/>
      <c r="H154" s="345" t="s">
        <v>716</v>
      </c>
      <c r="I154" s="345" t="s">
        <v>679</v>
      </c>
      <c r="J154" s="345">
        <v>50</v>
      </c>
      <c r="K154" s="341"/>
    </row>
    <row r="155" ht="15" customHeight="1">
      <c r="B155" s="320"/>
      <c r="C155" s="345" t="s">
        <v>704</v>
      </c>
      <c r="D155" s="298"/>
      <c r="E155" s="298"/>
      <c r="F155" s="346" t="s">
        <v>683</v>
      </c>
      <c r="G155" s="298"/>
      <c r="H155" s="345" t="s">
        <v>716</v>
      </c>
      <c r="I155" s="345" t="s">
        <v>679</v>
      </c>
      <c r="J155" s="345">
        <v>50</v>
      </c>
      <c r="K155" s="341"/>
    </row>
    <row r="156" ht="15" customHeight="1">
      <c r="B156" s="320"/>
      <c r="C156" s="345" t="s">
        <v>702</v>
      </c>
      <c r="D156" s="298"/>
      <c r="E156" s="298"/>
      <c r="F156" s="346" t="s">
        <v>683</v>
      </c>
      <c r="G156" s="298"/>
      <c r="H156" s="345" t="s">
        <v>716</v>
      </c>
      <c r="I156" s="345" t="s">
        <v>679</v>
      </c>
      <c r="J156" s="345">
        <v>50</v>
      </c>
      <c r="K156" s="341"/>
    </row>
    <row r="157" ht="15" customHeight="1">
      <c r="B157" s="320"/>
      <c r="C157" s="345" t="s">
        <v>99</v>
      </c>
      <c r="D157" s="298"/>
      <c r="E157" s="298"/>
      <c r="F157" s="346" t="s">
        <v>677</v>
      </c>
      <c r="G157" s="298"/>
      <c r="H157" s="345" t="s">
        <v>738</v>
      </c>
      <c r="I157" s="345" t="s">
        <v>679</v>
      </c>
      <c r="J157" s="345" t="s">
        <v>739</v>
      </c>
      <c r="K157" s="341"/>
    </row>
    <row r="158" ht="15" customHeight="1">
      <c r="B158" s="320"/>
      <c r="C158" s="345" t="s">
        <v>740</v>
      </c>
      <c r="D158" s="298"/>
      <c r="E158" s="298"/>
      <c r="F158" s="346" t="s">
        <v>677</v>
      </c>
      <c r="G158" s="298"/>
      <c r="H158" s="345" t="s">
        <v>741</v>
      </c>
      <c r="I158" s="345" t="s">
        <v>711</v>
      </c>
      <c r="J158" s="345"/>
      <c r="K158" s="341"/>
    </row>
    <row r="159" ht="15" customHeight="1">
      <c r="B159" s="347"/>
      <c r="C159" s="329"/>
      <c r="D159" s="329"/>
      <c r="E159" s="329"/>
      <c r="F159" s="329"/>
      <c r="G159" s="329"/>
      <c r="H159" s="329"/>
      <c r="I159" s="329"/>
      <c r="J159" s="329"/>
      <c r="K159" s="348"/>
    </row>
    <row r="160" ht="18.75" customHeight="1">
      <c r="B160" s="294"/>
      <c r="C160" s="298"/>
      <c r="D160" s="298"/>
      <c r="E160" s="298"/>
      <c r="F160" s="319"/>
      <c r="G160" s="298"/>
      <c r="H160" s="298"/>
      <c r="I160" s="298"/>
      <c r="J160" s="298"/>
      <c r="K160" s="294"/>
    </row>
    <row r="161" ht="18.75" customHeight="1">
      <c r="B161" s="294"/>
      <c r="C161" s="298"/>
      <c r="D161" s="298"/>
      <c r="E161" s="298"/>
      <c r="F161" s="319"/>
      <c r="G161" s="298"/>
      <c r="H161" s="298"/>
      <c r="I161" s="298"/>
      <c r="J161" s="298"/>
      <c r="K161" s="294"/>
    </row>
    <row r="162" ht="18.75" customHeight="1">
      <c r="B162" s="294"/>
      <c r="C162" s="298"/>
      <c r="D162" s="298"/>
      <c r="E162" s="298"/>
      <c r="F162" s="319"/>
      <c r="G162" s="298"/>
      <c r="H162" s="298"/>
      <c r="I162" s="298"/>
      <c r="J162" s="298"/>
      <c r="K162" s="294"/>
    </row>
    <row r="163" ht="18.75" customHeight="1">
      <c r="B163" s="294"/>
      <c r="C163" s="298"/>
      <c r="D163" s="298"/>
      <c r="E163" s="298"/>
      <c r="F163" s="319"/>
      <c r="G163" s="298"/>
      <c r="H163" s="298"/>
      <c r="I163" s="298"/>
      <c r="J163" s="298"/>
      <c r="K163" s="294"/>
    </row>
    <row r="164" ht="18.75" customHeight="1">
      <c r="B164" s="294"/>
      <c r="C164" s="298"/>
      <c r="D164" s="298"/>
      <c r="E164" s="298"/>
      <c r="F164" s="319"/>
      <c r="G164" s="298"/>
      <c r="H164" s="298"/>
      <c r="I164" s="298"/>
      <c r="J164" s="298"/>
      <c r="K164" s="294"/>
    </row>
    <row r="165" ht="18.75" customHeight="1">
      <c r="B165" s="294"/>
      <c r="C165" s="298"/>
      <c r="D165" s="298"/>
      <c r="E165" s="298"/>
      <c r="F165" s="319"/>
      <c r="G165" s="298"/>
      <c r="H165" s="298"/>
      <c r="I165" s="298"/>
      <c r="J165" s="298"/>
      <c r="K165" s="294"/>
    </row>
    <row r="166" ht="18.75" customHeight="1">
      <c r="B166" s="294"/>
      <c r="C166" s="298"/>
      <c r="D166" s="298"/>
      <c r="E166" s="298"/>
      <c r="F166" s="319"/>
      <c r="G166" s="298"/>
      <c r="H166" s="298"/>
      <c r="I166" s="298"/>
      <c r="J166" s="298"/>
      <c r="K166" s="294"/>
    </row>
    <row r="167" ht="18.75" customHeight="1">
      <c r="B167" s="305"/>
      <c r="C167" s="305"/>
      <c r="D167" s="305"/>
      <c r="E167" s="305"/>
      <c r="F167" s="305"/>
      <c r="G167" s="305"/>
      <c r="H167" s="305"/>
      <c r="I167" s="305"/>
      <c r="J167" s="305"/>
      <c r="K167" s="305"/>
    </row>
    <row r="168" ht="7.5" customHeight="1">
      <c r="B168" s="284"/>
      <c r="C168" s="285"/>
      <c r="D168" s="285"/>
      <c r="E168" s="285"/>
      <c r="F168" s="285"/>
      <c r="G168" s="285"/>
      <c r="H168" s="285"/>
      <c r="I168" s="285"/>
      <c r="J168" s="285"/>
      <c r="K168" s="286"/>
    </row>
    <row r="169" ht="45" customHeight="1">
      <c r="B169" s="287"/>
      <c r="C169" s="288" t="s">
        <v>742</v>
      </c>
      <c r="D169" s="288"/>
      <c r="E169" s="288"/>
      <c r="F169" s="288"/>
      <c r="G169" s="288"/>
      <c r="H169" s="288"/>
      <c r="I169" s="288"/>
      <c r="J169" s="288"/>
      <c r="K169" s="289"/>
    </row>
    <row r="170" ht="17.25" customHeight="1">
      <c r="B170" s="287"/>
      <c r="C170" s="312" t="s">
        <v>671</v>
      </c>
      <c r="D170" s="312"/>
      <c r="E170" s="312"/>
      <c r="F170" s="312" t="s">
        <v>672</v>
      </c>
      <c r="G170" s="349"/>
      <c r="H170" s="350" t="s">
        <v>108</v>
      </c>
      <c r="I170" s="350" t="s">
        <v>58</v>
      </c>
      <c r="J170" s="312" t="s">
        <v>673</v>
      </c>
      <c r="K170" s="289"/>
    </row>
    <row r="171" ht="17.25" customHeight="1">
      <c r="B171" s="290"/>
      <c r="C171" s="314" t="s">
        <v>674</v>
      </c>
      <c r="D171" s="314"/>
      <c r="E171" s="314"/>
      <c r="F171" s="315" t="s">
        <v>675</v>
      </c>
      <c r="G171" s="351"/>
      <c r="H171" s="352"/>
      <c r="I171" s="352"/>
      <c r="J171" s="314" t="s">
        <v>676</v>
      </c>
      <c r="K171" s="292"/>
    </row>
    <row r="172" ht="5.25" customHeight="1">
      <c r="B172" s="320"/>
      <c r="C172" s="317"/>
      <c r="D172" s="317"/>
      <c r="E172" s="317"/>
      <c r="F172" s="317"/>
      <c r="G172" s="318"/>
      <c r="H172" s="317"/>
      <c r="I172" s="317"/>
      <c r="J172" s="317"/>
      <c r="K172" s="341"/>
    </row>
    <row r="173" ht="15" customHeight="1">
      <c r="B173" s="320"/>
      <c r="C173" s="298" t="s">
        <v>680</v>
      </c>
      <c r="D173" s="298"/>
      <c r="E173" s="298"/>
      <c r="F173" s="319" t="s">
        <v>677</v>
      </c>
      <c r="G173" s="298"/>
      <c r="H173" s="298" t="s">
        <v>716</v>
      </c>
      <c r="I173" s="298" t="s">
        <v>679</v>
      </c>
      <c r="J173" s="298">
        <v>120</v>
      </c>
      <c r="K173" s="341"/>
    </row>
    <row r="174" ht="15" customHeight="1">
      <c r="B174" s="320"/>
      <c r="C174" s="298" t="s">
        <v>725</v>
      </c>
      <c r="D174" s="298"/>
      <c r="E174" s="298"/>
      <c r="F174" s="319" t="s">
        <v>677</v>
      </c>
      <c r="G174" s="298"/>
      <c r="H174" s="298" t="s">
        <v>726</v>
      </c>
      <c r="I174" s="298" t="s">
        <v>679</v>
      </c>
      <c r="J174" s="298" t="s">
        <v>727</v>
      </c>
      <c r="K174" s="341"/>
    </row>
    <row r="175" ht="15" customHeight="1">
      <c r="B175" s="320"/>
      <c r="C175" s="298" t="s">
        <v>625</v>
      </c>
      <c r="D175" s="298"/>
      <c r="E175" s="298"/>
      <c r="F175" s="319" t="s">
        <v>677</v>
      </c>
      <c r="G175" s="298"/>
      <c r="H175" s="298" t="s">
        <v>743</v>
      </c>
      <c r="I175" s="298" t="s">
        <v>679</v>
      </c>
      <c r="J175" s="298" t="s">
        <v>727</v>
      </c>
      <c r="K175" s="341"/>
    </row>
    <row r="176" ht="15" customHeight="1">
      <c r="B176" s="320"/>
      <c r="C176" s="298" t="s">
        <v>682</v>
      </c>
      <c r="D176" s="298"/>
      <c r="E176" s="298"/>
      <c r="F176" s="319" t="s">
        <v>683</v>
      </c>
      <c r="G176" s="298"/>
      <c r="H176" s="298" t="s">
        <v>743</v>
      </c>
      <c r="I176" s="298" t="s">
        <v>679</v>
      </c>
      <c r="J176" s="298">
        <v>50</v>
      </c>
      <c r="K176" s="341"/>
    </row>
    <row r="177" ht="15" customHeight="1">
      <c r="B177" s="320"/>
      <c r="C177" s="298" t="s">
        <v>685</v>
      </c>
      <c r="D177" s="298"/>
      <c r="E177" s="298"/>
      <c r="F177" s="319" t="s">
        <v>677</v>
      </c>
      <c r="G177" s="298"/>
      <c r="H177" s="298" t="s">
        <v>743</v>
      </c>
      <c r="I177" s="298" t="s">
        <v>687</v>
      </c>
      <c r="J177" s="298"/>
      <c r="K177" s="341"/>
    </row>
    <row r="178" ht="15" customHeight="1">
      <c r="B178" s="320"/>
      <c r="C178" s="298" t="s">
        <v>696</v>
      </c>
      <c r="D178" s="298"/>
      <c r="E178" s="298"/>
      <c r="F178" s="319" t="s">
        <v>683</v>
      </c>
      <c r="G178" s="298"/>
      <c r="H178" s="298" t="s">
        <v>743</v>
      </c>
      <c r="I178" s="298" t="s">
        <v>679</v>
      </c>
      <c r="J178" s="298">
        <v>50</v>
      </c>
      <c r="K178" s="341"/>
    </row>
    <row r="179" ht="15" customHeight="1">
      <c r="B179" s="320"/>
      <c r="C179" s="298" t="s">
        <v>704</v>
      </c>
      <c r="D179" s="298"/>
      <c r="E179" s="298"/>
      <c r="F179" s="319" t="s">
        <v>683</v>
      </c>
      <c r="G179" s="298"/>
      <c r="H179" s="298" t="s">
        <v>743</v>
      </c>
      <c r="I179" s="298" t="s">
        <v>679</v>
      </c>
      <c r="J179" s="298">
        <v>50</v>
      </c>
      <c r="K179" s="341"/>
    </row>
    <row r="180" ht="15" customHeight="1">
      <c r="B180" s="320"/>
      <c r="C180" s="298" t="s">
        <v>702</v>
      </c>
      <c r="D180" s="298"/>
      <c r="E180" s="298"/>
      <c r="F180" s="319" t="s">
        <v>683</v>
      </c>
      <c r="G180" s="298"/>
      <c r="H180" s="298" t="s">
        <v>743</v>
      </c>
      <c r="I180" s="298" t="s">
        <v>679</v>
      </c>
      <c r="J180" s="298">
        <v>50</v>
      </c>
      <c r="K180" s="341"/>
    </row>
    <row r="181" ht="15" customHeight="1">
      <c r="B181" s="320"/>
      <c r="C181" s="298" t="s">
        <v>107</v>
      </c>
      <c r="D181" s="298"/>
      <c r="E181" s="298"/>
      <c r="F181" s="319" t="s">
        <v>677</v>
      </c>
      <c r="G181" s="298"/>
      <c r="H181" s="298" t="s">
        <v>744</v>
      </c>
      <c r="I181" s="298" t="s">
        <v>745</v>
      </c>
      <c r="J181" s="298"/>
      <c r="K181" s="341"/>
    </row>
    <row r="182" ht="15" customHeight="1">
      <c r="B182" s="320"/>
      <c r="C182" s="298" t="s">
        <v>58</v>
      </c>
      <c r="D182" s="298"/>
      <c r="E182" s="298"/>
      <c r="F182" s="319" t="s">
        <v>677</v>
      </c>
      <c r="G182" s="298"/>
      <c r="H182" s="298" t="s">
        <v>746</v>
      </c>
      <c r="I182" s="298" t="s">
        <v>747</v>
      </c>
      <c r="J182" s="298">
        <v>1</v>
      </c>
      <c r="K182" s="341"/>
    </row>
    <row r="183" ht="15" customHeight="1">
      <c r="B183" s="320"/>
      <c r="C183" s="298" t="s">
        <v>54</v>
      </c>
      <c r="D183" s="298"/>
      <c r="E183" s="298"/>
      <c r="F183" s="319" t="s">
        <v>677</v>
      </c>
      <c r="G183" s="298"/>
      <c r="H183" s="298" t="s">
        <v>748</v>
      </c>
      <c r="I183" s="298" t="s">
        <v>679</v>
      </c>
      <c r="J183" s="298">
        <v>20</v>
      </c>
      <c r="K183" s="341"/>
    </row>
    <row r="184" ht="15" customHeight="1">
      <c r="B184" s="320"/>
      <c r="C184" s="298" t="s">
        <v>108</v>
      </c>
      <c r="D184" s="298"/>
      <c r="E184" s="298"/>
      <c r="F184" s="319" t="s">
        <v>677</v>
      </c>
      <c r="G184" s="298"/>
      <c r="H184" s="298" t="s">
        <v>749</v>
      </c>
      <c r="I184" s="298" t="s">
        <v>679</v>
      </c>
      <c r="J184" s="298">
        <v>255</v>
      </c>
      <c r="K184" s="341"/>
    </row>
    <row r="185" ht="15" customHeight="1">
      <c r="B185" s="320"/>
      <c r="C185" s="298" t="s">
        <v>109</v>
      </c>
      <c r="D185" s="298"/>
      <c r="E185" s="298"/>
      <c r="F185" s="319" t="s">
        <v>677</v>
      </c>
      <c r="G185" s="298"/>
      <c r="H185" s="298" t="s">
        <v>641</v>
      </c>
      <c r="I185" s="298" t="s">
        <v>679</v>
      </c>
      <c r="J185" s="298">
        <v>10</v>
      </c>
      <c r="K185" s="341"/>
    </row>
    <row r="186" ht="15" customHeight="1">
      <c r="B186" s="320"/>
      <c r="C186" s="298" t="s">
        <v>110</v>
      </c>
      <c r="D186" s="298"/>
      <c r="E186" s="298"/>
      <c r="F186" s="319" t="s">
        <v>677</v>
      </c>
      <c r="G186" s="298"/>
      <c r="H186" s="298" t="s">
        <v>750</v>
      </c>
      <c r="I186" s="298" t="s">
        <v>711</v>
      </c>
      <c r="J186" s="298"/>
      <c r="K186" s="341"/>
    </row>
    <row r="187" ht="15" customHeight="1">
      <c r="B187" s="320"/>
      <c r="C187" s="298" t="s">
        <v>751</v>
      </c>
      <c r="D187" s="298"/>
      <c r="E187" s="298"/>
      <c r="F187" s="319" t="s">
        <v>677</v>
      </c>
      <c r="G187" s="298"/>
      <c r="H187" s="298" t="s">
        <v>752</v>
      </c>
      <c r="I187" s="298" t="s">
        <v>711</v>
      </c>
      <c r="J187" s="298"/>
      <c r="K187" s="341"/>
    </row>
    <row r="188" ht="15" customHeight="1">
      <c r="B188" s="320"/>
      <c r="C188" s="298" t="s">
        <v>740</v>
      </c>
      <c r="D188" s="298"/>
      <c r="E188" s="298"/>
      <c r="F188" s="319" t="s">
        <v>677</v>
      </c>
      <c r="G188" s="298"/>
      <c r="H188" s="298" t="s">
        <v>753</v>
      </c>
      <c r="I188" s="298" t="s">
        <v>711</v>
      </c>
      <c r="J188" s="298"/>
      <c r="K188" s="341"/>
    </row>
    <row r="189" ht="15" customHeight="1">
      <c r="B189" s="320"/>
      <c r="C189" s="298" t="s">
        <v>112</v>
      </c>
      <c r="D189" s="298"/>
      <c r="E189" s="298"/>
      <c r="F189" s="319" t="s">
        <v>683</v>
      </c>
      <c r="G189" s="298"/>
      <c r="H189" s="298" t="s">
        <v>754</v>
      </c>
      <c r="I189" s="298" t="s">
        <v>679</v>
      </c>
      <c r="J189" s="298">
        <v>50</v>
      </c>
      <c r="K189" s="341"/>
    </row>
    <row r="190" ht="15" customHeight="1">
      <c r="B190" s="320"/>
      <c r="C190" s="298" t="s">
        <v>755</v>
      </c>
      <c r="D190" s="298"/>
      <c r="E190" s="298"/>
      <c r="F190" s="319" t="s">
        <v>683</v>
      </c>
      <c r="G190" s="298"/>
      <c r="H190" s="298" t="s">
        <v>756</v>
      </c>
      <c r="I190" s="298" t="s">
        <v>757</v>
      </c>
      <c r="J190" s="298"/>
      <c r="K190" s="341"/>
    </row>
    <row r="191" ht="15" customHeight="1">
      <c r="B191" s="320"/>
      <c r="C191" s="298" t="s">
        <v>758</v>
      </c>
      <c r="D191" s="298"/>
      <c r="E191" s="298"/>
      <c r="F191" s="319" t="s">
        <v>683</v>
      </c>
      <c r="G191" s="298"/>
      <c r="H191" s="298" t="s">
        <v>759</v>
      </c>
      <c r="I191" s="298" t="s">
        <v>757</v>
      </c>
      <c r="J191" s="298"/>
      <c r="K191" s="341"/>
    </row>
    <row r="192" ht="15" customHeight="1">
      <c r="B192" s="320"/>
      <c r="C192" s="298" t="s">
        <v>760</v>
      </c>
      <c r="D192" s="298"/>
      <c r="E192" s="298"/>
      <c r="F192" s="319" t="s">
        <v>683</v>
      </c>
      <c r="G192" s="298"/>
      <c r="H192" s="298" t="s">
        <v>761</v>
      </c>
      <c r="I192" s="298" t="s">
        <v>757</v>
      </c>
      <c r="J192" s="298"/>
      <c r="K192" s="341"/>
    </row>
    <row r="193" ht="15" customHeight="1">
      <c r="B193" s="320"/>
      <c r="C193" s="353" t="s">
        <v>762</v>
      </c>
      <c r="D193" s="298"/>
      <c r="E193" s="298"/>
      <c r="F193" s="319" t="s">
        <v>683</v>
      </c>
      <c r="G193" s="298"/>
      <c r="H193" s="298" t="s">
        <v>763</v>
      </c>
      <c r="I193" s="298" t="s">
        <v>764</v>
      </c>
      <c r="J193" s="354" t="s">
        <v>765</v>
      </c>
      <c r="K193" s="341"/>
    </row>
    <row r="194" ht="15" customHeight="1">
      <c r="B194" s="320"/>
      <c r="C194" s="304" t="s">
        <v>43</v>
      </c>
      <c r="D194" s="298"/>
      <c r="E194" s="298"/>
      <c r="F194" s="319" t="s">
        <v>677</v>
      </c>
      <c r="G194" s="298"/>
      <c r="H194" s="294" t="s">
        <v>766</v>
      </c>
      <c r="I194" s="298" t="s">
        <v>767</v>
      </c>
      <c r="J194" s="298"/>
      <c r="K194" s="341"/>
    </row>
    <row r="195" ht="15" customHeight="1">
      <c r="B195" s="320"/>
      <c r="C195" s="304" t="s">
        <v>768</v>
      </c>
      <c r="D195" s="298"/>
      <c r="E195" s="298"/>
      <c r="F195" s="319" t="s">
        <v>677</v>
      </c>
      <c r="G195" s="298"/>
      <c r="H195" s="298" t="s">
        <v>769</v>
      </c>
      <c r="I195" s="298" t="s">
        <v>711</v>
      </c>
      <c r="J195" s="298"/>
      <c r="K195" s="341"/>
    </row>
    <row r="196" ht="15" customHeight="1">
      <c r="B196" s="320"/>
      <c r="C196" s="304" t="s">
        <v>770</v>
      </c>
      <c r="D196" s="298"/>
      <c r="E196" s="298"/>
      <c r="F196" s="319" t="s">
        <v>677</v>
      </c>
      <c r="G196" s="298"/>
      <c r="H196" s="298" t="s">
        <v>771</v>
      </c>
      <c r="I196" s="298" t="s">
        <v>711</v>
      </c>
      <c r="J196" s="298"/>
      <c r="K196" s="341"/>
    </row>
    <row r="197" ht="15" customHeight="1">
      <c r="B197" s="320"/>
      <c r="C197" s="304" t="s">
        <v>772</v>
      </c>
      <c r="D197" s="298"/>
      <c r="E197" s="298"/>
      <c r="F197" s="319" t="s">
        <v>683</v>
      </c>
      <c r="G197" s="298"/>
      <c r="H197" s="298" t="s">
        <v>773</v>
      </c>
      <c r="I197" s="298" t="s">
        <v>711</v>
      </c>
      <c r="J197" s="298"/>
      <c r="K197" s="341"/>
    </row>
    <row r="198" ht="15" customHeight="1">
      <c r="B198" s="347"/>
      <c r="C198" s="355"/>
      <c r="D198" s="329"/>
      <c r="E198" s="329"/>
      <c r="F198" s="329"/>
      <c r="G198" s="329"/>
      <c r="H198" s="329"/>
      <c r="I198" s="329"/>
      <c r="J198" s="329"/>
      <c r="K198" s="348"/>
    </row>
    <row r="199" ht="18.75" customHeight="1">
      <c r="B199" s="294"/>
      <c r="C199" s="298"/>
      <c r="D199" s="298"/>
      <c r="E199" s="298"/>
      <c r="F199" s="319"/>
      <c r="G199" s="298"/>
      <c r="H199" s="298"/>
      <c r="I199" s="298"/>
      <c r="J199" s="298"/>
      <c r="K199" s="294"/>
    </row>
    <row r="200" ht="18.75" customHeight="1">
      <c r="B200" s="305"/>
      <c r="C200" s="305"/>
      <c r="D200" s="305"/>
      <c r="E200" s="305"/>
      <c r="F200" s="305"/>
      <c r="G200" s="305"/>
      <c r="H200" s="305"/>
      <c r="I200" s="305"/>
      <c r="J200" s="305"/>
      <c r="K200" s="305"/>
    </row>
    <row r="201" ht="13.5">
      <c r="B201" s="284"/>
      <c r="C201" s="285"/>
      <c r="D201" s="285"/>
      <c r="E201" s="285"/>
      <c r="F201" s="285"/>
      <c r="G201" s="285"/>
      <c r="H201" s="285"/>
      <c r="I201" s="285"/>
      <c r="J201" s="285"/>
      <c r="K201" s="286"/>
    </row>
    <row r="202" ht="21" customHeight="1">
      <c r="B202" s="287"/>
      <c r="C202" s="288" t="s">
        <v>774</v>
      </c>
      <c r="D202" s="288"/>
      <c r="E202" s="288"/>
      <c r="F202" s="288"/>
      <c r="G202" s="288"/>
      <c r="H202" s="288"/>
      <c r="I202" s="288"/>
      <c r="J202" s="288"/>
      <c r="K202" s="289"/>
    </row>
    <row r="203" ht="25.5" customHeight="1">
      <c r="B203" s="287"/>
      <c r="C203" s="356" t="s">
        <v>775</v>
      </c>
      <c r="D203" s="356"/>
      <c r="E203" s="356"/>
      <c r="F203" s="356" t="s">
        <v>776</v>
      </c>
      <c r="G203" s="357"/>
      <c r="H203" s="356" t="s">
        <v>777</v>
      </c>
      <c r="I203" s="356"/>
      <c r="J203" s="356"/>
      <c r="K203" s="289"/>
    </row>
    <row r="204" ht="5.25" customHeight="1">
      <c r="B204" s="320"/>
      <c r="C204" s="317"/>
      <c r="D204" s="317"/>
      <c r="E204" s="317"/>
      <c r="F204" s="317"/>
      <c r="G204" s="298"/>
      <c r="H204" s="317"/>
      <c r="I204" s="317"/>
      <c r="J204" s="317"/>
      <c r="K204" s="341"/>
    </row>
    <row r="205" ht="15" customHeight="1">
      <c r="B205" s="320"/>
      <c r="C205" s="298" t="s">
        <v>767</v>
      </c>
      <c r="D205" s="298"/>
      <c r="E205" s="298"/>
      <c r="F205" s="319" t="s">
        <v>44</v>
      </c>
      <c r="G205" s="298"/>
      <c r="H205" s="298" t="s">
        <v>778</v>
      </c>
      <c r="I205" s="298"/>
      <c r="J205" s="298"/>
      <c r="K205" s="341"/>
    </row>
    <row r="206" ht="15" customHeight="1">
      <c r="B206" s="320"/>
      <c r="C206" s="326"/>
      <c r="D206" s="298"/>
      <c r="E206" s="298"/>
      <c r="F206" s="319" t="s">
        <v>45</v>
      </c>
      <c r="G206" s="298"/>
      <c r="H206" s="298" t="s">
        <v>779</v>
      </c>
      <c r="I206" s="298"/>
      <c r="J206" s="298"/>
      <c r="K206" s="341"/>
    </row>
    <row r="207" ht="15" customHeight="1">
      <c r="B207" s="320"/>
      <c r="C207" s="326"/>
      <c r="D207" s="298"/>
      <c r="E207" s="298"/>
      <c r="F207" s="319" t="s">
        <v>48</v>
      </c>
      <c r="G207" s="298"/>
      <c r="H207" s="298" t="s">
        <v>780</v>
      </c>
      <c r="I207" s="298"/>
      <c r="J207" s="298"/>
      <c r="K207" s="341"/>
    </row>
    <row r="208" ht="15" customHeight="1">
      <c r="B208" s="320"/>
      <c r="C208" s="298"/>
      <c r="D208" s="298"/>
      <c r="E208" s="298"/>
      <c r="F208" s="319" t="s">
        <v>46</v>
      </c>
      <c r="G208" s="298"/>
      <c r="H208" s="298" t="s">
        <v>781</v>
      </c>
      <c r="I208" s="298"/>
      <c r="J208" s="298"/>
      <c r="K208" s="341"/>
    </row>
    <row r="209" ht="15" customHeight="1">
      <c r="B209" s="320"/>
      <c r="C209" s="298"/>
      <c r="D209" s="298"/>
      <c r="E209" s="298"/>
      <c r="F209" s="319" t="s">
        <v>47</v>
      </c>
      <c r="G209" s="298"/>
      <c r="H209" s="298" t="s">
        <v>782</v>
      </c>
      <c r="I209" s="298"/>
      <c r="J209" s="298"/>
      <c r="K209" s="341"/>
    </row>
    <row r="210" ht="15" customHeight="1">
      <c r="B210" s="320"/>
      <c r="C210" s="298"/>
      <c r="D210" s="298"/>
      <c r="E210" s="298"/>
      <c r="F210" s="319"/>
      <c r="G210" s="298"/>
      <c r="H210" s="298"/>
      <c r="I210" s="298"/>
      <c r="J210" s="298"/>
      <c r="K210" s="341"/>
    </row>
    <row r="211" ht="15" customHeight="1">
      <c r="B211" s="320"/>
      <c r="C211" s="298" t="s">
        <v>723</v>
      </c>
      <c r="D211" s="298"/>
      <c r="E211" s="298"/>
      <c r="F211" s="319" t="s">
        <v>80</v>
      </c>
      <c r="G211" s="298"/>
      <c r="H211" s="298" t="s">
        <v>783</v>
      </c>
      <c r="I211" s="298"/>
      <c r="J211" s="298"/>
      <c r="K211" s="341"/>
    </row>
    <row r="212" ht="15" customHeight="1">
      <c r="B212" s="320"/>
      <c r="C212" s="326"/>
      <c r="D212" s="298"/>
      <c r="E212" s="298"/>
      <c r="F212" s="319" t="s">
        <v>621</v>
      </c>
      <c r="G212" s="298"/>
      <c r="H212" s="298" t="s">
        <v>622</v>
      </c>
      <c r="I212" s="298"/>
      <c r="J212" s="298"/>
      <c r="K212" s="341"/>
    </row>
    <row r="213" ht="15" customHeight="1">
      <c r="B213" s="320"/>
      <c r="C213" s="298"/>
      <c r="D213" s="298"/>
      <c r="E213" s="298"/>
      <c r="F213" s="319" t="s">
        <v>619</v>
      </c>
      <c r="G213" s="298"/>
      <c r="H213" s="298" t="s">
        <v>784</v>
      </c>
      <c r="I213" s="298"/>
      <c r="J213" s="298"/>
      <c r="K213" s="341"/>
    </row>
    <row r="214" ht="15" customHeight="1">
      <c r="B214" s="358"/>
      <c r="C214" s="326"/>
      <c r="D214" s="326"/>
      <c r="E214" s="326"/>
      <c r="F214" s="319" t="s">
        <v>623</v>
      </c>
      <c r="G214" s="304"/>
      <c r="H214" s="345" t="s">
        <v>624</v>
      </c>
      <c r="I214" s="345"/>
      <c r="J214" s="345"/>
      <c r="K214" s="359"/>
    </row>
    <row r="215" ht="15" customHeight="1">
      <c r="B215" s="358"/>
      <c r="C215" s="326"/>
      <c r="D215" s="326"/>
      <c r="E215" s="326"/>
      <c r="F215" s="319" t="s">
        <v>497</v>
      </c>
      <c r="G215" s="304"/>
      <c r="H215" s="345" t="s">
        <v>785</v>
      </c>
      <c r="I215" s="345"/>
      <c r="J215" s="345"/>
      <c r="K215" s="359"/>
    </row>
    <row r="216" ht="15" customHeight="1">
      <c r="B216" s="358"/>
      <c r="C216" s="326"/>
      <c r="D216" s="326"/>
      <c r="E216" s="326"/>
      <c r="F216" s="360"/>
      <c r="G216" s="304"/>
      <c r="H216" s="361"/>
      <c r="I216" s="361"/>
      <c r="J216" s="361"/>
      <c r="K216" s="359"/>
    </row>
    <row r="217" ht="15" customHeight="1">
      <c r="B217" s="358"/>
      <c r="C217" s="298" t="s">
        <v>747</v>
      </c>
      <c r="D217" s="326"/>
      <c r="E217" s="326"/>
      <c r="F217" s="319">
        <v>1</v>
      </c>
      <c r="G217" s="304"/>
      <c r="H217" s="345" t="s">
        <v>786</v>
      </c>
      <c r="I217" s="345"/>
      <c r="J217" s="345"/>
      <c r="K217" s="359"/>
    </row>
    <row r="218" ht="15" customHeight="1">
      <c r="B218" s="358"/>
      <c r="C218" s="326"/>
      <c r="D218" s="326"/>
      <c r="E218" s="326"/>
      <c r="F218" s="319">
        <v>2</v>
      </c>
      <c r="G218" s="304"/>
      <c r="H218" s="345" t="s">
        <v>787</v>
      </c>
      <c r="I218" s="345"/>
      <c r="J218" s="345"/>
      <c r="K218" s="359"/>
    </row>
    <row r="219" ht="15" customHeight="1">
      <c r="B219" s="358"/>
      <c r="C219" s="326"/>
      <c r="D219" s="326"/>
      <c r="E219" s="326"/>
      <c r="F219" s="319">
        <v>3</v>
      </c>
      <c r="G219" s="304"/>
      <c r="H219" s="345" t="s">
        <v>788</v>
      </c>
      <c r="I219" s="345"/>
      <c r="J219" s="345"/>
      <c r="K219" s="359"/>
    </row>
    <row r="220" ht="15" customHeight="1">
      <c r="B220" s="358"/>
      <c r="C220" s="326"/>
      <c r="D220" s="326"/>
      <c r="E220" s="326"/>
      <c r="F220" s="319">
        <v>4</v>
      </c>
      <c r="G220" s="304"/>
      <c r="H220" s="345" t="s">
        <v>789</v>
      </c>
      <c r="I220" s="345"/>
      <c r="J220" s="345"/>
      <c r="K220" s="359"/>
    </row>
    <row r="221" ht="12.75" customHeight="1">
      <c r="B221" s="362"/>
      <c r="C221" s="363"/>
      <c r="D221" s="363"/>
      <c r="E221" s="363"/>
      <c r="F221" s="363"/>
      <c r="G221" s="363"/>
      <c r="H221" s="363"/>
      <c r="I221" s="363"/>
      <c r="J221" s="363"/>
      <c r="K221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2018-09-03T09:50:49Z</dcterms:created>
  <dcterms:modified xsi:type="dcterms:W3CDTF">2018-09-03T09:50:57Z</dcterms:modified>
</cp:coreProperties>
</file>