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31" yWindow="65431" windowWidth="19425" windowHeight="10425" tabRatio="886" firstSheet="1" activeTab="6"/>
  </bookViews>
  <sheets>
    <sheet name="Celková nabídková cena" sheetId="1" r:id="rId1"/>
    <sheet name="I.) Tlf a syst. podpora - měsíc" sheetId="7" r:id="rId2"/>
    <sheet name="II.) Servisní zásah" sheetId="4" r:id="rId3"/>
    <sheet name="III.) Oprava zařízení, dílu" sheetId="12" r:id="rId4"/>
    <sheet name="IV.) úložiště a materiál" sheetId="13" r:id="rId5"/>
    <sheet name="VI.) Zákaznické požadavky" sheetId="15" r:id="rId6"/>
    <sheet name="V.) Preventivní prohlídky" sheetId="14" r:id="rId7"/>
  </sheets>
  <definedNames>
    <definedName name="_Toc336414939" localSheetId="2">#REF!</definedName>
    <definedName name="_Toc336414945" localSheetId="2">#REF!</definedName>
    <definedName name="_Toc336414951" localSheetId="2">#REF!</definedName>
    <definedName name="_Toc336415029" localSheetId="2">#REF!</definedName>
    <definedName name="_Toc336534588" localSheetId="2">#REF!</definedName>
    <definedName name="_Toc336534589" localSheetId="2">#REF!</definedName>
    <definedName name="_Toc336534590" localSheetId="2">#REF!</definedName>
    <definedName name="_Toc336534591" localSheetId="2">#REF!</definedName>
    <definedName name="_Toc336534592" localSheetId="2">#REF!</definedName>
    <definedName name="_Toc336534593" localSheetId="2">#REF!</definedName>
    <definedName name="_Toc336534594" localSheetId="2">#REF!</definedName>
    <definedName name="_Toc336534595" localSheetId="2">#REF!</definedName>
    <definedName name="_Toc336534599" localSheetId="2">#REF!</definedName>
    <definedName name="_Toc336534600" localSheetId="2">#REF!</definedName>
  </definedNames>
  <calcPr calcId="191029"/>
  <extLst/>
</workbook>
</file>

<file path=xl/sharedStrings.xml><?xml version="1.0" encoding="utf-8"?>
<sst xmlns="http://schemas.openxmlformats.org/spreadsheetml/2006/main" count="271" uniqueCount="131">
  <si>
    <t>Závazný způsob stanovení nabídkové ceny</t>
  </si>
  <si>
    <t>Všechny ceny jsou uvedeny v Kč a bez DPH.</t>
  </si>
  <si>
    <t>Jednotková cena za úkon</t>
  </si>
  <si>
    <t>Celková nabídková cena je stanovena součtem dílčích položek jednotlivých skupin plnění.</t>
  </si>
  <si>
    <t>Kde:</t>
  </si>
  <si>
    <t>Celková nabídková cena   =</t>
  </si>
  <si>
    <t>Předpokládaný roční objem</t>
  </si>
  <si>
    <t>Poznámky ke způsobu vyplnění:</t>
  </si>
  <si>
    <t>Měrná jednotka</t>
  </si>
  <si>
    <t>hodina</t>
  </si>
  <si>
    <t>zařízení</t>
  </si>
  <si>
    <t>Základní měsíční paušální sazba</t>
  </si>
  <si>
    <t>Předmět plnění</t>
  </si>
  <si>
    <t>Název služby</t>
  </si>
  <si>
    <r>
      <t>I.)</t>
    </r>
    <r>
      <rPr>
        <b/>
        <sz val="12"/>
        <color indexed="8"/>
        <rFont val="Calibri"/>
        <family val="2"/>
        <scheme val="minor"/>
      </rPr>
      <t> </t>
    </r>
  </si>
  <si>
    <t>Zajištění a vedení evidenčního systému TTS</t>
  </si>
  <si>
    <t>servisní připravenost Dodavatele</t>
  </si>
  <si>
    <t>I.1</t>
  </si>
  <si>
    <t>I.2</t>
  </si>
  <si>
    <t>I.3</t>
  </si>
  <si>
    <t>I.4</t>
  </si>
  <si>
    <t>nedostupnost Telefonické podpory</t>
  </si>
  <si>
    <t>nefunkčnost TTS</t>
  </si>
  <si>
    <t>den</t>
  </si>
  <si>
    <t>sledovaná jednotka</t>
  </si>
  <si>
    <t>nezajištění kontrolně-dohledového systému</t>
  </si>
  <si>
    <t>neposkytnutý reporting</t>
  </si>
  <si>
    <t>měsíc</t>
  </si>
  <si>
    <t>Kritická</t>
  </si>
  <si>
    <t>Závažná</t>
  </si>
  <si>
    <t>Nezávažná</t>
  </si>
  <si>
    <t>I.) - Telefonická podpora (Help-Desk) - sankce paušální</t>
  </si>
  <si>
    <t>Klasifikace závady</t>
  </si>
  <si>
    <t>každá započatá hodina po překročení reakční doby</t>
  </si>
  <si>
    <t>saknční sazba (Kč bez DPH)</t>
  </si>
  <si>
    <t>servisní zásah vzdáleným přístupem (každá započatá hodina aktivního zásahu)</t>
  </si>
  <si>
    <t>servisní zásah na místě (každá započatá hodina aktivního zásahu)</t>
  </si>
  <si>
    <t>doprava (paušální taxa tam i zpět)</t>
  </si>
  <si>
    <t>výkon</t>
  </si>
  <si>
    <t>I.) - Telefonická podpora (Help-Desk) - sankce SLA - překročení reakční doby</t>
  </si>
  <si>
    <t>II.) - Servisní zásah - sankce SLA - překročení doby na odstranění poruchy</t>
  </si>
  <si>
    <t>II.) - Servisní zásah - sankce SLA - překročení reakční doby vzdáleného servisního zásahu</t>
  </si>
  <si>
    <t>II.) - Servisní zásah - sankce SLA - překročení reakční doby servisního zásahu na místě</t>
  </si>
  <si>
    <t>každá započatá hodina po překročení doby odstranění poruchy</t>
  </si>
  <si>
    <r>
      <t xml:space="preserve">Uchazeč vyplní na listu </t>
    </r>
    <r>
      <rPr>
        <b/>
        <i/>
        <sz val="10"/>
        <rFont val="Calibri"/>
        <family val="2"/>
        <scheme val="minor"/>
      </rPr>
      <t>"II. - Servisní zásah"</t>
    </r>
    <r>
      <rPr>
        <sz val="10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 xml:space="preserve"> jednotkovou sazbu pro všechny položky ve sloupci </t>
    </r>
    <r>
      <rPr>
        <b/>
        <i/>
        <sz val="10"/>
        <rFont val="Calibri"/>
        <family val="2"/>
        <scheme val="minor"/>
      </rPr>
      <t>"Jednotková cena za úkon"</t>
    </r>
    <r>
      <rPr>
        <sz val="10"/>
        <rFont val="Calibri"/>
        <family val="2"/>
        <scheme val="minor"/>
      </rPr>
      <t>. Uchazeč doplní vždy jen žlutě označená cenová pole.</t>
    </r>
  </si>
  <si>
    <t>II.) - Servisní zásah - výkon</t>
  </si>
  <si>
    <t>III.) - Oprava zařízení, dílu - výkon</t>
  </si>
  <si>
    <t>Název položky</t>
  </si>
  <si>
    <t xml:space="preserve">Jednotková cena </t>
  </si>
  <si>
    <t>kus</t>
  </si>
  <si>
    <t>Souhrnná cena za dobu plnění 2 let</t>
  </si>
  <si>
    <t>III.) - Oprava zařízení, dílu - překročení doby opravy</t>
  </si>
  <si>
    <t>jednotková položka</t>
  </si>
  <si>
    <t>zařízení, díl</t>
  </si>
  <si>
    <t>každý započatý pracovní den po překročení doby</t>
  </si>
  <si>
    <r>
      <t xml:space="preserve">Uchazeč vyplní na listu </t>
    </r>
    <r>
      <rPr>
        <b/>
        <i/>
        <sz val="10"/>
        <rFont val="Calibri"/>
        <family val="2"/>
        <scheme val="minor"/>
      </rPr>
      <t xml:space="preserve">"III.) Oprava zařízení, dílu  </t>
    </r>
    <r>
      <rPr>
        <sz val="10"/>
        <rFont val="Calibri"/>
        <family val="2"/>
        <scheme val="minor"/>
      </rPr>
      <t xml:space="preserve">jednotkovou sazbu pro všechny položky ve sloupci </t>
    </r>
    <r>
      <rPr>
        <b/>
        <sz val="10"/>
        <rFont val="Calibri"/>
        <family val="2"/>
        <scheme val="minor"/>
      </rPr>
      <t>"Jednotková cena"</t>
    </r>
    <r>
      <rPr>
        <sz val="10"/>
        <rFont val="Calibri"/>
        <family val="2"/>
        <scheme val="minor"/>
      </rPr>
      <t>. Uchazeč doplní vždy jen žlutě označená cenová pole.</t>
    </r>
  </si>
  <si>
    <t>IV.)</t>
  </si>
  <si>
    <t>nedostupnost náhradního dílu ve skladu - dílčí komponenta</t>
  </si>
  <si>
    <t>nedostupnost náhradního dílu ve skladu - kompletní zapojovač</t>
  </si>
  <si>
    <t>každý započatý den v případě požadavku Objednatele</t>
  </si>
  <si>
    <t>V.) - Preventivní prohlídky - výkony</t>
  </si>
  <si>
    <t>preventivní prohlídka vzdáleným přístupem</t>
  </si>
  <si>
    <t>preventivní prohlídka fyzicky v místě</t>
  </si>
  <si>
    <t>poskytnutí licence pro kontrolně-dohledový systém</t>
  </si>
  <si>
    <t>lokalita</t>
  </si>
  <si>
    <t>každý započatý pracovní den po překročení lhůty</t>
  </si>
  <si>
    <r>
      <t>Uchazeč vyplní na listu "V.</t>
    </r>
    <r>
      <rPr>
        <b/>
        <i/>
        <sz val="10"/>
        <rFont val="Calibri"/>
        <family val="2"/>
        <scheme val="minor"/>
      </rPr>
      <t xml:space="preserve"> - Preventivní prohlídky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</si>
  <si>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V.</t>
  </si>
  <si>
    <t xml:space="preserve">V. = </t>
  </si>
  <si>
    <r>
      <t>II.</t>
    </r>
    <r>
      <rPr>
        <sz val="12"/>
        <color indexed="8"/>
        <rFont val="Calibri"/>
        <family val="2"/>
        <scheme val="minor"/>
      </rPr>
      <t> </t>
    </r>
  </si>
  <si>
    <t xml:space="preserve">II. = </t>
  </si>
  <si>
    <r>
      <t>III.</t>
    </r>
  </si>
  <si>
    <t xml:space="preserve">III. = </t>
  </si>
  <si>
    <t xml:space="preserve">IV. = </t>
  </si>
  <si>
    <t>VI.) - Zákaznické požadavky - výkon</t>
  </si>
  <si>
    <t>zákaznický požadavek</t>
  </si>
  <si>
    <t>Jednotková cena</t>
  </si>
  <si>
    <r>
      <t>Uchazeč vyplní na listu "VI.</t>
    </r>
    <r>
      <rPr>
        <b/>
        <i/>
        <sz val="10"/>
        <rFont val="Calibri"/>
        <family val="2"/>
        <scheme val="minor"/>
      </rPr>
      <t xml:space="preserve"> - Zákaznické požadavky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</si>
  <si>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VI.</t>
  </si>
  <si>
    <t xml:space="preserve">VI. = </t>
  </si>
  <si>
    <t xml:space="preserve">I. = </t>
  </si>
  <si>
    <t>V.) - Preventivní prohlídky - překročení lhůty na provedení prohlídky</t>
  </si>
  <si>
    <t>I.) + II.) + III.) + IV.) + V.) + VI.)</t>
  </si>
  <si>
    <t>Ceník je sestaven podle jednotlivých skupin plnění služby.</t>
  </si>
  <si>
    <t>člověkohodina</t>
  </si>
  <si>
    <t>každá započatý den po překročení reakční doby</t>
  </si>
  <si>
    <t>sledované zařízení - prohlídka vzdáleným přístupem</t>
  </si>
  <si>
    <t>sledované zařízení - prohlídka fyzicky v místě</t>
  </si>
  <si>
    <t>každé jednotlivé nedodržení sjednaného termínu (vztaženo na zařízení a místo)</t>
  </si>
  <si>
    <t>Servery - GSM-R GW</t>
  </si>
  <si>
    <t>ks</t>
  </si>
  <si>
    <t>Počet výkonů během 48 měsíců</t>
  </si>
  <si>
    <t>Přepočtená cena za celkový objem</t>
  </si>
  <si>
    <t>Souhrnná cena za dobu plnění 4 let</t>
  </si>
  <si>
    <t>Kč</t>
  </si>
  <si>
    <t>Přepočtená cena za celkový objem měsíců</t>
  </si>
  <si>
    <t>Přepočtená cena za celkový objem let</t>
  </si>
  <si>
    <t>Dílčí souhrnná cena za dobu plnění 4 let</t>
  </si>
  <si>
    <t>Celková souhrnná cena za dobu plnění 4 let</t>
  </si>
  <si>
    <t>Souhrnná paušální cena za dobu plnění 4 let</t>
  </si>
  <si>
    <t>I.) - Telefonická a systémová podpora (Help-Desk) - paušální platba</t>
  </si>
  <si>
    <r>
      <t xml:space="preserve">Uchazeč vyplní na listu </t>
    </r>
    <r>
      <rPr>
        <b/>
        <i/>
        <sz val="10"/>
        <rFont val="Calibri"/>
        <family val="2"/>
        <scheme val="minor"/>
      </rPr>
      <t>"I.) - Telefonická a systémová podpora"</t>
    </r>
    <r>
      <rPr>
        <sz val="10"/>
        <rFont val="Calibri"/>
        <family val="2"/>
        <scheme val="minor"/>
      </rPr>
      <t xml:space="preserve"> měsíční sazbu pro uváděné činnosti (žlutě označená cenová pole) ve sloupci </t>
    </r>
    <r>
      <rPr>
        <b/>
        <i/>
        <sz val="10"/>
        <rFont val="Calibri"/>
        <family val="2"/>
        <scheme val="minor"/>
      </rPr>
      <t>"Základní měsíční paušální sazba"</t>
    </r>
    <r>
      <rPr>
        <sz val="10"/>
        <rFont val="Calibri"/>
        <family val="2"/>
        <scheme val="minor"/>
      </rPr>
      <t>.</t>
    </r>
  </si>
  <si>
    <t>Telefonická a systémová podpora (Help-Desk)</t>
  </si>
  <si>
    <t>kompletní sestavy</t>
  </si>
  <si>
    <t>IV.) - Ceny náhradního materiálu</t>
  </si>
  <si>
    <t>vedení úložiště náhradního materiálu</t>
  </si>
  <si>
    <t>lokalita/měsíc</t>
  </si>
  <si>
    <t>IV.) - Vedení úložiště - jednotková měsíční sazba</t>
  </si>
  <si>
    <t>IV.) - Vedení úložiště - nedostupnost náhradní položky</t>
  </si>
  <si>
    <t>Příloha č. 2 Zadávací dokumentace – Tabulka pro výpočet celkové nabídkové ceny – část B)</t>
  </si>
  <si>
    <t>část B)</t>
  </si>
  <si>
    <r>
      <t xml:space="preserve">Uchazeč vyplní na listu </t>
    </r>
    <r>
      <rPr>
        <b/>
        <i/>
        <sz val="10"/>
        <rFont val="Calibri"/>
        <family val="2"/>
        <scheme val="minor"/>
      </rPr>
      <t>"IV. - úložiště a materiál"</t>
    </r>
    <r>
      <rPr>
        <sz val="10"/>
        <rFont val="Calibri"/>
        <family val="2"/>
        <scheme val="minor"/>
      </rPr>
      <t xml:space="preserve"> jednotkovou sazbu pro všechny uváděné položky plnění (žlutě označená cenová pole) ve sloupci "Jednotková cena" (za předpokládaný objem výkonů a nakupovaného materiálu)
</t>
    </r>
  </si>
  <si>
    <t>Část B)</t>
  </si>
  <si>
    <t>díly TOP</t>
  </si>
  <si>
    <t>RV3 adaptér MB včetně brány</t>
  </si>
  <si>
    <t xml:space="preserve">RV3 server </t>
  </si>
  <si>
    <t xml:space="preserve">Mikrofon </t>
  </si>
  <si>
    <t xml:space="preserve">Reproduktor </t>
  </si>
  <si>
    <t xml:space="preserve">sluchátko se šňůrou </t>
  </si>
  <si>
    <t xml:space="preserve">napájecí zdroj 230V AC   </t>
  </si>
  <si>
    <t xml:space="preserve">napájecí zdroj 48V DC </t>
  </si>
  <si>
    <t>Zapojovač TOP</t>
  </si>
  <si>
    <t>IP dotykový terminál TOP</t>
  </si>
  <si>
    <t>VoIP router MB</t>
  </si>
  <si>
    <t>RV3 řídící server</t>
  </si>
  <si>
    <t>VoIP PBX AUT</t>
  </si>
  <si>
    <t>RV3 adaptér MB vč. brány</t>
  </si>
  <si>
    <t>oprava dílu TOP</t>
  </si>
  <si>
    <t>oprava dílu IP tlačítkový zapojovač</t>
  </si>
  <si>
    <t>oprava RV3 adaptéru MB</t>
  </si>
  <si>
    <t>Zajištění kontrolně- dohledového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</si>
</sst>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.00\ &quot;Kč&quot;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 val="sing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i/>
      <sz val="1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8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1" xfId="0" applyFont="1" applyBorder="1"/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2" borderId="2" xfId="0" applyFont="1" applyFill="1" applyBorder="1"/>
    <xf numFmtId="44" fontId="4" fillId="0" borderId="0" xfId="0" applyNumberFormat="1" applyFont="1" applyAlignment="1">
      <alignment vertical="center" wrapText="1"/>
    </xf>
    <xf numFmtId="0" fontId="4" fillId="0" borderId="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1" xfId="0" applyFont="1" applyBorder="1"/>
    <xf numFmtId="0" fontId="12" fillId="0" borderId="5" xfId="0" applyFont="1" applyBorder="1"/>
    <xf numFmtId="0" fontId="4" fillId="0" borderId="0" xfId="0" applyFont="1" applyAlignment="1">
      <alignment vertical="top" wrapText="1"/>
    </xf>
    <xf numFmtId="0" fontId="12" fillId="0" borderId="0" xfId="0" applyFont="1"/>
    <xf numFmtId="44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3" borderId="6" xfId="0" applyFont="1" applyFill="1" applyBorder="1" applyAlignment="1">
      <alignment horizontal="justify"/>
    </xf>
    <xf numFmtId="0" fontId="4" fillId="3" borderId="0" xfId="0" applyFont="1" applyFill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6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/>
    <xf numFmtId="44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7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12" fillId="3" borderId="6" xfId="0" applyFont="1" applyFill="1" applyBorder="1"/>
    <xf numFmtId="0" fontId="9" fillId="3" borderId="9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wrapText="1" indent="1"/>
    </xf>
    <xf numFmtId="0" fontId="7" fillId="3" borderId="13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vertical="center" indent="1"/>
    </xf>
    <xf numFmtId="49" fontId="17" fillId="2" borderId="1" xfId="0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left" vertical="center" indent="1"/>
    </xf>
    <xf numFmtId="44" fontId="17" fillId="2" borderId="1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49" fontId="19" fillId="0" borderId="0" xfId="0" applyNumberFormat="1" applyFont="1" applyAlignment="1">
      <alignment horizontal="left" vertical="center" indent="1"/>
    </xf>
    <xf numFmtId="0" fontId="22" fillId="0" borderId="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6" xfId="0" applyFont="1" applyBorder="1" applyAlignment="1">
      <alignment horizontal="right"/>
    </xf>
    <xf numFmtId="164" fontId="4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 indent="1"/>
    </xf>
    <xf numFmtId="44" fontId="6" fillId="4" borderId="4" xfId="0" applyNumberFormat="1" applyFont="1" applyFill="1" applyBorder="1" applyAlignment="1">
      <alignment horizontal="center" vertical="center" wrapText="1"/>
    </xf>
    <xf numFmtId="44" fontId="17" fillId="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4" fillId="0" borderId="5" xfId="0" applyFont="1" applyBorder="1"/>
    <xf numFmtId="0" fontId="7" fillId="2" borderId="11" xfId="0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21" xfId="0" applyFont="1" applyFill="1" applyBorder="1" applyAlignment="1">
      <alignment horizontal="left" vertical="center" indent="1"/>
    </xf>
    <xf numFmtId="165" fontId="9" fillId="3" borderId="22" xfId="0" applyNumberFormat="1" applyFont="1" applyFill="1" applyBorder="1" applyAlignment="1">
      <alignment horizontal="center" vertical="center" wrapText="1"/>
    </xf>
    <xf numFmtId="44" fontId="6" fillId="4" borderId="11" xfId="0" applyNumberFormat="1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23" fillId="0" borderId="23" xfId="0" applyFont="1" applyFill="1" applyBorder="1" applyAlignment="1">
      <alignment horizontal="left" vertical="center" indent="1"/>
    </xf>
    <xf numFmtId="0" fontId="9" fillId="3" borderId="14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indent="1"/>
    </xf>
    <xf numFmtId="0" fontId="9" fillId="3" borderId="17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9" fillId="5" borderId="15" xfId="0" applyNumberFormat="1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44" fontId="20" fillId="6" borderId="24" xfId="0" applyNumberFormat="1" applyFont="1" applyFill="1" applyBorder="1" applyAlignment="1">
      <alignment horizontal="right" vertical="center" wrapText="1"/>
    </xf>
    <xf numFmtId="42" fontId="4" fillId="0" borderId="16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9" fillId="2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3" fillId="2" borderId="2" xfId="0" applyFont="1" applyFill="1" applyBorder="1"/>
    <xf numFmtId="0" fontId="13" fillId="2" borderId="1" xfId="0" applyFont="1" applyFill="1" applyBorder="1"/>
    <xf numFmtId="44" fontId="13" fillId="2" borderId="0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44" fontId="20" fillId="6" borderId="20" xfId="0" applyNumberFormat="1" applyFont="1" applyFill="1" applyBorder="1" applyAlignment="1">
      <alignment horizontal="center" vertical="center" wrapText="1"/>
    </xf>
    <xf numFmtId="44" fontId="20" fillId="6" borderId="2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28" xfId="0" applyNumberFormat="1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center" vertical="center" wrapText="1"/>
    </xf>
    <xf numFmtId="166" fontId="20" fillId="7" borderId="20" xfId="0" applyNumberFormat="1" applyFont="1" applyFill="1" applyBorder="1" applyAlignment="1">
      <alignment horizontal="center" vertical="center" wrapText="1"/>
    </xf>
    <xf numFmtId="166" fontId="20" fillId="7" borderId="27" xfId="0" applyNumberFormat="1" applyFont="1" applyFill="1" applyBorder="1" applyAlignment="1">
      <alignment horizontal="center" vertical="center" wrapText="1"/>
    </xf>
    <xf numFmtId="165" fontId="9" fillId="3" borderId="26" xfId="0" applyNumberFormat="1" applyFont="1" applyFill="1" applyBorder="1" applyAlignment="1">
      <alignment horizontal="center" vertical="center" wrapText="1"/>
    </xf>
    <xf numFmtId="165" fontId="9" fillId="3" borderId="29" xfId="0" applyNumberFormat="1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166" fontId="20" fillId="6" borderId="20" xfId="0" applyNumberFormat="1" applyFont="1" applyFill="1" applyBorder="1" applyAlignment="1">
      <alignment horizontal="center" vertical="center" wrapText="1"/>
    </xf>
    <xf numFmtId="166" fontId="20" fillId="6" borderId="27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8" xfId="21"/>
    <cellStyle name="Normální 9" xfId="22"/>
    <cellStyle name="Normální 2" xfId="23"/>
    <cellStyle name="Normální 4" xfId="24"/>
    <cellStyle name="Normální 2 3" xfId="25"/>
    <cellStyle name="Normální 3" xfId="26"/>
    <cellStyle name="Normální 8 2" xfId="27"/>
    <cellStyle name="Normální 2 2" xfId="28"/>
    <cellStyle name="Normální 3 2" xfId="29"/>
    <cellStyle name="normální 2 4" xfId="30"/>
    <cellStyle name="normální 3 3" xfId="31"/>
    <cellStyle name="normální 4 3" xfId="32"/>
    <cellStyle name="Normální 5" xfId="33"/>
    <cellStyle name="Normální 6" xfId="34"/>
    <cellStyle name="Normální 7" xfId="35"/>
    <cellStyle name="Normální 8 3" xfId="36"/>
    <cellStyle name="Normální 11" xfId="37"/>
    <cellStyle name="Normální 11 2" xfId="38"/>
    <cellStyle name="Čárka 2" xfId="39"/>
    <cellStyle name="Normální 10 2" xfId="40"/>
    <cellStyle name="normální 2 2 2" xfId="41"/>
    <cellStyle name="normální 4 2" xfId="42"/>
    <cellStyle name="Normální 5 2" xfId="43"/>
    <cellStyle name="Normální 6 2" xfId="44"/>
    <cellStyle name="Normální 7 2" xfId="45"/>
    <cellStyle name="Normální 8 2 2" xfId="46"/>
    <cellStyle name="Normální 9 2" xfId="47"/>
    <cellStyle name="normální 2 5" xfId="48"/>
    <cellStyle name="normální 3 4" xfId="49"/>
    <cellStyle name="Normální 2 7" xfId="50"/>
    <cellStyle name="Normální 2 3 3" xfId="51"/>
    <cellStyle name="Normální 2 2 4" xfId="52"/>
    <cellStyle name="Normální 2 2 5" xfId="53"/>
    <cellStyle name="Normální 2 8" xfId="54"/>
    <cellStyle name="Normální 8 4" xfId="55"/>
    <cellStyle name="Normální 2 6" xfId="56"/>
    <cellStyle name="Normální 2 3 2" xfId="57"/>
    <cellStyle name="Normální 8 2 3" xfId="58"/>
    <cellStyle name="Normální 2 2 3" xfId="59"/>
    <cellStyle name="Normální 5 3" xfId="60"/>
    <cellStyle name="Normální 6 3" xfId="61"/>
    <cellStyle name="Normální 7 3" xfId="62"/>
    <cellStyle name="Normální 8 3 2" xfId="63"/>
    <cellStyle name="Normální 5 2 2" xfId="64"/>
    <cellStyle name="Normální 6 2 2" xfId="65"/>
    <cellStyle name="Normální 7 2 2" xfId="66"/>
    <cellStyle name="Normální 8 2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showGridLines="0" workbookViewId="0" topLeftCell="A48">
      <selection activeCell="A2" sqref="A2:L86"/>
    </sheetView>
  </sheetViews>
  <sheetFormatPr defaultColWidth="9.140625" defaultRowHeight="12.75"/>
  <cols>
    <col min="1" max="1" width="9.140625" style="1" customWidth="1"/>
    <col min="2" max="2" width="11.421875" style="1" bestFit="1" customWidth="1"/>
    <col min="3" max="4" width="9.140625" style="1" customWidth="1"/>
    <col min="5" max="5" width="15.57421875" style="1" customWidth="1"/>
    <col min="6" max="6" width="6.00390625" style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ht="7.5" customHeight="1"/>
    <row r="2" ht="21.75" customHeight="1">
      <c r="A2" s="19" t="s">
        <v>109</v>
      </c>
    </row>
    <row r="3" ht="21.75" customHeight="1"/>
    <row r="4" ht="21">
      <c r="A4" s="19" t="s">
        <v>0</v>
      </c>
    </row>
    <row r="5" ht="7.5" customHeight="1"/>
    <row r="6" ht="15.75">
      <c r="A6" s="20" t="s">
        <v>7</v>
      </c>
    </row>
    <row r="7" ht="7.5" customHeight="1">
      <c r="A7" s="20"/>
    </row>
    <row r="8" ht="12.75">
      <c r="A8" s="1" t="s">
        <v>83</v>
      </c>
    </row>
    <row r="9" ht="12.75">
      <c r="A9" s="1" t="s">
        <v>1</v>
      </c>
    </row>
    <row r="10" ht="12.75">
      <c r="A10" s="1" t="s">
        <v>3</v>
      </c>
    </row>
    <row r="11" ht="7.5" customHeight="1" thickBot="1"/>
    <row r="12" spans="1:9" ht="13.5" thickBot="1">
      <c r="A12" s="13" t="s">
        <v>5</v>
      </c>
      <c r="B12" s="14"/>
      <c r="C12" s="14"/>
      <c r="D12" s="5"/>
      <c r="E12" s="15" t="s">
        <v>82</v>
      </c>
      <c r="F12" s="5"/>
      <c r="G12" s="5"/>
      <c r="H12" s="5"/>
      <c r="I12" s="68"/>
    </row>
    <row r="13" ht="7.5" customHeight="1"/>
    <row r="14" ht="13.5" thickBot="1">
      <c r="A14" s="6" t="s">
        <v>4</v>
      </c>
    </row>
    <row r="15" spans="1:13" ht="15.75" customHeight="1">
      <c r="A15" s="36" t="s">
        <v>14</v>
      </c>
      <c r="B15" s="94" t="s">
        <v>99</v>
      </c>
      <c r="C15" s="95"/>
      <c r="D15" s="95"/>
      <c r="E15" s="95"/>
      <c r="F15" s="95"/>
      <c r="G15" s="95"/>
      <c r="H15" s="95"/>
      <c r="I15" s="96"/>
      <c r="J15" s="7"/>
      <c r="K15" s="7"/>
      <c r="L15" s="7"/>
      <c r="M15" s="7"/>
    </row>
    <row r="16" spans="1:13" ht="13.5" thickBot="1">
      <c r="A16" s="21"/>
      <c r="B16" s="97"/>
      <c r="C16" s="98"/>
      <c r="D16" s="98"/>
      <c r="E16" s="98"/>
      <c r="F16" s="98"/>
      <c r="G16" s="98"/>
      <c r="H16" s="98"/>
      <c r="I16" s="99"/>
      <c r="J16" s="7"/>
      <c r="K16" s="7"/>
      <c r="L16" s="7"/>
      <c r="M16" s="7"/>
    </row>
    <row r="17" spans="1:13" ht="12.75">
      <c r="A17" s="21"/>
      <c r="B17" s="22"/>
      <c r="C17" s="22"/>
      <c r="D17" s="22"/>
      <c r="E17" s="22"/>
      <c r="F17" s="22"/>
      <c r="G17" s="22"/>
      <c r="H17" s="22"/>
      <c r="I17" s="23"/>
      <c r="J17" s="8"/>
      <c r="K17" s="8"/>
      <c r="L17" s="8"/>
      <c r="M17" s="8"/>
    </row>
    <row r="18" spans="1:13" ht="14.25" customHeight="1">
      <c r="A18" s="102" t="s">
        <v>101</v>
      </c>
      <c r="B18" s="103"/>
      <c r="C18" s="103"/>
      <c r="D18" s="103"/>
      <c r="E18" s="103"/>
      <c r="F18" s="103"/>
      <c r="G18" s="103"/>
      <c r="H18" s="103"/>
      <c r="I18" s="104"/>
      <c r="J18" s="8"/>
      <c r="K18" s="8"/>
      <c r="L18" s="8"/>
      <c r="M18" s="8"/>
    </row>
    <row r="19" spans="1:13" ht="14.25" customHeight="1">
      <c r="A19" s="102"/>
      <c r="B19" s="103"/>
      <c r="C19" s="103"/>
      <c r="D19" s="103"/>
      <c r="E19" s="103"/>
      <c r="F19" s="103"/>
      <c r="G19" s="103"/>
      <c r="H19" s="103"/>
      <c r="I19" s="104"/>
      <c r="J19" s="8"/>
      <c r="K19" s="8"/>
      <c r="L19" s="8"/>
      <c r="M19" s="8"/>
    </row>
    <row r="20" spans="1:13" ht="14.25" customHeight="1">
      <c r="A20" s="54"/>
      <c r="B20" s="55"/>
      <c r="C20" s="55"/>
      <c r="D20" s="55"/>
      <c r="E20" s="55"/>
      <c r="F20" s="55"/>
      <c r="G20" s="55"/>
      <c r="H20" s="55"/>
      <c r="I20" s="56"/>
      <c r="J20" s="8"/>
      <c r="K20" s="8"/>
      <c r="L20" s="8"/>
      <c r="M20" s="8"/>
    </row>
    <row r="21" spans="1:13" ht="12.75" customHeight="1" thickBot="1">
      <c r="A21" s="24"/>
      <c r="B21" s="25"/>
      <c r="C21" s="26"/>
      <c r="D21" s="22" t="s">
        <v>110</v>
      </c>
      <c r="E21" s="22"/>
      <c r="F21" s="26"/>
      <c r="G21" s="26"/>
      <c r="H21" s="26"/>
      <c r="I21" s="27"/>
      <c r="J21" s="7"/>
      <c r="K21" s="7"/>
      <c r="L21" s="7"/>
      <c r="M21" s="7"/>
    </row>
    <row r="22" spans="1:13" ht="16.5" thickBot="1">
      <c r="A22" s="9" t="s">
        <v>80</v>
      </c>
      <c r="B22" s="100">
        <f>'I.) Tlf a syst. podpora - měsíc'!C11</f>
        <v>0</v>
      </c>
      <c r="C22" s="100"/>
      <c r="D22" s="101"/>
      <c r="E22" s="26"/>
      <c r="F22" s="26"/>
      <c r="G22" s="26"/>
      <c r="H22" s="26"/>
      <c r="I22" s="27"/>
      <c r="J22" s="7"/>
      <c r="K22" s="7"/>
      <c r="L22" s="7"/>
      <c r="M22" s="7"/>
    </row>
    <row r="23" spans="1:13" ht="13.5" thickBot="1">
      <c r="A23" s="28"/>
      <c r="B23" s="29"/>
      <c r="C23" s="30"/>
      <c r="D23" s="30"/>
      <c r="E23" s="30"/>
      <c r="F23" s="30"/>
      <c r="G23" s="30"/>
      <c r="H23" s="30"/>
      <c r="I23" s="31"/>
      <c r="J23" s="7"/>
      <c r="K23" s="7"/>
      <c r="L23" s="7"/>
      <c r="M23" s="7"/>
    </row>
    <row r="24" spans="1:13" ht="7.5" customHeight="1" thickBot="1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9" ht="15.75" customHeight="1">
      <c r="A25" s="36" t="s">
        <v>69</v>
      </c>
      <c r="B25" s="94" t="s">
        <v>93</v>
      </c>
      <c r="C25" s="95"/>
      <c r="D25" s="95"/>
      <c r="E25" s="95"/>
      <c r="F25" s="95"/>
      <c r="G25" s="95"/>
      <c r="H25" s="95"/>
      <c r="I25" s="96"/>
    </row>
    <row r="26" spans="1:9" ht="13.5" thickBot="1">
      <c r="A26" s="24"/>
      <c r="B26" s="97"/>
      <c r="C26" s="98"/>
      <c r="D26" s="98"/>
      <c r="E26" s="98"/>
      <c r="F26" s="98"/>
      <c r="G26" s="98"/>
      <c r="H26" s="98"/>
      <c r="I26" s="99"/>
    </row>
    <row r="27" spans="1:9" ht="12.75">
      <c r="A27" s="24"/>
      <c r="B27" s="22"/>
      <c r="C27" s="22"/>
      <c r="D27" s="22"/>
      <c r="E27" s="22"/>
      <c r="F27" s="22"/>
      <c r="G27" s="22"/>
      <c r="H27" s="22"/>
      <c r="I27" s="23"/>
    </row>
    <row r="28" spans="1:9" ht="12.75" customHeight="1">
      <c r="A28" s="102" t="s">
        <v>44</v>
      </c>
      <c r="B28" s="103"/>
      <c r="C28" s="103"/>
      <c r="D28" s="103"/>
      <c r="E28" s="103"/>
      <c r="F28" s="103"/>
      <c r="G28" s="103"/>
      <c r="H28" s="103"/>
      <c r="I28" s="104"/>
    </row>
    <row r="29" spans="1:9" ht="12.75">
      <c r="A29" s="102"/>
      <c r="B29" s="103"/>
      <c r="C29" s="103"/>
      <c r="D29" s="103"/>
      <c r="E29" s="103"/>
      <c r="F29" s="103"/>
      <c r="G29" s="103"/>
      <c r="H29" s="103"/>
      <c r="I29" s="104"/>
    </row>
    <row r="30" spans="1:9" ht="12.75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13.5" thickBot="1">
      <c r="A31" s="24"/>
      <c r="B31" s="22"/>
      <c r="C31" s="22"/>
      <c r="D31" s="22" t="s">
        <v>110</v>
      </c>
      <c r="E31" s="26"/>
      <c r="F31" s="26"/>
      <c r="G31" s="26"/>
      <c r="H31" s="22"/>
      <c r="I31" s="23"/>
    </row>
    <row r="32" spans="1:9" ht="16.5" thickBot="1">
      <c r="A32" s="9" t="s">
        <v>70</v>
      </c>
      <c r="B32" s="100">
        <f>'II.) Servisní zásah'!J10</f>
        <v>0</v>
      </c>
      <c r="C32" s="100"/>
      <c r="D32" s="101"/>
      <c r="E32" s="26"/>
      <c r="F32" s="26"/>
      <c r="G32" s="26"/>
      <c r="H32" s="25"/>
      <c r="I32" s="32"/>
    </row>
    <row r="33" spans="1:9" ht="13.5" thickBot="1">
      <c r="A33" s="28"/>
      <c r="B33" s="33"/>
      <c r="C33" s="33"/>
      <c r="D33" s="33"/>
      <c r="E33" s="33"/>
      <c r="F33" s="33"/>
      <c r="G33" s="33"/>
      <c r="H33" s="33"/>
      <c r="I33" s="34"/>
    </row>
    <row r="34" ht="7.5" customHeight="1" thickBot="1">
      <c r="A34" s="11"/>
    </row>
    <row r="35" spans="1:9" ht="15.75" customHeight="1">
      <c r="A35" s="36" t="s">
        <v>71</v>
      </c>
      <c r="B35" s="94" t="s">
        <v>93</v>
      </c>
      <c r="C35" s="95"/>
      <c r="D35" s="95"/>
      <c r="E35" s="95"/>
      <c r="F35" s="95"/>
      <c r="G35" s="95"/>
      <c r="H35" s="95"/>
      <c r="I35" s="96"/>
    </row>
    <row r="36" spans="1:9" ht="13.5" thickBot="1">
      <c r="A36" s="24"/>
      <c r="B36" s="97"/>
      <c r="C36" s="98"/>
      <c r="D36" s="98"/>
      <c r="E36" s="98"/>
      <c r="F36" s="98"/>
      <c r="G36" s="98"/>
      <c r="H36" s="98"/>
      <c r="I36" s="99"/>
    </row>
    <row r="37" spans="1:9" ht="12.75">
      <c r="A37" s="24"/>
      <c r="B37" s="22"/>
      <c r="C37" s="22"/>
      <c r="D37" s="22"/>
      <c r="E37" s="22"/>
      <c r="F37" s="22"/>
      <c r="G37" s="22"/>
      <c r="H37" s="22"/>
      <c r="I37" s="23"/>
    </row>
    <row r="38" spans="1:9" ht="12.75" customHeight="1">
      <c r="A38" s="102" t="s">
        <v>55</v>
      </c>
      <c r="B38" s="103"/>
      <c r="C38" s="103"/>
      <c r="D38" s="103"/>
      <c r="E38" s="103"/>
      <c r="F38" s="103"/>
      <c r="G38" s="103"/>
      <c r="H38" s="103"/>
      <c r="I38" s="104"/>
    </row>
    <row r="39" spans="1:9" ht="12.75" customHeight="1">
      <c r="A39" s="102"/>
      <c r="B39" s="103"/>
      <c r="C39" s="103"/>
      <c r="D39" s="103"/>
      <c r="E39" s="103"/>
      <c r="F39" s="103"/>
      <c r="G39" s="103"/>
      <c r="H39" s="103"/>
      <c r="I39" s="104"/>
    </row>
    <row r="40" spans="1:9" ht="12.75">
      <c r="A40" s="102"/>
      <c r="B40" s="103"/>
      <c r="C40" s="103"/>
      <c r="D40" s="103"/>
      <c r="E40" s="103"/>
      <c r="F40" s="103"/>
      <c r="G40" s="103"/>
      <c r="H40" s="103"/>
      <c r="I40" s="104"/>
    </row>
    <row r="41" spans="1:9" ht="12.75">
      <c r="A41" s="102"/>
      <c r="B41" s="103"/>
      <c r="C41" s="103"/>
      <c r="D41" s="103"/>
      <c r="E41" s="103"/>
      <c r="F41" s="103"/>
      <c r="G41" s="103"/>
      <c r="H41" s="103"/>
      <c r="I41" s="104"/>
    </row>
    <row r="42" spans="1:9" ht="13.5" thickBot="1">
      <c r="A42" s="24"/>
      <c r="B42" s="22"/>
      <c r="C42" s="22"/>
      <c r="D42" s="22" t="s">
        <v>110</v>
      </c>
      <c r="E42" s="26"/>
      <c r="F42" s="22"/>
      <c r="G42" s="26"/>
      <c r="H42" s="25"/>
      <c r="I42" s="32"/>
    </row>
    <row r="43" spans="1:9" ht="16.5" thickBot="1">
      <c r="A43" s="9" t="s">
        <v>72</v>
      </c>
      <c r="B43" s="100">
        <f>'III.) Oprava zařízení, dílu'!G12</f>
        <v>0</v>
      </c>
      <c r="C43" s="100"/>
      <c r="D43" s="101"/>
      <c r="E43" s="26"/>
      <c r="F43" s="25"/>
      <c r="G43" s="26"/>
      <c r="H43" s="25"/>
      <c r="I43" s="32"/>
    </row>
    <row r="44" spans="1:9" ht="13.5" thickBot="1">
      <c r="A44" s="28"/>
      <c r="B44" s="33"/>
      <c r="C44" s="33"/>
      <c r="D44" s="33"/>
      <c r="E44" s="33"/>
      <c r="F44" s="33"/>
      <c r="G44" s="33"/>
      <c r="H44" s="33"/>
      <c r="I44" s="34"/>
    </row>
    <row r="45" ht="7.5" customHeight="1" thickBot="1"/>
    <row r="46" spans="1:9" ht="15.75" customHeight="1">
      <c r="A46" s="36" t="s">
        <v>56</v>
      </c>
      <c r="B46" s="94" t="s">
        <v>98</v>
      </c>
      <c r="C46" s="95"/>
      <c r="D46" s="95"/>
      <c r="E46" s="95"/>
      <c r="F46" s="95"/>
      <c r="G46" s="95"/>
      <c r="H46" s="95"/>
      <c r="I46" s="96"/>
    </row>
    <row r="47" spans="1:9" ht="15.75" customHeight="1">
      <c r="A47" s="35"/>
      <c r="B47" s="105"/>
      <c r="C47" s="106"/>
      <c r="D47" s="106"/>
      <c r="E47" s="106"/>
      <c r="F47" s="106"/>
      <c r="G47" s="106"/>
      <c r="H47" s="106"/>
      <c r="I47" s="107"/>
    </row>
    <row r="48" spans="1:9" ht="13.5" thickBot="1">
      <c r="A48" s="24"/>
      <c r="B48" s="97"/>
      <c r="C48" s="98"/>
      <c r="D48" s="98"/>
      <c r="E48" s="98"/>
      <c r="F48" s="98"/>
      <c r="G48" s="98"/>
      <c r="H48" s="98"/>
      <c r="I48" s="99"/>
    </row>
    <row r="49" spans="1:9" ht="12.75">
      <c r="A49" s="24"/>
      <c r="B49" s="22"/>
      <c r="C49" s="22"/>
      <c r="D49" s="22"/>
      <c r="E49" s="22"/>
      <c r="F49" s="22"/>
      <c r="G49" s="22"/>
      <c r="H49" s="22"/>
      <c r="I49" s="23"/>
    </row>
    <row r="50" spans="1:9" ht="12.75" customHeight="1">
      <c r="A50" s="102" t="s">
        <v>111</v>
      </c>
      <c r="B50" s="103"/>
      <c r="C50" s="103"/>
      <c r="D50" s="103"/>
      <c r="E50" s="103"/>
      <c r="F50" s="103"/>
      <c r="G50" s="103"/>
      <c r="H50" s="103"/>
      <c r="I50" s="104"/>
    </row>
    <row r="51" spans="1:9" ht="12.75">
      <c r="A51" s="102"/>
      <c r="B51" s="103"/>
      <c r="C51" s="103"/>
      <c r="D51" s="103"/>
      <c r="E51" s="103"/>
      <c r="F51" s="103"/>
      <c r="G51" s="103"/>
      <c r="H51" s="103"/>
      <c r="I51" s="104"/>
    </row>
    <row r="52" spans="1:9" ht="12.75">
      <c r="A52" s="102"/>
      <c r="B52" s="103"/>
      <c r="C52" s="103"/>
      <c r="D52" s="103"/>
      <c r="E52" s="103"/>
      <c r="F52" s="103"/>
      <c r="G52" s="103"/>
      <c r="H52" s="103"/>
      <c r="I52" s="104"/>
    </row>
    <row r="53" spans="1:9" ht="12.75">
      <c r="A53" s="102"/>
      <c r="B53" s="103"/>
      <c r="C53" s="103"/>
      <c r="D53" s="103"/>
      <c r="E53" s="103"/>
      <c r="F53" s="103"/>
      <c r="G53" s="103"/>
      <c r="H53" s="103"/>
      <c r="I53" s="104"/>
    </row>
    <row r="54" spans="1:9" ht="13.5" thickBot="1">
      <c r="A54" s="24"/>
      <c r="B54" s="22"/>
      <c r="C54" s="22"/>
      <c r="D54" s="22" t="s">
        <v>110</v>
      </c>
      <c r="E54" s="22"/>
      <c r="F54" s="26"/>
      <c r="G54" s="22"/>
      <c r="H54" s="25"/>
      <c r="I54" s="32"/>
    </row>
    <row r="55" spans="1:9" ht="16.5" thickBot="1">
      <c r="A55" s="9" t="s">
        <v>73</v>
      </c>
      <c r="B55" s="100">
        <f>'IV.) úložiště a materiál'!G28</f>
        <v>0</v>
      </c>
      <c r="C55" s="100"/>
      <c r="D55" s="101"/>
      <c r="E55" s="25"/>
      <c r="F55" s="26"/>
      <c r="G55" s="25"/>
      <c r="H55" s="25"/>
      <c r="I55" s="32"/>
    </row>
    <row r="56" spans="1:9" ht="13.5" thickBot="1">
      <c r="A56" s="28"/>
      <c r="B56" s="33"/>
      <c r="C56" s="33"/>
      <c r="D56" s="33"/>
      <c r="E56" s="33"/>
      <c r="F56" s="33"/>
      <c r="G56" s="33"/>
      <c r="H56" s="33"/>
      <c r="I56" s="34"/>
    </row>
    <row r="57" ht="7.5" customHeight="1" thickBot="1"/>
    <row r="58" spans="1:9" ht="15.75" customHeight="1">
      <c r="A58" s="36" t="s">
        <v>67</v>
      </c>
      <c r="B58" s="94" t="s">
        <v>93</v>
      </c>
      <c r="C58" s="95"/>
      <c r="D58" s="95"/>
      <c r="E58" s="95"/>
      <c r="F58" s="95"/>
      <c r="G58" s="95"/>
      <c r="H58" s="95"/>
      <c r="I58" s="96"/>
    </row>
    <row r="59" spans="1:9" ht="15.75" customHeight="1">
      <c r="A59" s="35"/>
      <c r="B59" s="105"/>
      <c r="C59" s="106"/>
      <c r="D59" s="106"/>
      <c r="E59" s="106"/>
      <c r="F59" s="106"/>
      <c r="G59" s="106"/>
      <c r="H59" s="106"/>
      <c r="I59" s="107"/>
    </row>
    <row r="60" spans="1:9" ht="13.5" thickBot="1">
      <c r="A60" s="24"/>
      <c r="B60" s="97"/>
      <c r="C60" s="98"/>
      <c r="D60" s="98"/>
      <c r="E60" s="98"/>
      <c r="F60" s="98"/>
      <c r="G60" s="98"/>
      <c r="H60" s="98"/>
      <c r="I60" s="99"/>
    </row>
    <row r="61" spans="1:9" ht="12.75">
      <c r="A61" s="24"/>
      <c r="B61" s="22"/>
      <c r="C61" s="22"/>
      <c r="D61" s="22"/>
      <c r="E61" s="22"/>
      <c r="F61" s="22"/>
      <c r="G61" s="22"/>
      <c r="H61" s="22"/>
      <c r="I61" s="23"/>
    </row>
    <row r="62" spans="1:9" ht="12.75" customHeight="1">
      <c r="A62" s="102" t="s">
        <v>66</v>
      </c>
      <c r="B62" s="103"/>
      <c r="C62" s="103"/>
      <c r="D62" s="103"/>
      <c r="E62" s="103"/>
      <c r="F62" s="103"/>
      <c r="G62" s="103"/>
      <c r="H62" s="103"/>
      <c r="I62" s="104"/>
    </row>
    <row r="63" spans="1:9" ht="12.75" customHeight="1">
      <c r="A63" s="102"/>
      <c r="B63" s="103"/>
      <c r="C63" s="103"/>
      <c r="D63" s="103"/>
      <c r="E63" s="103"/>
      <c r="F63" s="103"/>
      <c r="G63" s="103"/>
      <c r="H63" s="103"/>
      <c r="I63" s="104"/>
    </row>
    <row r="64" spans="1:9" ht="12.75" customHeight="1">
      <c r="A64" s="102"/>
      <c r="B64" s="103"/>
      <c r="C64" s="103"/>
      <c r="D64" s="103"/>
      <c r="E64" s="103"/>
      <c r="F64" s="103"/>
      <c r="G64" s="103"/>
      <c r="H64" s="103"/>
      <c r="I64" s="104"/>
    </row>
    <row r="65" spans="1:9" ht="12.75" customHeight="1">
      <c r="A65" s="102"/>
      <c r="B65" s="103"/>
      <c r="C65" s="103"/>
      <c r="D65" s="103"/>
      <c r="E65" s="103"/>
      <c r="F65" s="103"/>
      <c r="G65" s="103"/>
      <c r="H65" s="103"/>
      <c r="I65" s="104"/>
    </row>
    <row r="66" spans="1:9" ht="13.5" thickBot="1">
      <c r="A66" s="24"/>
      <c r="B66" s="22"/>
      <c r="C66" s="22"/>
      <c r="D66" s="22" t="s">
        <v>110</v>
      </c>
      <c r="E66" s="22"/>
      <c r="F66" s="25"/>
      <c r="G66" s="22"/>
      <c r="H66" s="25"/>
      <c r="I66" s="32"/>
    </row>
    <row r="67" spans="1:9" ht="16.5" thickBot="1">
      <c r="A67" s="9" t="s">
        <v>68</v>
      </c>
      <c r="B67" s="100">
        <f>'V.) Preventivní prohlídky'!H23</f>
        <v>0</v>
      </c>
      <c r="C67" s="100"/>
      <c r="D67" s="101"/>
      <c r="E67" s="25"/>
      <c r="F67" s="25"/>
      <c r="G67" s="25"/>
      <c r="H67" s="25"/>
      <c r="I67" s="32"/>
    </row>
    <row r="68" spans="1:9" ht="13.5" thickBot="1">
      <c r="A68" s="28"/>
      <c r="B68" s="33"/>
      <c r="C68" s="33"/>
      <c r="D68" s="33"/>
      <c r="E68" s="33"/>
      <c r="F68" s="33"/>
      <c r="G68" s="33"/>
      <c r="H68" s="33"/>
      <c r="I68" s="34"/>
    </row>
    <row r="69" ht="13.5" thickBot="1"/>
    <row r="70" spans="1:9" ht="15.75">
      <c r="A70" s="36" t="s">
        <v>78</v>
      </c>
      <c r="B70" s="94" t="s">
        <v>93</v>
      </c>
      <c r="C70" s="95"/>
      <c r="D70" s="95"/>
      <c r="E70" s="95"/>
      <c r="F70" s="95"/>
      <c r="G70" s="95"/>
      <c r="H70" s="95"/>
      <c r="I70" s="96"/>
    </row>
    <row r="71" spans="1:9" ht="12.75">
      <c r="A71" s="35"/>
      <c r="B71" s="105"/>
      <c r="C71" s="106"/>
      <c r="D71" s="106"/>
      <c r="E71" s="106"/>
      <c r="F71" s="106"/>
      <c r="G71" s="106"/>
      <c r="H71" s="106"/>
      <c r="I71" s="107"/>
    </row>
    <row r="72" spans="1:9" ht="13.5" thickBot="1">
      <c r="A72" s="24"/>
      <c r="B72" s="97"/>
      <c r="C72" s="98"/>
      <c r="D72" s="98"/>
      <c r="E72" s="98"/>
      <c r="F72" s="98"/>
      <c r="G72" s="98"/>
      <c r="H72" s="98"/>
      <c r="I72" s="99"/>
    </row>
    <row r="73" spans="1:9" ht="12.75">
      <c r="A73" s="24"/>
      <c r="B73" s="22"/>
      <c r="C73" s="22"/>
      <c r="D73" s="22"/>
      <c r="E73" s="22"/>
      <c r="F73" s="22"/>
      <c r="G73" s="22"/>
      <c r="H73" s="22"/>
      <c r="I73" s="23"/>
    </row>
    <row r="74" spans="1:9" ht="12.75">
      <c r="A74" s="102" t="s">
        <v>77</v>
      </c>
      <c r="B74" s="103"/>
      <c r="C74" s="103"/>
      <c r="D74" s="103"/>
      <c r="E74" s="103"/>
      <c r="F74" s="103"/>
      <c r="G74" s="103"/>
      <c r="H74" s="103"/>
      <c r="I74" s="104"/>
    </row>
    <row r="75" spans="1:9" ht="12.75">
      <c r="A75" s="102"/>
      <c r="B75" s="103"/>
      <c r="C75" s="103"/>
      <c r="D75" s="103"/>
      <c r="E75" s="103"/>
      <c r="F75" s="103"/>
      <c r="G75" s="103"/>
      <c r="H75" s="103"/>
      <c r="I75" s="104"/>
    </row>
    <row r="76" spans="1:9" ht="12.75">
      <c r="A76" s="102"/>
      <c r="B76" s="103"/>
      <c r="C76" s="103"/>
      <c r="D76" s="103"/>
      <c r="E76" s="103"/>
      <c r="F76" s="103"/>
      <c r="G76" s="103"/>
      <c r="H76" s="103"/>
      <c r="I76" s="104"/>
    </row>
    <row r="77" spans="1:9" ht="12.75">
      <c r="A77" s="102"/>
      <c r="B77" s="103"/>
      <c r="C77" s="103"/>
      <c r="D77" s="103"/>
      <c r="E77" s="103"/>
      <c r="F77" s="103"/>
      <c r="G77" s="103"/>
      <c r="H77" s="103"/>
      <c r="I77" s="104"/>
    </row>
    <row r="78" spans="1:9" ht="13.5" thickBot="1">
      <c r="A78" s="24"/>
      <c r="B78" s="22"/>
      <c r="C78" s="22"/>
      <c r="D78" s="22" t="s">
        <v>110</v>
      </c>
      <c r="E78" s="25"/>
      <c r="F78" s="22"/>
      <c r="G78" s="25"/>
      <c r="H78" s="25"/>
      <c r="I78" s="32"/>
    </row>
    <row r="79" spans="1:9" ht="16.5" thickBot="1">
      <c r="A79" s="9" t="s">
        <v>79</v>
      </c>
      <c r="B79" s="100">
        <f>'VI.) Zákaznické požadavky'!F8</f>
        <v>0</v>
      </c>
      <c r="C79" s="100"/>
      <c r="D79" s="101"/>
      <c r="E79" s="25"/>
      <c r="F79" s="25"/>
      <c r="G79" s="25"/>
      <c r="H79" s="25"/>
      <c r="I79" s="32"/>
    </row>
    <row r="80" spans="1:9" ht="13.5" thickBot="1">
      <c r="A80" s="28"/>
      <c r="B80" s="33"/>
      <c r="C80" s="33"/>
      <c r="D80" s="33"/>
      <c r="E80" s="33"/>
      <c r="F80" s="33"/>
      <c r="G80" s="33"/>
      <c r="H80" s="33"/>
      <c r="I80" s="34"/>
    </row>
    <row r="83" ht="12.75">
      <c r="D83" s="22" t="s">
        <v>110</v>
      </c>
    </row>
    <row r="84" ht="7.5" customHeight="1" thickBot="1"/>
    <row r="85" spans="1:7" ht="21.75" thickBot="1">
      <c r="A85" s="108" t="s">
        <v>5</v>
      </c>
      <c r="B85" s="109"/>
      <c r="C85" s="109"/>
      <c r="D85" s="109"/>
      <c r="E85" s="110">
        <f>B79+B67+B55+B43+B32+B22</f>
        <v>0</v>
      </c>
      <c r="F85" s="110"/>
      <c r="G85" s="110"/>
    </row>
    <row r="86" spans="1:6" ht="12.75">
      <c r="A86" s="17"/>
      <c r="E86" s="18"/>
      <c r="F86" s="18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</sheetData>
  <mergeCells count="20">
    <mergeCell ref="A38:I41"/>
    <mergeCell ref="B46:I48"/>
    <mergeCell ref="A50:I53"/>
    <mergeCell ref="B43:D43"/>
    <mergeCell ref="A85:D85"/>
    <mergeCell ref="B55:D55"/>
    <mergeCell ref="B58:I60"/>
    <mergeCell ref="A62:I65"/>
    <mergeCell ref="B67:D67"/>
    <mergeCell ref="B70:I72"/>
    <mergeCell ref="A74:I77"/>
    <mergeCell ref="B79:D79"/>
    <mergeCell ref="E85:G85"/>
    <mergeCell ref="B15:I16"/>
    <mergeCell ref="B32:D32"/>
    <mergeCell ref="B25:I26"/>
    <mergeCell ref="B35:I36"/>
    <mergeCell ref="B22:D22"/>
    <mergeCell ref="A18:I19"/>
    <mergeCell ref="A28:I30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showGridLines="0" zoomScale="70" zoomScaleNormal="70" workbookViewId="0" topLeftCell="A1">
      <selection activeCell="A2" sqref="A2:D34"/>
    </sheetView>
  </sheetViews>
  <sheetFormatPr defaultColWidth="9.140625" defaultRowHeight="12.75"/>
  <cols>
    <col min="1" max="1" width="10.8515625" style="2" customWidth="1"/>
    <col min="2" max="2" width="100.00390625" style="1" customWidth="1"/>
    <col min="3" max="4" width="21.421875" style="44" customWidth="1"/>
    <col min="5" max="16384" width="9.140625" style="1" customWidth="1"/>
  </cols>
  <sheetData>
    <row r="1" ht="7.5" customHeight="1"/>
    <row r="2" spans="1:4" ht="21">
      <c r="A2" s="4" t="s">
        <v>100</v>
      </c>
      <c r="B2" s="3"/>
      <c r="C2" s="45"/>
      <c r="D2" s="45"/>
    </row>
    <row r="3" spans="1:4" s="41" customFormat="1" ht="7.5" customHeight="1" thickBot="1">
      <c r="A3" s="42"/>
      <c r="B3" s="43"/>
      <c r="C3" s="46"/>
      <c r="D3" s="46"/>
    </row>
    <row r="4" spans="1:4" ht="32.25" thickBot="1">
      <c r="A4" s="38"/>
      <c r="B4" s="39" t="s">
        <v>13</v>
      </c>
      <c r="C4" s="48" t="s">
        <v>11</v>
      </c>
      <c r="D4" s="1"/>
    </row>
    <row r="5" spans="1:4" ht="27" customHeight="1">
      <c r="A5" s="111" t="s">
        <v>12</v>
      </c>
      <c r="B5" s="112"/>
      <c r="C5" s="85">
        <v>48</v>
      </c>
      <c r="D5" s="1"/>
    </row>
    <row r="6" spans="1:4" ht="27" customHeight="1">
      <c r="A6" s="50" t="s">
        <v>17</v>
      </c>
      <c r="B6" s="64" t="s">
        <v>102</v>
      </c>
      <c r="C6" s="92">
        <v>0</v>
      </c>
      <c r="D6" s="83"/>
    </row>
    <row r="7" spans="1:4" ht="27" customHeight="1">
      <c r="A7" s="50" t="s">
        <v>18</v>
      </c>
      <c r="B7" s="64" t="s">
        <v>15</v>
      </c>
      <c r="C7" s="92">
        <v>0</v>
      </c>
      <c r="D7" s="83"/>
    </row>
    <row r="8" spans="1:4" ht="27" customHeight="1">
      <c r="A8" s="50" t="s">
        <v>19</v>
      </c>
      <c r="B8" s="64" t="s">
        <v>130</v>
      </c>
      <c r="C8" s="92">
        <v>0</v>
      </c>
      <c r="D8" s="83"/>
    </row>
    <row r="9" spans="1:4" ht="27" customHeight="1">
      <c r="A9" s="50" t="s">
        <v>20</v>
      </c>
      <c r="B9" s="64" t="s">
        <v>16</v>
      </c>
      <c r="C9" s="92">
        <v>0</v>
      </c>
      <c r="D9" s="83"/>
    </row>
    <row r="10" ht="7.5" customHeight="1" thickBot="1">
      <c r="D10" s="1"/>
    </row>
    <row r="11" spans="1:5" ht="39" customHeight="1" thickBot="1">
      <c r="A11" s="52" t="s">
        <v>99</v>
      </c>
      <c r="B11" s="51"/>
      <c r="C11" s="53">
        <f>SUM(C6:C9)*$C$5</f>
        <v>0</v>
      </c>
      <c r="D11" s="1"/>
      <c r="E11" s="44"/>
    </row>
    <row r="16" spans="1:4" ht="21">
      <c r="A16" s="4" t="s">
        <v>31</v>
      </c>
      <c r="B16" s="3"/>
      <c r="C16" s="45"/>
      <c r="D16" s="45"/>
    </row>
    <row r="17" spans="1:4" ht="16.5" thickBot="1">
      <c r="A17" s="42"/>
      <c r="B17" s="43"/>
      <c r="C17" s="46"/>
      <c r="D17" s="46"/>
    </row>
    <row r="18" spans="1:4" ht="32.25" thickBot="1">
      <c r="A18" s="38"/>
      <c r="B18" s="40" t="s">
        <v>13</v>
      </c>
      <c r="C18" s="60" t="s">
        <v>34</v>
      </c>
      <c r="D18" s="60" t="s">
        <v>24</v>
      </c>
    </row>
    <row r="19" spans="2:4" ht="12.75">
      <c r="B19" s="61" t="s">
        <v>21</v>
      </c>
      <c r="C19" s="93">
        <v>5000</v>
      </c>
      <c r="D19" s="62" t="s">
        <v>23</v>
      </c>
    </row>
    <row r="20" spans="2:4" ht="12.75">
      <c r="B20" s="61" t="s">
        <v>22</v>
      </c>
      <c r="C20" s="93">
        <v>5000</v>
      </c>
      <c r="D20" s="62" t="s">
        <v>23</v>
      </c>
    </row>
    <row r="21" spans="2:4" ht="12.75">
      <c r="B21" s="61" t="s">
        <v>25</v>
      </c>
      <c r="C21" s="93">
        <v>5000</v>
      </c>
      <c r="D21" s="62" t="s">
        <v>23</v>
      </c>
    </row>
    <row r="22" spans="2:4" ht="12.75">
      <c r="B22" s="61" t="s">
        <v>26</v>
      </c>
      <c r="C22" s="93">
        <v>5000</v>
      </c>
      <c r="D22" s="62" t="s">
        <v>27</v>
      </c>
    </row>
    <row r="27" spans="1:3" ht="21.75" thickBot="1">
      <c r="A27" s="4" t="s">
        <v>39</v>
      </c>
      <c r="B27" s="3"/>
      <c r="C27" s="45"/>
    </row>
    <row r="28" spans="1:4" ht="32.25" thickBot="1">
      <c r="A28" s="38"/>
      <c r="B28" s="40" t="s">
        <v>32</v>
      </c>
      <c r="C28" s="60" t="s">
        <v>34</v>
      </c>
      <c r="D28" s="60" t="s">
        <v>24</v>
      </c>
    </row>
    <row r="29" spans="2:4" ht="29.1" customHeight="1" thickBot="1">
      <c r="B29" s="58" t="s">
        <v>28</v>
      </c>
      <c r="C29" s="93">
        <v>2000</v>
      </c>
      <c r="D29" s="59" t="s">
        <v>33</v>
      </c>
    </row>
    <row r="30" spans="2:4" ht="39" thickBot="1">
      <c r="B30" s="58" t="s">
        <v>29</v>
      </c>
      <c r="C30" s="93">
        <v>1000</v>
      </c>
      <c r="D30" s="59" t="s">
        <v>33</v>
      </c>
    </row>
    <row r="31" spans="2:4" ht="26.25" thickBot="1">
      <c r="B31" s="58" t="s">
        <v>30</v>
      </c>
      <c r="C31" s="93">
        <v>500</v>
      </c>
      <c r="D31" s="59" t="s">
        <v>85</v>
      </c>
    </row>
  </sheetData>
  <mergeCells count="1">
    <mergeCell ref="A5:B5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1"/>
  <sheetViews>
    <sheetView showGridLines="0" zoomScale="70" zoomScaleNormal="70" workbookViewId="0" topLeftCell="C1">
      <selection activeCell="C2" sqref="C2:K31"/>
    </sheetView>
  </sheetViews>
  <sheetFormatPr defaultColWidth="9.140625" defaultRowHeight="12.75"/>
  <cols>
    <col min="1" max="1" width="6.28125" style="1" hidden="1" customWidth="1"/>
    <col min="2" max="2" width="5.140625" style="1" hidden="1" customWidth="1"/>
    <col min="3" max="3" width="10.8515625" style="1" customWidth="1"/>
    <col min="4" max="4" width="100.00390625" style="1" customWidth="1"/>
    <col min="5" max="5" width="15.7109375" style="1" customWidth="1"/>
    <col min="6" max="6" width="11.7109375" style="1" customWidth="1"/>
    <col min="7" max="7" width="11.8515625" style="1" customWidth="1"/>
    <col min="8" max="9" width="9.140625" style="1" customWidth="1"/>
    <col min="10" max="10" width="20.140625" style="1" customWidth="1"/>
    <col min="11" max="11" width="0.13671875" style="1" customWidth="1"/>
    <col min="12" max="16384" width="9.140625" style="1" customWidth="1"/>
  </cols>
  <sheetData>
    <row r="1" spans="3:6" ht="12" customHeight="1">
      <c r="C1" s="2"/>
      <c r="E1" s="44"/>
      <c r="F1" s="44"/>
    </row>
    <row r="2" spans="3:6" ht="21">
      <c r="C2" s="4" t="s">
        <v>45</v>
      </c>
      <c r="D2" s="3"/>
      <c r="E2" s="45"/>
      <c r="F2" s="45"/>
    </row>
    <row r="3" spans="3:6" ht="16.5" thickBot="1">
      <c r="C3" s="42"/>
      <c r="D3" s="43"/>
      <c r="E3" s="46"/>
      <c r="F3" s="46"/>
    </row>
    <row r="4" spans="3:10" ht="48" thickBot="1">
      <c r="C4" s="38"/>
      <c r="D4" s="39" t="s">
        <v>13</v>
      </c>
      <c r="E4" s="119" t="s">
        <v>2</v>
      </c>
      <c r="F4" s="120"/>
      <c r="G4" s="37" t="s">
        <v>8</v>
      </c>
      <c r="H4" s="119" t="s">
        <v>6</v>
      </c>
      <c r="I4" s="120"/>
      <c r="J4" s="37" t="s">
        <v>96</v>
      </c>
    </row>
    <row r="5" spans="3:10" ht="16.5" thickBot="1">
      <c r="C5" s="115" t="s">
        <v>12</v>
      </c>
      <c r="D5" s="116"/>
      <c r="E5" s="125"/>
      <c r="F5" s="126"/>
      <c r="G5" s="47"/>
      <c r="H5" s="125"/>
      <c r="I5" s="126"/>
      <c r="J5" s="87">
        <v>4</v>
      </c>
    </row>
    <row r="6" spans="3:10" ht="13.5" thickBot="1">
      <c r="C6" s="71" t="s">
        <v>17</v>
      </c>
      <c r="D6" s="72" t="s">
        <v>35</v>
      </c>
      <c r="E6" s="117">
        <v>0</v>
      </c>
      <c r="F6" s="118"/>
      <c r="G6" s="69" t="s">
        <v>9</v>
      </c>
      <c r="H6" s="121">
        <v>300</v>
      </c>
      <c r="I6" s="122"/>
      <c r="J6" s="65">
        <f>H6*E6*$J$5</f>
        <v>0</v>
      </c>
    </row>
    <row r="7" spans="3:10" ht="13.5" thickBot="1">
      <c r="C7" s="50" t="s">
        <v>18</v>
      </c>
      <c r="D7" s="73" t="s">
        <v>36</v>
      </c>
      <c r="E7" s="117">
        <v>0</v>
      </c>
      <c r="F7" s="118"/>
      <c r="G7" s="69" t="s">
        <v>9</v>
      </c>
      <c r="H7" s="121">
        <v>150</v>
      </c>
      <c r="I7" s="122"/>
      <c r="J7" s="65">
        <f aca="true" t="shared" si="0" ref="J7:J8">H7*E7*$J$5</f>
        <v>0</v>
      </c>
    </row>
    <row r="8" spans="3:10" ht="13.5" thickBot="1">
      <c r="C8" s="50" t="s">
        <v>19</v>
      </c>
      <c r="D8" s="73" t="s">
        <v>37</v>
      </c>
      <c r="E8" s="117">
        <v>0</v>
      </c>
      <c r="F8" s="118"/>
      <c r="G8" s="69" t="s">
        <v>38</v>
      </c>
      <c r="H8" s="123">
        <v>50</v>
      </c>
      <c r="I8" s="124"/>
      <c r="J8" s="65">
        <f t="shared" si="0"/>
        <v>0</v>
      </c>
    </row>
    <row r="9" spans="3:6" ht="13.5" thickBot="1">
      <c r="C9" s="2"/>
      <c r="E9" s="44"/>
      <c r="F9" s="44"/>
    </row>
    <row r="10" spans="3:10" ht="19.5" thickBot="1">
      <c r="C10" s="52" t="s">
        <v>50</v>
      </c>
      <c r="D10" s="51"/>
      <c r="E10" s="51"/>
      <c r="F10" s="51"/>
      <c r="G10" s="51"/>
      <c r="H10" s="51"/>
      <c r="I10" s="51"/>
      <c r="J10" s="66">
        <f>SUM(J6:J8)</f>
        <v>0</v>
      </c>
    </row>
    <row r="11" spans="3:6" ht="12.75">
      <c r="C11" s="2"/>
      <c r="E11" s="44"/>
      <c r="F11" s="44"/>
    </row>
    <row r="13" spans="3:6" ht="21.75" thickBot="1">
      <c r="C13" s="4" t="s">
        <v>41</v>
      </c>
      <c r="D13" s="3"/>
      <c r="E13" s="45"/>
      <c r="F13" s="44"/>
    </row>
    <row r="14" spans="3:11" ht="32.25" thickBot="1">
      <c r="C14" s="38"/>
      <c r="D14" s="40" t="s">
        <v>32</v>
      </c>
      <c r="E14" s="60" t="s">
        <v>34</v>
      </c>
      <c r="G14" s="114" t="s">
        <v>24</v>
      </c>
      <c r="H14" s="114"/>
      <c r="I14" s="114"/>
      <c r="J14" s="114"/>
      <c r="K14" s="114"/>
    </row>
    <row r="15" spans="3:11" ht="12.95" customHeight="1">
      <c r="C15" s="63"/>
      <c r="D15" s="59" t="s">
        <v>28</v>
      </c>
      <c r="E15" s="93">
        <v>2000</v>
      </c>
      <c r="G15" s="113" t="s">
        <v>33</v>
      </c>
      <c r="H15" s="113"/>
      <c r="I15" s="113"/>
      <c r="J15" s="113"/>
      <c r="K15" s="113"/>
    </row>
    <row r="16" spans="3:11" ht="12.95" customHeight="1">
      <c r="C16" s="63"/>
      <c r="D16" s="59" t="s">
        <v>29</v>
      </c>
      <c r="E16" s="93">
        <v>1000</v>
      </c>
      <c r="G16" s="113" t="s">
        <v>33</v>
      </c>
      <c r="H16" s="113"/>
      <c r="I16" s="113"/>
      <c r="J16" s="113"/>
      <c r="K16" s="113"/>
    </row>
    <row r="17" spans="3:11" ht="12.95" customHeight="1">
      <c r="C17" s="63"/>
      <c r="D17" s="59" t="s">
        <v>30</v>
      </c>
      <c r="E17" s="93">
        <v>500</v>
      </c>
      <c r="G17" s="113" t="s">
        <v>33</v>
      </c>
      <c r="H17" s="113"/>
      <c r="I17" s="113"/>
      <c r="J17" s="113"/>
      <c r="K17" s="113"/>
    </row>
    <row r="20" spans="3:6" ht="21.75" thickBot="1">
      <c r="C20" s="4" t="s">
        <v>42</v>
      </c>
      <c r="D20" s="3"/>
      <c r="E20" s="45"/>
      <c r="F20" s="44"/>
    </row>
    <row r="21" spans="3:11" ht="32.25" thickBot="1">
      <c r="C21" s="38"/>
      <c r="D21" s="40" t="s">
        <v>32</v>
      </c>
      <c r="E21" s="60" t="s">
        <v>34</v>
      </c>
      <c r="G21" s="114" t="s">
        <v>24</v>
      </c>
      <c r="H21" s="114"/>
      <c r="I21" s="114"/>
      <c r="J21" s="114"/>
      <c r="K21" s="114"/>
    </row>
    <row r="22" spans="3:11" ht="12.95" customHeight="1">
      <c r="C22" s="63"/>
      <c r="D22" s="59" t="s">
        <v>28</v>
      </c>
      <c r="E22" s="93">
        <v>2000</v>
      </c>
      <c r="G22" s="113" t="s">
        <v>33</v>
      </c>
      <c r="H22" s="113"/>
      <c r="I22" s="113"/>
      <c r="J22" s="113"/>
      <c r="K22" s="113"/>
    </row>
    <row r="23" spans="3:11" ht="12.95" customHeight="1">
      <c r="C23" s="63"/>
      <c r="D23" s="59" t="s">
        <v>29</v>
      </c>
      <c r="E23" s="93">
        <v>1000</v>
      </c>
      <c r="G23" s="113" t="s">
        <v>33</v>
      </c>
      <c r="H23" s="113"/>
      <c r="I23" s="113"/>
      <c r="J23" s="113"/>
      <c r="K23" s="113"/>
    </row>
    <row r="24" spans="3:11" ht="12.95" customHeight="1">
      <c r="C24" s="63"/>
      <c r="D24" s="59" t="s">
        <v>30</v>
      </c>
      <c r="E24" s="93">
        <v>500</v>
      </c>
      <c r="G24" s="113" t="s">
        <v>33</v>
      </c>
      <c r="H24" s="113"/>
      <c r="I24" s="113"/>
      <c r="J24" s="113"/>
      <c r="K24" s="113"/>
    </row>
    <row r="27" spans="3:6" ht="21.75" thickBot="1">
      <c r="C27" s="4" t="s">
        <v>40</v>
      </c>
      <c r="D27" s="3"/>
      <c r="E27" s="45"/>
      <c r="F27" s="44"/>
    </row>
    <row r="28" spans="3:11" ht="32.25" thickBot="1">
      <c r="C28" s="38"/>
      <c r="D28" s="40" t="s">
        <v>32</v>
      </c>
      <c r="E28" s="60" t="s">
        <v>34</v>
      </c>
      <c r="G28" s="114" t="s">
        <v>24</v>
      </c>
      <c r="H28" s="114"/>
      <c r="I28" s="114"/>
      <c r="J28" s="114"/>
      <c r="K28" s="114"/>
    </row>
    <row r="29" spans="3:11" ht="12.95" customHeight="1">
      <c r="C29" s="63"/>
      <c r="D29" s="59" t="s">
        <v>28</v>
      </c>
      <c r="E29" s="93">
        <v>2000</v>
      </c>
      <c r="G29" s="113" t="s">
        <v>43</v>
      </c>
      <c r="H29" s="113"/>
      <c r="I29" s="113"/>
      <c r="J29" s="113"/>
      <c r="K29" s="113"/>
    </row>
    <row r="30" spans="3:11" ht="12.95" customHeight="1">
      <c r="C30" s="63"/>
      <c r="D30" s="59" t="s">
        <v>29</v>
      </c>
      <c r="E30" s="93">
        <v>1000</v>
      </c>
      <c r="G30" s="113" t="s">
        <v>43</v>
      </c>
      <c r="H30" s="113"/>
      <c r="I30" s="113"/>
      <c r="J30" s="113"/>
      <c r="K30" s="113"/>
    </row>
    <row r="31" spans="3:11" ht="12.95" customHeight="1">
      <c r="C31" s="63"/>
      <c r="D31" s="59" t="s">
        <v>30</v>
      </c>
      <c r="E31" s="93">
        <v>500</v>
      </c>
      <c r="G31" s="113" t="s">
        <v>43</v>
      </c>
      <c r="H31" s="113"/>
      <c r="I31" s="113"/>
      <c r="J31" s="113"/>
      <c r="K31" s="113"/>
    </row>
  </sheetData>
  <mergeCells count="23">
    <mergeCell ref="E4:F4"/>
    <mergeCell ref="H4:I4"/>
    <mergeCell ref="H6:I6"/>
    <mergeCell ref="H7:I7"/>
    <mergeCell ref="H8:I8"/>
    <mergeCell ref="H5:I5"/>
    <mergeCell ref="E5:F5"/>
    <mergeCell ref="G31:K31"/>
    <mergeCell ref="G14:K14"/>
    <mergeCell ref="C5:D5"/>
    <mergeCell ref="G23:K23"/>
    <mergeCell ref="G24:K24"/>
    <mergeCell ref="G28:K28"/>
    <mergeCell ref="G29:K29"/>
    <mergeCell ref="G30:K30"/>
    <mergeCell ref="G15:K15"/>
    <mergeCell ref="G22:K22"/>
    <mergeCell ref="G16:K16"/>
    <mergeCell ref="G17:K17"/>
    <mergeCell ref="G21:K21"/>
    <mergeCell ref="E6:F6"/>
    <mergeCell ref="E7:F7"/>
    <mergeCell ref="E8:F8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 topLeftCell="A1">
      <selection activeCell="A1" sqref="A1:G17"/>
    </sheetView>
  </sheetViews>
  <sheetFormatPr defaultColWidth="9.140625" defaultRowHeight="12.75"/>
  <cols>
    <col min="2" max="2" width="86.28125" style="0" bestFit="1" customWidth="1"/>
    <col min="3" max="3" width="12.28125" style="0" customWidth="1"/>
    <col min="4" max="4" width="8.140625" style="0" customWidth="1"/>
    <col min="5" max="5" width="15.28125" style="0" customWidth="1"/>
    <col min="6" max="6" width="15.8515625" style="0" customWidth="1"/>
    <col min="7" max="7" width="21.140625" style="0" customWidth="1"/>
  </cols>
  <sheetData>
    <row r="1" spans="1:7" ht="21">
      <c r="A1" s="4" t="s">
        <v>46</v>
      </c>
      <c r="B1" s="3"/>
      <c r="C1" s="45" t="s">
        <v>112</v>
      </c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7" ht="32.25" thickBot="1">
      <c r="A3" s="38"/>
      <c r="B3" s="39" t="s">
        <v>47</v>
      </c>
      <c r="C3" s="119" t="s">
        <v>48</v>
      </c>
      <c r="D3" s="120"/>
      <c r="E3" s="37" t="s">
        <v>8</v>
      </c>
      <c r="F3" s="37" t="s">
        <v>6</v>
      </c>
      <c r="G3" s="37" t="s">
        <v>96</v>
      </c>
    </row>
    <row r="4" spans="1:7" ht="15.75">
      <c r="A4" s="111" t="s">
        <v>12</v>
      </c>
      <c r="B4" s="112"/>
      <c r="C4" s="127"/>
      <c r="D4" s="128"/>
      <c r="E4" s="75"/>
      <c r="F4" s="70"/>
      <c r="G4" s="85">
        <v>4</v>
      </c>
    </row>
    <row r="5" spans="1:7" ht="13.5" thickBot="1">
      <c r="A5" s="50"/>
      <c r="B5" s="64" t="s">
        <v>127</v>
      </c>
      <c r="C5" s="117">
        <v>0</v>
      </c>
      <c r="D5" s="118"/>
      <c r="E5" s="12" t="s">
        <v>84</v>
      </c>
      <c r="F5" s="12">
        <v>100</v>
      </c>
      <c r="G5" s="65">
        <f>F5*C5*$G$4</f>
        <v>0</v>
      </c>
    </row>
    <row r="6" spans="1:7" ht="13.5" thickBot="1">
      <c r="A6" s="50"/>
      <c r="B6" s="64" t="s">
        <v>128</v>
      </c>
      <c r="C6" s="117">
        <v>0</v>
      </c>
      <c r="D6" s="118"/>
      <c r="E6" s="12" t="s">
        <v>84</v>
      </c>
      <c r="F6" s="79">
        <v>100</v>
      </c>
      <c r="G6" s="65">
        <f aca="true" t="shared" si="0" ref="G6:G10">F6*C6*$G$4</f>
        <v>0</v>
      </c>
    </row>
    <row r="7" spans="1:7" ht="13.5" thickBot="1">
      <c r="A7" s="50"/>
      <c r="B7" s="64" t="s">
        <v>129</v>
      </c>
      <c r="C7" s="117">
        <v>0</v>
      </c>
      <c r="D7" s="118"/>
      <c r="E7" s="89" t="s">
        <v>84</v>
      </c>
      <c r="F7" s="89">
        <v>100</v>
      </c>
      <c r="G7" s="65">
        <f t="shared" si="0"/>
        <v>0</v>
      </c>
    </row>
    <row r="8" spans="1:7" ht="13.5" thickBot="1">
      <c r="A8" s="50"/>
      <c r="B8" s="64" t="s">
        <v>124</v>
      </c>
      <c r="C8" s="117">
        <v>0</v>
      </c>
      <c r="D8" s="118"/>
      <c r="E8" s="89" t="s">
        <v>84</v>
      </c>
      <c r="F8" s="89">
        <v>100</v>
      </c>
      <c r="G8" s="65">
        <f t="shared" si="0"/>
        <v>0</v>
      </c>
    </row>
    <row r="9" spans="1:7" ht="13.5" thickBot="1">
      <c r="A9" s="50"/>
      <c r="B9" s="64" t="s">
        <v>89</v>
      </c>
      <c r="C9" s="117">
        <v>0</v>
      </c>
      <c r="D9" s="118"/>
      <c r="E9" s="89" t="s">
        <v>84</v>
      </c>
      <c r="F9" s="89">
        <v>100</v>
      </c>
      <c r="G9" s="65">
        <f t="shared" si="0"/>
        <v>0</v>
      </c>
    </row>
    <row r="10" spans="1:7" ht="13.5" thickBot="1">
      <c r="A10" s="50"/>
      <c r="B10" s="64" t="s">
        <v>125</v>
      </c>
      <c r="C10" s="117">
        <v>0</v>
      </c>
      <c r="D10" s="118"/>
      <c r="E10" s="12" t="s">
        <v>84</v>
      </c>
      <c r="F10" s="79">
        <v>100</v>
      </c>
      <c r="G10" s="65">
        <f t="shared" si="0"/>
        <v>0</v>
      </c>
    </row>
    <row r="11" spans="1:7" ht="13.5" thickBot="1">
      <c r="A11" s="2"/>
      <c r="B11" s="1"/>
      <c r="C11" s="44"/>
      <c r="D11" s="44"/>
      <c r="E11" s="1"/>
      <c r="F11" s="1"/>
      <c r="G11" s="1"/>
    </row>
    <row r="12" spans="1:7" ht="19.5" thickBot="1">
      <c r="A12" s="52" t="s">
        <v>93</v>
      </c>
      <c r="B12" s="51"/>
      <c r="C12" s="51"/>
      <c r="D12" s="51"/>
      <c r="E12" s="51"/>
      <c r="F12" s="51"/>
      <c r="G12" s="66">
        <f>SUM(G5:G10)</f>
        <v>0</v>
      </c>
    </row>
    <row r="13" spans="1:7" ht="12.75">
      <c r="A13" s="2"/>
      <c r="B13" s="1"/>
      <c r="C13" s="44"/>
      <c r="D13" s="44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21.75" thickBot="1">
      <c r="A15" s="4" t="s">
        <v>51</v>
      </c>
      <c r="B15" s="3"/>
      <c r="C15" s="45"/>
      <c r="D15" s="44"/>
      <c r="E15" s="1"/>
      <c r="F15" s="1"/>
      <c r="G15" s="1"/>
    </row>
    <row r="16" spans="1:7" ht="48" thickBot="1">
      <c r="A16" s="38"/>
      <c r="B16" s="40" t="s">
        <v>52</v>
      </c>
      <c r="C16" s="60" t="s">
        <v>34</v>
      </c>
      <c r="D16" s="1"/>
      <c r="E16" s="114" t="s">
        <v>24</v>
      </c>
      <c r="F16" s="114"/>
      <c r="G16" s="114"/>
    </row>
    <row r="17" spans="1:7" ht="12.75">
      <c r="A17" s="63"/>
      <c r="B17" s="59" t="s">
        <v>53</v>
      </c>
      <c r="C17" s="93">
        <v>1000</v>
      </c>
      <c r="D17" s="1"/>
      <c r="E17" s="113" t="s">
        <v>54</v>
      </c>
      <c r="F17" s="113"/>
      <c r="G17" s="113"/>
    </row>
  </sheetData>
  <mergeCells count="11">
    <mergeCell ref="A4:B4"/>
    <mergeCell ref="E16:G16"/>
    <mergeCell ref="E17:G17"/>
    <mergeCell ref="C3:D3"/>
    <mergeCell ref="C4:D4"/>
    <mergeCell ref="C6:D6"/>
    <mergeCell ref="C10:D10"/>
    <mergeCell ref="C5:D5"/>
    <mergeCell ref="C7:D7"/>
    <mergeCell ref="C8:D8"/>
    <mergeCell ref="C9:D9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 topLeftCell="A3">
      <selection activeCell="A1" sqref="A1:G34"/>
    </sheetView>
  </sheetViews>
  <sheetFormatPr defaultColWidth="9.140625" defaultRowHeight="12.75"/>
  <cols>
    <col min="2" max="2" width="68.57421875" style="0" bestFit="1" customWidth="1"/>
    <col min="3" max="4" width="11.28125" style="0" customWidth="1"/>
    <col min="5" max="5" width="12.00390625" style="0" customWidth="1"/>
    <col min="6" max="6" width="16.28125" style="0" customWidth="1"/>
    <col min="7" max="7" width="23.140625" style="0" customWidth="1"/>
  </cols>
  <sheetData>
    <row r="1" spans="1:7" ht="21.75" thickBot="1">
      <c r="A1" s="4" t="s">
        <v>107</v>
      </c>
      <c r="B1" s="3"/>
      <c r="C1" s="45" t="s">
        <v>112</v>
      </c>
      <c r="E1" s="1"/>
      <c r="F1" s="1"/>
      <c r="G1" s="1"/>
    </row>
    <row r="2" spans="1:7" ht="32.25" thickBot="1">
      <c r="A2" s="38"/>
      <c r="B2" s="39" t="s">
        <v>47</v>
      </c>
      <c r="C2" s="119" t="s">
        <v>48</v>
      </c>
      <c r="D2" s="120"/>
      <c r="E2" s="48" t="s">
        <v>8</v>
      </c>
      <c r="F2" s="37" t="s">
        <v>90</v>
      </c>
      <c r="G2" s="37" t="s">
        <v>95</v>
      </c>
    </row>
    <row r="3" spans="1:7" ht="16.5" thickBot="1">
      <c r="A3" s="111" t="s">
        <v>12</v>
      </c>
      <c r="B3" s="112"/>
      <c r="C3" s="134"/>
      <c r="D3" s="135"/>
      <c r="E3" s="74"/>
      <c r="F3" s="78"/>
      <c r="G3" s="81">
        <v>48</v>
      </c>
    </row>
    <row r="4" spans="1:7" ht="26.25" thickBot="1">
      <c r="A4" s="50"/>
      <c r="B4" s="64" t="s">
        <v>105</v>
      </c>
      <c r="C4" s="117">
        <v>0</v>
      </c>
      <c r="D4" s="118"/>
      <c r="E4" s="69" t="s">
        <v>106</v>
      </c>
      <c r="F4" s="69">
        <v>9</v>
      </c>
      <c r="G4" s="77">
        <f>F4*C4*$G$3</f>
        <v>0</v>
      </c>
    </row>
    <row r="5" spans="1:2" ht="13.5" thickBot="1">
      <c r="A5" s="57"/>
      <c r="B5" s="67"/>
    </row>
    <row r="6" spans="1:7" ht="19.5" thickBot="1">
      <c r="A6" s="52" t="s">
        <v>97</v>
      </c>
      <c r="B6" s="51"/>
      <c r="C6" s="51"/>
      <c r="D6" s="51"/>
      <c r="E6" s="51"/>
      <c r="F6" s="51"/>
      <c r="G6" s="66">
        <f>SUM(G4:G5)</f>
        <v>0</v>
      </c>
    </row>
    <row r="7" spans="1:7" ht="12.75">
      <c r="A7" s="57"/>
      <c r="B7" s="67"/>
      <c r="C7" s="67"/>
      <c r="D7" s="67"/>
      <c r="E7" s="67"/>
      <c r="F7" s="67"/>
      <c r="G7" s="67"/>
    </row>
    <row r="8" spans="1:7" ht="12.75">
      <c r="A8" s="57"/>
      <c r="B8" s="67"/>
      <c r="C8" s="67"/>
      <c r="D8" s="67"/>
      <c r="E8" s="67"/>
      <c r="F8" s="67"/>
      <c r="G8" s="67"/>
    </row>
    <row r="9" spans="1:7" ht="21.75" thickBot="1">
      <c r="A9" s="4" t="s">
        <v>104</v>
      </c>
      <c r="B9" s="43"/>
      <c r="C9" s="46"/>
      <c r="D9" s="46"/>
      <c r="E9" s="1"/>
      <c r="F9" s="1"/>
      <c r="G9" s="1"/>
    </row>
    <row r="10" spans="1:7" ht="32.25" thickBot="1">
      <c r="A10" s="38"/>
      <c r="B10" s="39" t="s">
        <v>47</v>
      </c>
      <c r="C10" s="119" t="s">
        <v>48</v>
      </c>
      <c r="D10" s="120"/>
      <c r="E10" s="48" t="s">
        <v>8</v>
      </c>
      <c r="F10" s="37" t="s">
        <v>6</v>
      </c>
      <c r="G10" s="37" t="s">
        <v>96</v>
      </c>
    </row>
    <row r="11" spans="1:7" ht="16.5" thickBot="1">
      <c r="A11" s="111" t="s">
        <v>12</v>
      </c>
      <c r="B11" s="112"/>
      <c r="C11" s="127"/>
      <c r="D11" s="133"/>
      <c r="E11" s="74"/>
      <c r="F11" s="78"/>
      <c r="G11" s="82">
        <v>4</v>
      </c>
    </row>
    <row r="12" spans="1:7" ht="13.5" thickBot="1">
      <c r="A12" s="50"/>
      <c r="B12" s="86" t="s">
        <v>113</v>
      </c>
      <c r="C12" s="129"/>
      <c r="D12" s="130"/>
      <c r="E12" s="69"/>
      <c r="F12" s="12"/>
      <c r="G12" s="65"/>
    </row>
    <row r="13" spans="1:7" ht="13.5" thickBot="1">
      <c r="A13" s="50"/>
      <c r="B13" s="64" t="s">
        <v>116</v>
      </c>
      <c r="C13" s="117">
        <v>0</v>
      </c>
      <c r="D13" s="118"/>
      <c r="E13" s="69" t="s">
        <v>49</v>
      </c>
      <c r="F13" s="79">
        <v>10</v>
      </c>
      <c r="G13" s="65">
        <f aca="true" t="shared" si="0" ref="G13:G24">F13*C13*$G$11</f>
        <v>0</v>
      </c>
    </row>
    <row r="14" spans="1:7" ht="13.5" thickBot="1">
      <c r="A14" s="50"/>
      <c r="B14" s="64" t="s">
        <v>117</v>
      </c>
      <c r="C14" s="117">
        <v>0</v>
      </c>
      <c r="D14" s="118"/>
      <c r="E14" s="69" t="s">
        <v>49</v>
      </c>
      <c r="F14" s="79">
        <v>5</v>
      </c>
      <c r="G14" s="65">
        <f t="shared" si="0"/>
        <v>0</v>
      </c>
    </row>
    <row r="15" spans="1:7" ht="13.5" thickBot="1">
      <c r="A15" s="50"/>
      <c r="B15" s="64" t="s">
        <v>118</v>
      </c>
      <c r="C15" s="117">
        <v>0</v>
      </c>
      <c r="D15" s="118"/>
      <c r="E15" s="69" t="s">
        <v>49</v>
      </c>
      <c r="F15" s="79">
        <v>10</v>
      </c>
      <c r="G15" s="65">
        <f t="shared" si="0"/>
        <v>0</v>
      </c>
    </row>
    <row r="16" spans="1:7" ht="13.5" thickBot="1">
      <c r="A16" s="50"/>
      <c r="B16" s="64" t="s">
        <v>119</v>
      </c>
      <c r="C16" s="117">
        <v>0</v>
      </c>
      <c r="D16" s="118"/>
      <c r="E16" s="69" t="s">
        <v>49</v>
      </c>
      <c r="F16" s="79">
        <v>5</v>
      </c>
      <c r="G16" s="65">
        <f t="shared" si="0"/>
        <v>0</v>
      </c>
    </row>
    <row r="17" spans="1:7" ht="13.5" thickBot="1">
      <c r="A17" s="50"/>
      <c r="B17" s="64" t="s">
        <v>120</v>
      </c>
      <c r="C17" s="117">
        <v>0</v>
      </c>
      <c r="D17" s="118"/>
      <c r="E17" s="69" t="s">
        <v>49</v>
      </c>
      <c r="F17" s="79">
        <v>5</v>
      </c>
      <c r="G17" s="65">
        <f t="shared" si="0"/>
        <v>0</v>
      </c>
    </row>
    <row r="18" spans="1:7" ht="13.5" thickBot="1">
      <c r="A18" s="50"/>
      <c r="B18" s="64"/>
      <c r="C18" s="131"/>
      <c r="D18" s="132"/>
      <c r="E18" s="69"/>
      <c r="F18" s="12"/>
      <c r="G18" s="65"/>
    </row>
    <row r="19" spans="1:7" ht="13.5" thickBot="1">
      <c r="A19" s="50"/>
      <c r="B19" s="84" t="s">
        <v>103</v>
      </c>
      <c r="C19" s="131"/>
      <c r="D19" s="132"/>
      <c r="E19" s="69"/>
      <c r="F19" s="79"/>
      <c r="G19" s="65"/>
    </row>
    <row r="20" spans="1:7" ht="13.5" thickBot="1">
      <c r="A20" s="50"/>
      <c r="B20" s="64" t="s">
        <v>121</v>
      </c>
      <c r="C20" s="117">
        <v>0</v>
      </c>
      <c r="D20" s="118"/>
      <c r="E20" s="69" t="s">
        <v>49</v>
      </c>
      <c r="F20" s="79">
        <v>1</v>
      </c>
      <c r="G20" s="65">
        <f>F20*C20*$G$11</f>
        <v>0</v>
      </c>
    </row>
    <row r="21" spans="1:7" ht="12.6" customHeight="1" thickBot="1">
      <c r="A21" s="50"/>
      <c r="B21" s="91" t="s">
        <v>114</v>
      </c>
      <c r="C21" s="117">
        <v>0</v>
      </c>
      <c r="D21" s="118"/>
      <c r="E21" s="69" t="s">
        <v>49</v>
      </c>
      <c r="F21" s="89">
        <v>1</v>
      </c>
      <c r="G21" s="65">
        <f>F21*C21*$G$11</f>
        <v>0</v>
      </c>
    </row>
    <row r="22" spans="1:7" ht="13.5" thickBot="1">
      <c r="A22" s="50"/>
      <c r="B22" s="64" t="s">
        <v>115</v>
      </c>
      <c r="C22" s="117">
        <v>0</v>
      </c>
      <c r="D22" s="118"/>
      <c r="E22" s="69" t="s">
        <v>49</v>
      </c>
      <c r="F22" s="89">
        <v>1</v>
      </c>
      <c r="G22" s="65">
        <f>F22*C22*$G$11</f>
        <v>0</v>
      </c>
    </row>
    <row r="23" spans="1:7" ht="13.5" thickBot="1">
      <c r="A23" s="50"/>
      <c r="B23" s="64" t="s">
        <v>123</v>
      </c>
      <c r="C23" s="117">
        <v>0</v>
      </c>
      <c r="D23" s="118"/>
      <c r="E23" s="69" t="s">
        <v>49</v>
      </c>
      <c r="F23" s="12">
        <v>1</v>
      </c>
      <c r="G23" s="65">
        <f>F23*C23*$G$11</f>
        <v>0</v>
      </c>
    </row>
    <row r="24" spans="1:7" ht="13.5" thickBot="1">
      <c r="A24" s="50"/>
      <c r="B24" s="64" t="s">
        <v>125</v>
      </c>
      <c r="C24" s="117">
        <v>0</v>
      </c>
      <c r="D24" s="118"/>
      <c r="E24" s="69" t="s">
        <v>49</v>
      </c>
      <c r="F24" s="12">
        <v>1</v>
      </c>
      <c r="G24" s="65">
        <f t="shared" si="0"/>
        <v>0</v>
      </c>
    </row>
    <row r="25" spans="1:7" ht="13.5" thickBot="1">
      <c r="A25" s="2"/>
      <c r="B25" s="1"/>
      <c r="C25" s="44"/>
      <c r="D25" s="44"/>
      <c r="E25" s="1"/>
      <c r="F25" s="1"/>
      <c r="G25" s="1"/>
    </row>
    <row r="26" spans="1:7" ht="19.5" thickBot="1">
      <c r="A26" s="52" t="s">
        <v>97</v>
      </c>
      <c r="B26" s="51"/>
      <c r="C26" s="51"/>
      <c r="D26" s="51"/>
      <c r="E26" s="51"/>
      <c r="F26" s="51"/>
      <c r="G26" s="66">
        <f>SUM(G12:G24)</f>
        <v>0</v>
      </c>
    </row>
    <row r="27" spans="1:7" ht="13.5" thickBot="1">
      <c r="A27" s="2"/>
      <c r="B27" s="1"/>
      <c r="C27" s="44"/>
      <c r="D27" s="44"/>
      <c r="E27" s="1"/>
      <c r="F27" s="1"/>
      <c r="G27" s="1"/>
    </row>
    <row r="28" spans="1:7" ht="19.5" thickBot="1">
      <c r="A28" s="52" t="s">
        <v>98</v>
      </c>
      <c r="B28" s="51"/>
      <c r="C28" s="51"/>
      <c r="D28" s="51"/>
      <c r="E28" s="51"/>
      <c r="F28" s="51"/>
      <c r="G28" s="66">
        <f>G26+G6</f>
        <v>0</v>
      </c>
    </row>
    <row r="30" spans="1:7" ht="21.75" thickBot="1">
      <c r="A30" s="4" t="s">
        <v>108</v>
      </c>
      <c r="B30" s="3"/>
      <c r="C30" s="45"/>
      <c r="D30" s="45"/>
      <c r="E30" s="1"/>
      <c r="F30" s="1"/>
      <c r="G30" s="1"/>
    </row>
    <row r="31" spans="1:7" ht="48" thickBot="1">
      <c r="A31" s="38"/>
      <c r="B31" s="40" t="s">
        <v>52</v>
      </c>
      <c r="C31" s="60" t="s">
        <v>34</v>
      </c>
      <c r="E31" s="114" t="s">
        <v>24</v>
      </c>
      <c r="F31" s="114"/>
      <c r="G31" s="114"/>
    </row>
    <row r="32" spans="1:7" ht="12.75">
      <c r="A32" s="63"/>
      <c r="B32" s="59" t="s">
        <v>57</v>
      </c>
      <c r="C32" s="93">
        <v>500</v>
      </c>
      <c r="E32" s="113" t="s">
        <v>59</v>
      </c>
      <c r="F32" s="113"/>
      <c r="G32" s="113"/>
    </row>
    <row r="33" spans="2:7" ht="12.75" customHeight="1">
      <c r="B33" s="59" t="s">
        <v>58</v>
      </c>
      <c r="C33" s="93">
        <v>10000</v>
      </c>
      <c r="D33" s="1"/>
      <c r="E33" s="113" t="s">
        <v>59</v>
      </c>
      <c r="F33" s="113"/>
      <c r="G33" s="113"/>
    </row>
  </sheetData>
  <mergeCells count="23">
    <mergeCell ref="C24:D24"/>
    <mergeCell ref="C21:D21"/>
    <mergeCell ref="C2:D2"/>
    <mergeCell ref="C3:D3"/>
    <mergeCell ref="C22:D22"/>
    <mergeCell ref="C23:D23"/>
    <mergeCell ref="C4:D4"/>
    <mergeCell ref="A3:B3"/>
    <mergeCell ref="C12:D12"/>
    <mergeCell ref="C13:D13"/>
    <mergeCell ref="C10:D10"/>
    <mergeCell ref="E33:G33"/>
    <mergeCell ref="A11:B11"/>
    <mergeCell ref="E31:G31"/>
    <mergeCell ref="E32:G32"/>
    <mergeCell ref="C14:D14"/>
    <mergeCell ref="C15:D15"/>
    <mergeCell ref="C16:D16"/>
    <mergeCell ref="C17:D17"/>
    <mergeCell ref="C18:D18"/>
    <mergeCell ref="C19:D19"/>
    <mergeCell ref="C11:D11"/>
    <mergeCell ref="C20:D20"/>
  </mergeCells>
  <printOptions/>
  <pageMargins left="0.7" right="0.7" top="0.787401575" bottom="0.787401575" header="0.3" footer="0.3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 topLeftCell="A1">
      <selection activeCell="A1" sqref="A1:F9"/>
    </sheetView>
  </sheetViews>
  <sheetFormatPr defaultColWidth="9.140625" defaultRowHeight="12.75"/>
  <cols>
    <col min="2" max="2" width="63.140625" style="0" bestFit="1" customWidth="1"/>
    <col min="3" max="3" width="12.28125" style="0" customWidth="1"/>
    <col min="4" max="4" width="9.8515625" style="0" customWidth="1"/>
    <col min="5" max="5" width="14.8515625" style="0" customWidth="1"/>
    <col min="6" max="6" width="20.8515625" style="0" customWidth="1"/>
  </cols>
  <sheetData>
    <row r="1" spans="1:6" ht="21">
      <c r="A1" s="4" t="s">
        <v>74</v>
      </c>
      <c r="B1" s="3"/>
      <c r="C1" s="45" t="s">
        <v>112</v>
      </c>
      <c r="D1" s="1"/>
      <c r="E1" s="1"/>
      <c r="F1" s="1"/>
    </row>
    <row r="2" spans="1:6" ht="16.5" thickBot="1">
      <c r="A2" s="42"/>
      <c r="B2" s="43"/>
      <c r="C2" s="46"/>
      <c r="D2" s="1"/>
      <c r="E2" s="1"/>
      <c r="F2" s="1"/>
    </row>
    <row r="3" spans="1:6" ht="32.25" thickBot="1">
      <c r="A3" s="38"/>
      <c r="B3" s="39" t="s">
        <v>13</v>
      </c>
      <c r="C3" s="48" t="s">
        <v>76</v>
      </c>
      <c r="D3" s="37" t="s">
        <v>8</v>
      </c>
      <c r="E3" s="37" t="s">
        <v>6</v>
      </c>
      <c r="F3" s="37" t="s">
        <v>92</v>
      </c>
    </row>
    <row r="4" spans="1:6" ht="16.5" thickBot="1">
      <c r="A4" s="111" t="s">
        <v>12</v>
      </c>
      <c r="B4" s="112"/>
      <c r="C4" s="49" t="s">
        <v>94</v>
      </c>
      <c r="D4" s="47"/>
      <c r="E4" s="76"/>
      <c r="F4" s="81">
        <v>4</v>
      </c>
    </row>
    <row r="5" spans="1:6" ht="13.5" thickBot="1">
      <c r="A5" s="50"/>
      <c r="B5" s="64" t="s">
        <v>75</v>
      </c>
      <c r="C5" s="117">
        <v>0</v>
      </c>
      <c r="D5" s="118"/>
      <c r="E5" s="69">
        <v>600</v>
      </c>
      <c r="F5" s="77">
        <f>E5*C5*$F$4</f>
        <v>0</v>
      </c>
    </row>
    <row r="6" spans="1:6" ht="13.5" thickBot="1">
      <c r="A6" s="50"/>
      <c r="B6" s="64" t="s">
        <v>37</v>
      </c>
      <c r="C6" s="117">
        <v>0</v>
      </c>
      <c r="D6" s="118"/>
      <c r="E6" s="12">
        <v>50</v>
      </c>
      <c r="F6" s="77">
        <f>E6*C6*$F$4</f>
        <v>0</v>
      </c>
    </row>
    <row r="7" spans="1:6" ht="13.5" thickBot="1">
      <c r="A7" s="2"/>
      <c r="B7" s="1"/>
      <c r="C7" s="44"/>
      <c r="D7" s="1"/>
      <c r="E7" s="1"/>
      <c r="F7" s="1"/>
    </row>
    <row r="8" spans="1:6" ht="19.5" thickBot="1">
      <c r="A8" s="52" t="s">
        <v>93</v>
      </c>
      <c r="B8" s="51"/>
      <c r="C8" s="51"/>
      <c r="D8" s="51"/>
      <c r="E8" s="51"/>
      <c r="F8" s="66">
        <f>SUM(F5:F6)</f>
        <v>0</v>
      </c>
    </row>
  </sheetData>
  <mergeCells count="3">
    <mergeCell ref="A4:B4"/>
    <mergeCell ref="C5:D5"/>
    <mergeCell ref="C6:D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 topLeftCell="A1">
      <selection activeCell="A1" sqref="A1:H31"/>
    </sheetView>
  </sheetViews>
  <sheetFormatPr defaultColWidth="9.140625" defaultRowHeight="12.75"/>
  <cols>
    <col min="1" max="1" width="21.140625" style="0" customWidth="1"/>
    <col min="2" max="2" width="63.140625" style="0" bestFit="1" customWidth="1"/>
    <col min="3" max="3" width="13.140625" style="0" customWidth="1"/>
    <col min="4" max="4" width="4.7109375" style="0" customWidth="1"/>
    <col min="5" max="5" width="9.57421875" style="0" customWidth="1"/>
    <col min="6" max="6" width="16.8515625" style="0" customWidth="1"/>
    <col min="7" max="7" width="12.57421875" style="0" customWidth="1"/>
    <col min="8" max="8" width="21.421875" style="0" customWidth="1"/>
  </cols>
  <sheetData>
    <row r="1" spans="1:7" ht="21">
      <c r="A1" s="4" t="s">
        <v>60</v>
      </c>
      <c r="B1" s="3"/>
      <c r="C1" s="45" t="s">
        <v>112</v>
      </c>
      <c r="D1" s="45"/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8" ht="63.75" thickBot="1">
      <c r="A3" s="38"/>
      <c r="B3" s="39" t="s">
        <v>13</v>
      </c>
      <c r="C3" s="119" t="s">
        <v>2</v>
      </c>
      <c r="D3" s="120"/>
      <c r="E3" s="37" t="s">
        <v>8</v>
      </c>
      <c r="F3" s="37" t="s">
        <v>90</v>
      </c>
      <c r="G3" s="37" t="s">
        <v>91</v>
      </c>
      <c r="H3" s="37" t="s">
        <v>92</v>
      </c>
    </row>
    <row r="4" spans="1:8" ht="16.5" thickBot="1">
      <c r="A4" s="111" t="s">
        <v>12</v>
      </c>
      <c r="B4" s="112"/>
      <c r="C4" s="127" t="s">
        <v>94</v>
      </c>
      <c r="D4" s="128"/>
      <c r="E4" s="74"/>
      <c r="F4" s="78"/>
      <c r="G4" s="78"/>
      <c r="H4" s="78"/>
    </row>
    <row r="5" spans="1:8" ht="13.5" thickBot="1">
      <c r="A5" s="90" t="s">
        <v>122</v>
      </c>
      <c r="B5" s="64" t="s">
        <v>61</v>
      </c>
      <c r="C5" s="117">
        <v>0</v>
      </c>
      <c r="D5" s="118"/>
      <c r="E5" s="69" t="s">
        <v>10</v>
      </c>
      <c r="F5" s="79">
        <v>325</v>
      </c>
      <c r="G5" s="79">
        <v>4</v>
      </c>
      <c r="H5" s="65">
        <f>F5*C5*G5</f>
        <v>0</v>
      </c>
    </row>
    <row r="6" spans="1:8" ht="13.5" thickBot="1">
      <c r="A6" s="90" t="s">
        <v>126</v>
      </c>
      <c r="B6" s="64" t="s">
        <v>61</v>
      </c>
      <c r="C6" s="117">
        <v>0</v>
      </c>
      <c r="D6" s="118"/>
      <c r="E6" s="12" t="s">
        <v>10</v>
      </c>
      <c r="F6" s="79">
        <v>432</v>
      </c>
      <c r="G6" s="80">
        <v>2</v>
      </c>
      <c r="H6" s="65">
        <f aca="true" t="shared" si="0" ref="H6:H21">F6*C6*G6</f>
        <v>0</v>
      </c>
    </row>
    <row r="7" spans="1:8" ht="13.5" thickBot="1">
      <c r="A7" s="90" t="s">
        <v>123</v>
      </c>
      <c r="B7" s="64" t="s">
        <v>61</v>
      </c>
      <c r="C7" s="117">
        <v>0</v>
      </c>
      <c r="D7" s="118"/>
      <c r="E7" s="79" t="s">
        <v>10</v>
      </c>
      <c r="F7" s="79">
        <v>216</v>
      </c>
      <c r="G7" s="88">
        <v>2</v>
      </c>
      <c r="H7" s="65">
        <f t="shared" si="0"/>
        <v>0</v>
      </c>
    </row>
    <row r="8" spans="1:8" ht="13.5" thickBot="1">
      <c r="A8" s="90" t="s">
        <v>124</v>
      </c>
      <c r="B8" s="64" t="s">
        <v>61</v>
      </c>
      <c r="C8" s="117">
        <v>0</v>
      </c>
      <c r="D8" s="118"/>
      <c r="E8" s="79" t="s">
        <v>10</v>
      </c>
      <c r="F8" s="79">
        <v>144</v>
      </c>
      <c r="G8" s="88">
        <v>2</v>
      </c>
      <c r="H8" s="65">
        <f t="shared" si="0"/>
        <v>0</v>
      </c>
    </row>
    <row r="9" spans="1:8" ht="13.5" thickBot="1">
      <c r="A9" s="90" t="s">
        <v>89</v>
      </c>
      <c r="B9" s="64" t="s">
        <v>61</v>
      </c>
      <c r="C9" s="117">
        <v>0</v>
      </c>
      <c r="D9" s="118"/>
      <c r="E9" s="79" t="s">
        <v>10</v>
      </c>
      <c r="F9" s="79">
        <v>13</v>
      </c>
      <c r="G9" s="88">
        <v>2</v>
      </c>
      <c r="H9" s="65">
        <f t="shared" si="0"/>
        <v>0</v>
      </c>
    </row>
    <row r="10" spans="1:8" ht="13.5" thickBot="1">
      <c r="A10" s="90" t="s">
        <v>125</v>
      </c>
      <c r="B10" s="64" t="s">
        <v>61</v>
      </c>
      <c r="C10" s="117">
        <v>0</v>
      </c>
      <c r="D10" s="118"/>
      <c r="E10" s="79" t="s">
        <v>10</v>
      </c>
      <c r="F10" s="79">
        <v>166</v>
      </c>
      <c r="G10" s="88">
        <v>2</v>
      </c>
      <c r="H10" s="65">
        <f t="shared" si="0"/>
        <v>0</v>
      </c>
    </row>
    <row r="11" spans="1:8" ht="13.5" thickBot="1">
      <c r="A11" s="90"/>
      <c r="B11" s="64"/>
      <c r="C11" s="146"/>
      <c r="D11" s="147"/>
      <c r="E11" s="79"/>
      <c r="F11" s="79"/>
      <c r="G11" s="79"/>
      <c r="H11" s="65">
        <f t="shared" si="0"/>
        <v>0</v>
      </c>
    </row>
    <row r="12" spans="1:8" ht="13.5" thickBot="1">
      <c r="A12" s="90" t="s">
        <v>122</v>
      </c>
      <c r="B12" s="64" t="s">
        <v>62</v>
      </c>
      <c r="C12" s="117">
        <v>0</v>
      </c>
      <c r="D12" s="118"/>
      <c r="E12" s="79" t="s">
        <v>10</v>
      </c>
      <c r="F12" s="79">
        <v>325</v>
      </c>
      <c r="G12" s="79">
        <v>4</v>
      </c>
      <c r="H12" s="65">
        <f t="shared" si="0"/>
        <v>0</v>
      </c>
    </row>
    <row r="13" spans="1:8" ht="13.5" thickBot="1">
      <c r="A13" s="90" t="s">
        <v>126</v>
      </c>
      <c r="B13" s="64" t="s">
        <v>62</v>
      </c>
      <c r="C13" s="117">
        <v>0</v>
      </c>
      <c r="D13" s="118"/>
      <c r="E13" s="79" t="s">
        <v>10</v>
      </c>
      <c r="F13" s="79">
        <v>432</v>
      </c>
      <c r="G13" s="88">
        <v>2</v>
      </c>
      <c r="H13" s="65">
        <f t="shared" si="0"/>
        <v>0</v>
      </c>
    </row>
    <row r="14" spans="1:8" ht="13.5" thickBot="1">
      <c r="A14" s="90" t="s">
        <v>123</v>
      </c>
      <c r="B14" s="64" t="s">
        <v>62</v>
      </c>
      <c r="C14" s="117">
        <v>0</v>
      </c>
      <c r="D14" s="118"/>
      <c r="E14" s="79" t="s">
        <v>10</v>
      </c>
      <c r="F14" s="79">
        <v>216</v>
      </c>
      <c r="G14" s="88">
        <v>2</v>
      </c>
      <c r="H14" s="65">
        <f t="shared" si="0"/>
        <v>0</v>
      </c>
    </row>
    <row r="15" spans="1:8" ht="13.5" thickBot="1">
      <c r="A15" s="90" t="s">
        <v>124</v>
      </c>
      <c r="B15" s="64" t="s">
        <v>62</v>
      </c>
      <c r="C15" s="117">
        <v>0</v>
      </c>
      <c r="D15" s="118"/>
      <c r="E15" s="79" t="s">
        <v>10</v>
      </c>
      <c r="F15" s="79">
        <v>144</v>
      </c>
      <c r="G15" s="88">
        <v>2</v>
      </c>
      <c r="H15" s="65">
        <f t="shared" si="0"/>
        <v>0</v>
      </c>
    </row>
    <row r="16" spans="1:8" ht="13.5" thickBot="1">
      <c r="A16" s="90" t="s">
        <v>89</v>
      </c>
      <c r="B16" s="64" t="s">
        <v>62</v>
      </c>
      <c r="C16" s="117">
        <v>0</v>
      </c>
      <c r="D16" s="118"/>
      <c r="E16" s="79" t="s">
        <v>10</v>
      </c>
      <c r="F16" s="79">
        <v>13</v>
      </c>
      <c r="G16" s="88">
        <v>2</v>
      </c>
      <c r="H16" s="65">
        <f t="shared" si="0"/>
        <v>0</v>
      </c>
    </row>
    <row r="17" spans="1:8" ht="13.5" thickBot="1">
      <c r="A17" s="90" t="s">
        <v>125</v>
      </c>
      <c r="B17" s="64" t="s">
        <v>62</v>
      </c>
      <c r="C17" s="117">
        <v>0</v>
      </c>
      <c r="D17" s="118"/>
      <c r="E17" s="79" t="s">
        <v>10</v>
      </c>
      <c r="F17" s="79">
        <v>166</v>
      </c>
      <c r="G17" s="88">
        <v>2</v>
      </c>
      <c r="H17" s="65">
        <f t="shared" si="0"/>
        <v>0</v>
      </c>
    </row>
    <row r="18" spans="1:8" ht="13.5" thickBot="1">
      <c r="A18" s="90"/>
      <c r="B18" s="64"/>
      <c r="C18" s="146"/>
      <c r="D18" s="147"/>
      <c r="E18" s="79"/>
      <c r="F18" s="79"/>
      <c r="G18" s="79"/>
      <c r="H18" s="65"/>
    </row>
    <row r="19" spans="1:8" ht="13.5" thickBot="1">
      <c r="A19" s="50"/>
      <c r="B19" s="64"/>
      <c r="C19" s="146"/>
      <c r="D19" s="147"/>
      <c r="E19" s="79"/>
      <c r="F19" s="79"/>
      <c r="G19" s="79"/>
      <c r="H19" s="65"/>
    </row>
    <row r="20" spans="1:8" ht="13.5" thickBot="1">
      <c r="A20" s="50"/>
      <c r="B20" s="64" t="s">
        <v>37</v>
      </c>
      <c r="C20" s="117">
        <v>0</v>
      </c>
      <c r="D20" s="118"/>
      <c r="E20" s="12" t="s">
        <v>64</v>
      </c>
      <c r="F20" s="12">
        <v>300</v>
      </c>
      <c r="G20" s="79">
        <v>2</v>
      </c>
      <c r="H20" s="65">
        <f t="shared" si="0"/>
        <v>0</v>
      </c>
    </row>
    <row r="21" spans="1:8" ht="13.5" thickBot="1">
      <c r="A21" s="50"/>
      <c r="B21" s="64" t="s">
        <v>63</v>
      </c>
      <c r="C21" s="117">
        <v>0</v>
      </c>
      <c r="D21" s="118"/>
      <c r="E21" s="12" t="s">
        <v>49</v>
      </c>
      <c r="F21" s="12">
        <v>50</v>
      </c>
      <c r="G21" s="79">
        <v>2</v>
      </c>
      <c r="H21" s="65">
        <f t="shared" si="0"/>
        <v>0</v>
      </c>
    </row>
    <row r="22" spans="1:8" ht="13.5" thickBot="1">
      <c r="A22" s="2"/>
      <c r="B22" s="1"/>
      <c r="C22" s="44"/>
      <c r="D22" s="44"/>
      <c r="E22" s="1"/>
      <c r="F22" s="1"/>
      <c r="H22" s="1"/>
    </row>
    <row r="23" spans="1:8" ht="19.5" thickBot="1">
      <c r="A23" s="52" t="s">
        <v>93</v>
      </c>
      <c r="B23" s="51"/>
      <c r="C23" s="51"/>
      <c r="D23" s="51"/>
      <c r="E23" s="51"/>
      <c r="F23" s="51"/>
      <c r="G23" s="51"/>
      <c r="H23" s="66">
        <f>SUM(H5:H21)</f>
        <v>0</v>
      </c>
    </row>
    <row r="27" spans="1:7" ht="21.75" thickBot="1">
      <c r="A27" s="4" t="s">
        <v>81</v>
      </c>
      <c r="B27" s="3"/>
      <c r="C27" s="45"/>
      <c r="D27" s="44"/>
      <c r="E27" s="1"/>
      <c r="F27" s="1"/>
      <c r="G27" s="1"/>
    </row>
    <row r="28" spans="1:7" ht="48" thickBot="1">
      <c r="A28" s="38"/>
      <c r="B28" s="40" t="s">
        <v>52</v>
      </c>
      <c r="C28" s="60" t="s">
        <v>34</v>
      </c>
      <c r="D28" s="1"/>
      <c r="E28" s="114" t="s">
        <v>24</v>
      </c>
      <c r="F28" s="114"/>
      <c r="G28" s="114"/>
    </row>
    <row r="29" spans="1:7" ht="12.75">
      <c r="A29" s="63"/>
      <c r="B29" s="59" t="s">
        <v>86</v>
      </c>
      <c r="C29" s="93">
        <v>100</v>
      </c>
      <c r="D29" s="1"/>
      <c r="E29" s="113" t="s">
        <v>65</v>
      </c>
      <c r="F29" s="113"/>
      <c r="G29" s="113"/>
    </row>
    <row r="30" spans="1:7" ht="12.75" customHeight="1">
      <c r="A30" s="136"/>
      <c r="B30" s="144" t="s">
        <v>87</v>
      </c>
      <c r="C30" s="93">
        <v>2000</v>
      </c>
      <c r="D30" s="1"/>
      <c r="E30" s="138" t="s">
        <v>88</v>
      </c>
      <c r="F30" s="139"/>
      <c r="G30" s="140"/>
    </row>
    <row r="31" spans="1:7" ht="12.6" customHeight="1">
      <c r="A31" s="137"/>
      <c r="B31" s="145"/>
      <c r="C31" s="93"/>
      <c r="E31" s="141"/>
      <c r="F31" s="142"/>
      <c r="G31" s="143"/>
    </row>
    <row r="34" ht="12.75">
      <c r="D34" s="93"/>
    </row>
  </sheetData>
  <mergeCells count="25">
    <mergeCell ref="C3:D3"/>
    <mergeCell ref="C4:D4"/>
    <mergeCell ref="C5:D5"/>
    <mergeCell ref="C6:D6"/>
    <mergeCell ref="C20:D20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30:A31"/>
    <mergeCell ref="E30:G31"/>
    <mergeCell ref="B30:B31"/>
    <mergeCell ref="A4:B4"/>
    <mergeCell ref="E28:G28"/>
    <mergeCell ref="E29:G29"/>
    <mergeCell ref="C21:D21"/>
    <mergeCell ref="C18:D18"/>
    <mergeCell ref="C19:D19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2018-07-26T07:52:36Z</dcterms:created>
  <dcterms:modified xsi:type="dcterms:W3CDTF">2022-08-15T11:41:37Z</dcterms:modified>
  <cp:category/>
  <cp:version/>
  <cp:contentType/>
  <cp:contentStatus/>
</cp:coreProperties>
</file>